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F5D450C5-792E-4020-A5C4-1E2C682A732A}" xr6:coauthVersionLast="47" xr6:coauthVersionMax="47" xr10:uidLastSave="{00000000-0000-0000-0000-000000000000}"/>
  <bookViews>
    <workbookView xWindow="28680" yWindow="-120" windowWidth="29040" windowHeight="15720" firstSheet="1" activeTab="3" xr2:uid="{00000000-000D-0000-FFFF-FFFF00000000}"/>
  </bookViews>
  <sheets>
    <sheet name="（１）地域資源を活用した旅行商品の造成等支援事業" sheetId="7" r:id="rId1"/>
    <sheet name="(2)世界遺産・石見銀山とその周辺地域を活用した旅行商品の造成" sheetId="6" r:id="rId2"/>
    <sheet name="(3)広域周遊バス等運行支援事業" sheetId="8" r:id="rId3"/>
    <sheet name="(4)ＪＲ観光列車のおもてなし支援事業" sheetId="9" r:id="rId4"/>
    <sheet name="Sheet2" sheetId="10" state="hidden" r:id="rId5"/>
    <sheet name="Sheet1" sheetId="5" state="hidden" r:id="rId6"/>
  </sheets>
  <definedNames>
    <definedName name="_xlnm.Print_Area" localSheetId="0">'（１）地域資源を活用した旅行商品の造成等支援事業'!$A$1:$I$37</definedName>
    <definedName name="_xlnm.Print_Area" localSheetId="1">'(2)世界遺産・石見銀山とその周辺地域を活用した旅行商品の造成'!$A$1:$I$37</definedName>
    <definedName name="_xlnm.Print_Area" localSheetId="2">'(3)広域周遊バス等運行支援事業'!$A$1:$I$36</definedName>
    <definedName name="_xlnm.Print_Area" localSheetId="3">'(4)ＪＲ観光列車のおもてなし支援事業'!$A$1:$I$36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7" l="1"/>
  <c r="H21" i="7"/>
  <c r="F22" i="9"/>
  <c r="C22" i="9"/>
  <c r="B11" i="9" s="1"/>
  <c r="H21" i="9"/>
  <c r="H20" i="9"/>
  <c r="H19" i="9"/>
  <c r="H18" i="9"/>
  <c r="H17" i="9"/>
  <c r="H16" i="9"/>
  <c r="E10" i="9"/>
  <c r="C22" i="8"/>
  <c r="H21" i="8"/>
  <c r="H20" i="8"/>
  <c r="H19" i="8"/>
  <c r="H18" i="8"/>
  <c r="H17" i="8"/>
  <c r="H16" i="8"/>
  <c r="B11" i="8"/>
  <c r="E10" i="8"/>
  <c r="F22" i="6"/>
  <c r="H21" i="6"/>
  <c r="H20" i="6"/>
  <c r="H19" i="6"/>
  <c r="H18" i="6"/>
  <c r="H17" i="6"/>
  <c r="H16" i="6"/>
  <c r="E10" i="6"/>
  <c r="C22" i="7"/>
  <c r="B11" i="7" s="1"/>
  <c r="H20" i="7"/>
  <c r="H19" i="7"/>
  <c r="H18" i="7"/>
  <c r="H17" i="7"/>
  <c r="H16" i="7"/>
  <c r="E10" i="7"/>
  <c r="H22" i="6" l="1"/>
  <c r="H23" i="6" s="1"/>
  <c r="H22" i="9"/>
  <c r="H23" i="9" s="1"/>
  <c r="H24" i="9" s="1"/>
  <c r="H22" i="8"/>
  <c r="H23" i="8" s="1"/>
  <c r="H24" i="8" s="1"/>
  <c r="H22" i="7"/>
  <c r="H23" i="7" s="1"/>
  <c r="H24" i="7" s="1"/>
  <c r="H26" i="7" s="1"/>
  <c r="C22" i="6"/>
  <c r="B11" i="6" s="1"/>
  <c r="H26" i="9" l="1"/>
  <c r="B8" i="9" s="1"/>
  <c r="B9" i="9" s="1"/>
  <c r="H26" i="8"/>
  <c r="B9" i="8" s="1"/>
  <c r="H24" i="6"/>
  <c r="B8" i="7"/>
  <c r="H26" i="6" l="1"/>
  <c r="B8" i="6" s="1"/>
  <c r="B9" i="6" s="1"/>
  <c r="B9" i="7"/>
</calcChain>
</file>

<file path=xl/sharedStrings.xml><?xml version="1.0" encoding="utf-8"?>
<sst xmlns="http://schemas.openxmlformats.org/spreadsheetml/2006/main" count="174" uniqueCount="51">
  <si>
    <t>補 助 金</t>
    <rPh sb="0" eb="1">
      <t>ホ</t>
    </rPh>
    <rPh sb="2" eb="3">
      <t>スケ</t>
    </rPh>
    <rPh sb="4" eb="5">
      <t>キン</t>
    </rPh>
    <phoneticPr fontId="1"/>
  </si>
  <si>
    <t>合　　計</t>
    <rPh sb="0" eb="1">
      <t>ゴウ</t>
    </rPh>
    <rPh sb="3" eb="4">
      <t>ケイ</t>
    </rPh>
    <phoneticPr fontId="1"/>
  </si>
  <si>
    <t>A</t>
    <phoneticPr fontId="1"/>
  </si>
  <si>
    <t>備考</t>
    <rPh sb="0" eb="2">
      <t>ビコウ</t>
    </rPh>
    <phoneticPr fontId="1"/>
  </si>
  <si>
    <t>B</t>
    <phoneticPr fontId="1"/>
  </si>
  <si>
    <t xml:space="preserve"> 事業者名：○○</t>
  </si>
  <si>
    <t>（１）収入</t>
    <phoneticPr fontId="1"/>
  </si>
  <si>
    <t>細目</t>
  </si>
  <si>
    <t>金額(税込)</t>
  </si>
  <si>
    <t>積算根拠</t>
  </si>
  <si>
    <t>（単位：円）</t>
  </si>
  <si>
    <t>事業収入</t>
  </si>
  <si>
    <t>（２）支出</t>
  </si>
  <si>
    <t>積算根拠
（数量、単価等）</t>
    <phoneticPr fontId="1"/>
  </si>
  <si>
    <t>うち補助事業に
かかる経費(税抜)</t>
    <rPh sb="14" eb="16">
      <t>ゼイヌ</t>
    </rPh>
    <phoneticPr fontId="1"/>
  </si>
  <si>
    <t>※ 実績報告書提出にあたり、支出証拠書類と該当経費の突合が可能なよう、備考欄と、証拠書類の写しの余白に同一の番号を振るなど工夫すること。</t>
    <phoneticPr fontId="1"/>
  </si>
  <si>
    <t>金額(税抜)</t>
  </si>
  <si>
    <t>うち補助事業に
かかる経費(税込)</t>
    <rPh sb="15" eb="16">
      <t>コ</t>
    </rPh>
    <phoneticPr fontId="1"/>
  </si>
  <si>
    <t>C</t>
    <phoneticPr fontId="1"/>
  </si>
  <si>
    <t>補助事業にかかる
支出合計(税抜)</t>
    <rPh sb="15" eb="16">
      <t>ヌ</t>
    </rPh>
    <phoneticPr fontId="1"/>
  </si>
  <si>
    <t xml:space="preserve"> 事業名：○○</t>
    <phoneticPr fontId="1"/>
  </si>
  <si>
    <t>自己資金</t>
    <rPh sb="0" eb="4">
      <t>ジコシキン</t>
    </rPh>
    <phoneticPr fontId="1"/>
  </si>
  <si>
    <t>※ 収入細目は、補助金、自己資金、事業収入等を記入してください。</t>
    <rPh sb="21" eb="22">
      <t>トウ</t>
    </rPh>
    <phoneticPr fontId="1"/>
  </si>
  <si>
    <t>委託料</t>
    <rPh sb="0" eb="3">
      <t>イタクリョウ</t>
    </rPh>
    <phoneticPr fontId="1"/>
  </si>
  <si>
    <t>謝金・費用弁償</t>
    <rPh sb="0" eb="2">
      <t>シャキン</t>
    </rPh>
    <rPh sb="3" eb="7">
      <t>ヒヨウベンショウ</t>
    </rPh>
    <phoneticPr fontId="1"/>
  </si>
  <si>
    <t>材料費及び消耗品費</t>
    <rPh sb="0" eb="3">
      <t>ザイリョウヒ</t>
    </rPh>
    <rPh sb="3" eb="4">
      <t>オヨ</t>
    </rPh>
    <rPh sb="5" eb="9">
      <t>ショウモウヒンヒ</t>
    </rPh>
    <phoneticPr fontId="1"/>
  </si>
  <si>
    <t>食糧費</t>
    <rPh sb="0" eb="3">
      <t>ショクリョウヒ</t>
    </rPh>
    <phoneticPr fontId="1"/>
  </si>
  <si>
    <t>通信運搬費</t>
    <rPh sb="0" eb="5">
      <t>ツウシンウンパンヒ</t>
    </rPh>
    <phoneticPr fontId="1"/>
  </si>
  <si>
    <t>使用料及び借り上げ料</t>
    <rPh sb="0" eb="4">
      <t>シヨウリョウオヨ</t>
    </rPh>
    <rPh sb="5" eb="6">
      <t>カ</t>
    </rPh>
    <rPh sb="7" eb="8">
      <t>ア</t>
    </rPh>
    <rPh sb="9" eb="10">
      <t>リョウ</t>
    </rPh>
    <phoneticPr fontId="1"/>
  </si>
  <si>
    <t>印刷製本費</t>
    <rPh sb="0" eb="5">
      <t>インサツセイホンヒ</t>
    </rPh>
    <phoneticPr fontId="1"/>
  </si>
  <si>
    <t>広告料</t>
    <rPh sb="0" eb="3">
      <t>コウコクリョウ</t>
    </rPh>
    <phoneticPr fontId="1"/>
  </si>
  <si>
    <t>その他事業実施に必要と認められる経費</t>
    <rPh sb="2" eb="3">
      <t>タ</t>
    </rPh>
    <rPh sb="3" eb="5">
      <t>ジギョウ</t>
    </rPh>
    <rPh sb="5" eb="7">
      <t>ジッシ</t>
    </rPh>
    <rPh sb="8" eb="10">
      <t>ヒツヨウ</t>
    </rPh>
    <rPh sb="11" eb="12">
      <t>ミト</t>
    </rPh>
    <rPh sb="16" eb="18">
      <t>ケイヒ</t>
    </rPh>
    <phoneticPr fontId="1"/>
  </si>
  <si>
    <t>旅行事業者への販売手数料</t>
    <rPh sb="0" eb="2">
      <t>リョコウ</t>
    </rPh>
    <rPh sb="2" eb="5">
      <t>ジギョウシャ</t>
    </rPh>
    <rPh sb="7" eb="9">
      <t>ハンバイ</t>
    </rPh>
    <rPh sb="9" eb="12">
      <t>テスウリョウ</t>
    </rPh>
    <phoneticPr fontId="1"/>
  </si>
  <si>
    <t>※ 国又は県の他の補助事業の対象となっている経費は補助対象としないため留意すること。</t>
    <rPh sb="2" eb="3">
      <t>クニ</t>
    </rPh>
    <rPh sb="3" eb="4">
      <t>マタ</t>
    </rPh>
    <phoneticPr fontId="1"/>
  </si>
  <si>
    <t>※ 欄や行が足りない場合等は、追加するなどして記入すること。</t>
    <phoneticPr fontId="1"/>
  </si>
  <si>
    <t>細目</t>
    <rPh sb="0" eb="2">
      <t>サイモク</t>
    </rPh>
    <phoneticPr fontId="1"/>
  </si>
  <si>
    <t>※ 対象経費に、その他事業実施に必要と認められる経費を計上する場合は、その内訳と理由を備考欄に記載してください。</t>
    <rPh sb="2" eb="6">
      <t>タイショウケイヒ</t>
    </rPh>
    <rPh sb="10" eb="11">
      <t>タ</t>
    </rPh>
    <rPh sb="11" eb="15">
      <t>ジギョウジッシ</t>
    </rPh>
    <rPh sb="16" eb="18">
      <t>ヒツヨウ</t>
    </rPh>
    <rPh sb="19" eb="20">
      <t>ミト</t>
    </rPh>
    <rPh sb="24" eb="26">
      <t>ケイヒ</t>
    </rPh>
    <rPh sb="27" eb="29">
      <t>ケイジョウ</t>
    </rPh>
    <rPh sb="31" eb="33">
      <t>バアイ</t>
    </rPh>
    <rPh sb="37" eb="39">
      <t>ウチワケ</t>
    </rPh>
    <rPh sb="40" eb="42">
      <t>リユウ</t>
    </rPh>
    <rPh sb="43" eb="46">
      <t>ビコウラン</t>
    </rPh>
    <rPh sb="47" eb="49">
      <t>キサイ</t>
    </rPh>
    <phoneticPr fontId="1"/>
  </si>
  <si>
    <t>※ 支出細目は、実施内容を記入してください。</t>
    <rPh sb="2" eb="4">
      <t>シシュツ</t>
    </rPh>
    <rPh sb="8" eb="12">
      <t>ジッシナイヨウ</t>
    </rPh>
    <phoneticPr fontId="1"/>
  </si>
  <si>
    <t>対象経費</t>
    <rPh sb="0" eb="4">
      <t>タイショウケイヒ</t>
    </rPh>
    <phoneticPr fontId="1"/>
  </si>
  <si>
    <t>※ 対象経費は、魅力ある観光地域づくり支援事業補助金交付要綱別表に定める対象経費の区分より選択してください。</t>
    <rPh sb="2" eb="6">
      <t>タイショウケイヒ</t>
    </rPh>
    <rPh sb="36" eb="38">
      <t>タイショウ</t>
    </rPh>
    <rPh sb="45" eb="47">
      <t>センタク</t>
    </rPh>
    <phoneticPr fontId="1"/>
  </si>
  <si>
    <t>【別紙２】　収支計算書　(1)地域資源を活用した旅行商品の造成等支援事業</t>
    <phoneticPr fontId="1"/>
  </si>
  <si>
    <t>補助申請額（C×1/2）
※ただし、補助限度額以内
(千円未満切捨）</t>
    <phoneticPr fontId="1"/>
  </si>
  <si>
    <t>【別紙２】　収支計算書　(3)広域周遊バス等運行支援事業</t>
    <phoneticPr fontId="1"/>
  </si>
  <si>
    <t>【別紙２】　収支計算書　(4)ＪＲ観光列車のおもてなし支援事業</t>
    <phoneticPr fontId="1"/>
  </si>
  <si>
    <t>【別紙２】　収支計算書　(2)世界遺産石見銀山とその周辺地域を活用した旅行商品の造成支援事業</t>
    <rPh sb="15" eb="19">
      <t>セカイイサン</t>
    </rPh>
    <phoneticPr fontId="1"/>
  </si>
  <si>
    <t>補助申請額（C×2/3）
※ただし、補助限度額以内
(千円未満切捨）</t>
    <phoneticPr fontId="1"/>
  </si>
  <si>
    <t>補助対象経費
（B－A）</t>
    <rPh sb="4" eb="6">
      <t>ケイヒ</t>
    </rPh>
    <phoneticPr fontId="1"/>
  </si>
  <si>
    <t>※ 支出合計Bから、事業収入A（例：申請時は収入の見込み等、実績報告時は収入の実績等）を差し引いて、補助対象経費Cを算出してください。</t>
    <rPh sb="54" eb="56">
      <t>ケイヒ</t>
    </rPh>
    <phoneticPr fontId="1"/>
  </si>
  <si>
    <t>※ 広告宣伝に係る経費（税抜き価格）は、補助対象経費の１／２を上限とすること。</t>
    <rPh sb="2" eb="6">
      <t>コウコクセンデン</t>
    </rPh>
    <rPh sb="7" eb="8">
      <t>カカ</t>
    </rPh>
    <rPh sb="9" eb="11">
      <t>ケイヒ</t>
    </rPh>
    <rPh sb="20" eb="24">
      <t>ホジョタイショウ</t>
    </rPh>
    <rPh sb="24" eb="26">
      <t>ケイヒ</t>
    </rPh>
    <rPh sb="31" eb="33">
      <t>ジョウゲン</t>
    </rPh>
    <phoneticPr fontId="1"/>
  </si>
  <si>
    <t>※ 補助申請額は、千円未満を切り捨てて記載してください。</t>
    <phoneticPr fontId="1"/>
  </si>
  <si>
    <t>※ 広告宣伝に係る経費（税抜き価格）は、補助対象経費の１／２を上限とすること。</t>
    <rPh sb="2" eb="6">
      <t>コウコクセンデン</t>
    </rPh>
    <rPh sb="7" eb="8">
      <t>カカ</t>
    </rPh>
    <rPh sb="9" eb="11">
      <t>ケイヒ</t>
    </rPh>
    <rPh sb="20" eb="24">
      <t>ホジョタイショウ</t>
    </rPh>
    <rPh sb="24" eb="26">
      <t>ケイヒ</t>
    </rPh>
    <rPh sb="27" eb="29">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</si>
</sst>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
      <b/>
      <sz val="12"/>
      <name val="游ゴシック"/>
      <family val="3"/>
      <charset val="128"/>
      <scheme val="minor"/>
    </font>
    <font>
      <sz val="11"/>
      <name val="游ゴシック"/>
      <family val="3"/>
      <charset val="128"/>
      <scheme val="minor"/>
    </font>
    <font>
      <b/>
      <sz val="14"/>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dashed">
        <color indexed="64"/>
      </right>
      <top style="thin">
        <color indexed="64"/>
      </top>
      <bottom/>
      <diagonal/>
    </border>
    <border>
      <left/>
      <right style="dashed">
        <color indexed="64"/>
      </right>
      <top/>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78">
    <xf numFmtId="0" fontId="0" fillId="0" borderId="0" xfId="0">
      <alignment vertical="center"/>
    </xf>
    <xf numFmtId="0" fontId="5" fillId="0" borderId="0" xfId="0" applyFo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8" xfId="0" applyBorder="1">
      <alignment vertical="center"/>
    </xf>
    <xf numFmtId="0" fontId="0" fillId="0" borderId="3" xfId="0" applyBorder="1" applyAlignment="1">
      <alignment horizontal="centerContinuous" vertical="center" wrapText="1"/>
    </xf>
    <xf numFmtId="0" fontId="0" fillId="0" borderId="9" xfId="0" applyBorder="1">
      <alignment vertical="center"/>
    </xf>
    <xf numFmtId="0" fontId="0" fillId="0" borderId="4" xfId="0" applyBorder="1" applyAlignment="1">
      <alignment horizontal="center" vertical="center"/>
    </xf>
    <xf numFmtId="0" fontId="0" fillId="0" borderId="4" xfId="0" applyBorder="1">
      <alignment vertical="center"/>
    </xf>
    <xf numFmtId="0" fontId="0" fillId="0" borderId="5" xfId="0" applyBorder="1" applyAlignment="1">
      <alignment horizontal="center" vertical="center"/>
    </xf>
    <xf numFmtId="0" fontId="0" fillId="0" borderId="5" xfId="0" applyBorder="1">
      <alignment vertical="center"/>
    </xf>
    <xf numFmtId="0" fontId="7" fillId="0" borderId="0" xfId="0" applyFont="1">
      <alignment vertical="center"/>
    </xf>
    <xf numFmtId="38" fontId="0" fillId="0" borderId="1" xfId="1" applyFont="1" applyBorder="1">
      <alignment vertical="center"/>
    </xf>
    <xf numFmtId="38" fontId="0" fillId="0" borderId="1" xfId="0" applyNumberFormat="1" applyBorder="1">
      <alignment vertical="center"/>
    </xf>
    <xf numFmtId="0" fontId="4" fillId="0" borderId="0" xfId="0" applyFont="1" applyAlignment="1">
      <alignment vertical="center"/>
    </xf>
    <xf numFmtId="0" fontId="0" fillId="0" borderId="11" xfId="0" applyBorder="1">
      <alignment vertical="center"/>
    </xf>
    <xf numFmtId="0" fontId="0" fillId="0" borderId="10" xfId="0" applyBorder="1">
      <alignment vertical="center"/>
    </xf>
    <xf numFmtId="0" fontId="6" fillId="0" borderId="1" xfId="0" applyFont="1" applyBorder="1" applyAlignment="1">
      <alignment vertical="center" wrapText="1"/>
    </xf>
    <xf numFmtId="0" fontId="6" fillId="0" borderId="5" xfId="0" applyFont="1" applyBorder="1" applyAlignment="1">
      <alignment vertical="center" wrapText="1"/>
    </xf>
    <xf numFmtId="0" fontId="0" fillId="0" borderId="0" xfId="0" applyBorder="1" applyAlignment="1">
      <alignment vertical="center" wrapText="1"/>
    </xf>
    <xf numFmtId="0" fontId="0" fillId="0" borderId="0" xfId="0" applyFont="1">
      <alignment vertical="center"/>
    </xf>
    <xf numFmtId="0" fontId="3" fillId="0" borderId="0" xfId="0" applyFont="1">
      <alignment vertical="center"/>
    </xf>
    <xf numFmtId="0" fontId="0" fillId="0" borderId="0" xfId="0" applyBorder="1" applyAlignment="1">
      <alignment horizontal="right" vertical="center"/>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0" xfId="0" applyFont="1" applyBorder="1" applyAlignment="1">
      <alignment vertical="center"/>
    </xf>
    <xf numFmtId="0" fontId="8" fillId="0" borderId="15"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38" fontId="0" fillId="0" borderId="24" xfId="1" applyFont="1" applyBorder="1" applyAlignment="1">
      <alignment vertical="center"/>
    </xf>
    <xf numFmtId="0" fontId="9" fillId="2" borderId="1" xfId="0" applyFont="1" applyFill="1" applyBorder="1" applyAlignment="1">
      <alignment horizontal="center" vertical="center" wrapText="1"/>
    </xf>
    <xf numFmtId="0" fontId="9" fillId="0" borderId="0" xfId="0" applyFont="1">
      <alignment vertical="center"/>
    </xf>
    <xf numFmtId="38" fontId="0" fillId="0" borderId="5" xfId="1" applyFont="1" applyBorder="1">
      <alignment vertical="center"/>
    </xf>
    <xf numFmtId="0" fontId="4" fillId="0" borderId="0" xfId="0" applyFont="1">
      <alignment vertical="center"/>
    </xf>
    <xf numFmtId="0" fontId="8" fillId="0" borderId="0" xfId="0" applyFont="1">
      <alignment vertical="center"/>
    </xf>
    <xf numFmtId="0" fontId="8" fillId="0" borderId="15" xfId="0" applyFont="1" applyBorder="1">
      <alignment vertical="center"/>
    </xf>
    <xf numFmtId="0" fontId="0" fillId="0" borderId="0" xfId="0" applyAlignment="1">
      <alignment vertical="center" wrapText="1"/>
    </xf>
    <xf numFmtId="0" fontId="10" fillId="0" borderId="0" xfId="0" applyFont="1">
      <alignment vertical="center"/>
    </xf>
    <xf numFmtId="38" fontId="0" fillId="0" borderId="4" xfId="0" applyNumberFormat="1" applyBorder="1">
      <alignment vertical="center"/>
    </xf>
    <xf numFmtId="38" fontId="0" fillId="0" borderId="10" xfId="1" applyFont="1" applyBorder="1">
      <alignment vertical="center"/>
    </xf>
    <xf numFmtId="0" fontId="8" fillId="0" borderId="0" xfId="0" applyFont="1" applyBorder="1">
      <alignment vertical="center"/>
    </xf>
    <xf numFmtId="0" fontId="8" fillId="0" borderId="12" xfId="0" applyFont="1" applyBorder="1" applyAlignment="1">
      <alignment horizontal="center" vertical="center"/>
    </xf>
    <xf numFmtId="0" fontId="0" fillId="0" borderId="13" xfId="0" applyBorder="1" applyAlignment="1">
      <alignment horizontal="center" vertical="center" wrapText="1"/>
    </xf>
    <xf numFmtId="0" fontId="8" fillId="0" borderId="13" xfId="0" applyFont="1" applyBorder="1" applyAlignment="1">
      <alignment horizontal="center" vertical="center"/>
    </xf>
    <xf numFmtId="0" fontId="0" fillId="0" borderId="0" xfId="0" applyBorder="1">
      <alignment vertical="center"/>
    </xf>
    <xf numFmtId="38" fontId="0" fillId="0" borderId="12" xfId="0" applyNumberFormat="1" applyBorder="1">
      <alignment vertical="center"/>
    </xf>
    <xf numFmtId="0" fontId="0" fillId="0" borderId="12" xfId="0" applyBorder="1" applyAlignment="1">
      <alignment horizontal="center" vertical="center" wrapText="1"/>
    </xf>
    <xf numFmtId="0" fontId="9" fillId="0" borderId="16" xfId="0" applyFont="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righ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2" borderId="12" xfId="0" applyFill="1" applyBorder="1" applyAlignment="1">
      <alignment horizontal="center" vertical="center" wrapText="1"/>
    </xf>
    <xf numFmtId="0" fontId="0" fillId="0" borderId="2" xfId="0" applyBorder="1" applyAlignment="1">
      <alignment horizontal="center" vertical="center"/>
    </xf>
    <xf numFmtId="0" fontId="0" fillId="0" borderId="12" xfId="0" applyBorder="1" applyAlignment="1">
      <alignment horizontal="center" vertical="center"/>
    </xf>
    <xf numFmtId="176" fontId="0" fillId="0" borderId="2" xfId="0" applyNumberFormat="1" applyBorder="1" applyAlignment="1">
      <alignment horizontal="right" vertical="center"/>
    </xf>
    <xf numFmtId="176" fontId="0" fillId="0" borderId="3" xfId="0" applyNumberFormat="1"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17" xfId="0" applyBorder="1" applyAlignment="1">
      <alignment horizontal="center" vertical="center"/>
    </xf>
    <xf numFmtId="0" fontId="0" fillId="0" borderId="20" xfId="0" applyBorder="1" applyAlignment="1">
      <alignment horizontal="center" vertical="center"/>
    </xf>
    <xf numFmtId="176" fontId="0" fillId="0" borderId="17" xfId="0" applyNumberFormat="1" applyBorder="1" applyAlignment="1">
      <alignment horizontal="right" vertical="center"/>
    </xf>
    <xf numFmtId="0" fontId="0" fillId="0" borderId="18" xfId="0" applyBorder="1" applyAlignment="1">
      <alignment horizontal="righ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3BF5E-4DDE-456C-AD37-464276967C59}">
  <sheetPr>
    <pageSetUpPr fitToPage="1"/>
  </sheetPr>
  <dimension ref="A1:I37"/>
  <sheetViews>
    <sheetView view="pageBreakPreview" topLeftCell="A21" zoomScale="85" zoomScaleNormal="100" zoomScaleSheetLayoutView="85" workbookViewId="0">
      <selection activeCell="A35" sqref="A35"/>
    </sheetView>
  </sheetViews>
  <sheetFormatPr defaultRowHeight="18" x14ac:dyDescent="0.55000000000000004"/>
  <cols>
    <col min="1" max="1" width="16.58203125" customWidth="1"/>
    <col min="2" max="3" width="20.58203125" customWidth="1"/>
    <col min="4" max="4" width="3.58203125" customWidth="1"/>
    <col min="5" max="5" width="15.58203125" customWidth="1"/>
    <col min="6" max="6" width="3.58203125" customWidth="1"/>
    <col min="7" max="7" width="17.58203125" customWidth="1"/>
    <col min="8" max="8" width="20.58203125" customWidth="1"/>
    <col min="9" max="9" width="15.58203125" customWidth="1"/>
  </cols>
  <sheetData>
    <row r="1" spans="1:9" ht="22.5" x14ac:dyDescent="0.55000000000000004">
      <c r="A1" s="41" t="s">
        <v>40</v>
      </c>
    </row>
    <row r="2" spans="1:9" ht="22.5" x14ac:dyDescent="0.55000000000000004">
      <c r="A2" s="14"/>
    </row>
    <row r="3" spans="1:9" ht="20" x14ac:dyDescent="0.55000000000000004">
      <c r="A3" s="1" t="s">
        <v>20</v>
      </c>
    </row>
    <row r="4" spans="1:9" ht="24" customHeight="1" x14ac:dyDescent="0.55000000000000004">
      <c r="A4" s="37" t="s">
        <v>5</v>
      </c>
      <c r="B4" s="1"/>
      <c r="C4" s="1"/>
      <c r="D4" s="1"/>
      <c r="E4" s="1"/>
      <c r="F4" s="1"/>
    </row>
    <row r="6" spans="1:9" x14ac:dyDescent="0.55000000000000004">
      <c r="A6" t="s">
        <v>6</v>
      </c>
      <c r="E6" s="2" t="s">
        <v>10</v>
      </c>
      <c r="F6" s="2"/>
    </row>
    <row r="7" spans="1:9" ht="40" customHeight="1" x14ac:dyDescent="0.55000000000000004">
      <c r="A7" s="5" t="s">
        <v>7</v>
      </c>
      <c r="B7" s="5" t="s">
        <v>8</v>
      </c>
      <c r="C7" s="5" t="s">
        <v>9</v>
      </c>
      <c r="D7" s="54" t="s">
        <v>16</v>
      </c>
      <c r="E7" s="55"/>
    </row>
    <row r="8" spans="1:9" ht="40" customHeight="1" x14ac:dyDescent="0.55000000000000004">
      <c r="A8" s="3" t="s">
        <v>0</v>
      </c>
      <c r="B8" s="16">
        <f>H26</f>
        <v>0</v>
      </c>
      <c r="C8" s="4"/>
      <c r="D8" s="56"/>
      <c r="E8" s="57"/>
    </row>
    <row r="9" spans="1:9" ht="40" customHeight="1" x14ac:dyDescent="0.55000000000000004">
      <c r="A9" s="3" t="s">
        <v>21</v>
      </c>
      <c r="B9" s="16">
        <f>B11-B8-B10</f>
        <v>0</v>
      </c>
      <c r="C9" s="4"/>
      <c r="D9" s="56"/>
      <c r="E9" s="57"/>
    </row>
    <row r="10" spans="1:9" ht="40" customHeight="1" thickBot="1" x14ac:dyDescent="0.6">
      <c r="A10" s="12" t="s">
        <v>11</v>
      </c>
      <c r="B10" s="18"/>
      <c r="C10" s="18"/>
      <c r="D10" s="32" t="s">
        <v>2</v>
      </c>
      <c r="E10" s="33">
        <f>ROUNDUP(B10/1.1,0)</f>
        <v>0</v>
      </c>
    </row>
    <row r="11" spans="1:9" ht="40" customHeight="1" thickTop="1" x14ac:dyDescent="0.55000000000000004">
      <c r="A11" s="10" t="s">
        <v>1</v>
      </c>
      <c r="B11" s="19">
        <f>C22</f>
        <v>0</v>
      </c>
      <c r="C11" s="19"/>
      <c r="D11" s="58"/>
      <c r="E11" s="59"/>
    </row>
    <row r="14" spans="1:9" x14ac:dyDescent="0.55000000000000004">
      <c r="A14" t="s">
        <v>12</v>
      </c>
      <c r="E14" s="2"/>
      <c r="F14" s="2"/>
      <c r="G14" s="2"/>
      <c r="H14" s="2" t="s">
        <v>10</v>
      </c>
    </row>
    <row r="15" spans="1:9" ht="40" customHeight="1" x14ac:dyDescent="0.55000000000000004">
      <c r="A15" s="34" t="s">
        <v>38</v>
      </c>
      <c r="B15" s="34" t="s">
        <v>35</v>
      </c>
      <c r="C15" s="5" t="s">
        <v>8</v>
      </c>
      <c r="D15" s="52" t="s">
        <v>13</v>
      </c>
      <c r="E15" s="60"/>
      <c r="F15" s="52" t="s">
        <v>17</v>
      </c>
      <c r="G15" s="53"/>
      <c r="H15" s="6" t="s">
        <v>14</v>
      </c>
      <c r="I15" s="5" t="s">
        <v>3</v>
      </c>
    </row>
    <row r="16" spans="1:9" ht="40" customHeight="1" x14ac:dyDescent="0.55000000000000004">
      <c r="A16" s="20"/>
      <c r="B16" s="4"/>
      <c r="C16" s="4"/>
      <c r="D16" s="61"/>
      <c r="E16" s="62"/>
      <c r="F16" s="63"/>
      <c r="G16" s="64"/>
      <c r="H16" s="15">
        <f>ROUND(F16/1.1,0)</f>
        <v>0</v>
      </c>
      <c r="I16" s="4"/>
    </row>
    <row r="17" spans="1:9" ht="40" customHeight="1" x14ac:dyDescent="0.55000000000000004">
      <c r="A17" s="20"/>
      <c r="B17" s="4"/>
      <c r="C17" s="4"/>
      <c r="D17" s="61"/>
      <c r="E17" s="62"/>
      <c r="F17" s="65"/>
      <c r="G17" s="66"/>
      <c r="H17" s="15">
        <f t="shared" ref="H17:H20" si="0">ROUND(F17/1.1,0)</f>
        <v>0</v>
      </c>
      <c r="I17" s="4"/>
    </row>
    <row r="18" spans="1:9" ht="40" customHeight="1" x14ac:dyDescent="0.55000000000000004">
      <c r="A18" s="20"/>
      <c r="B18" s="4"/>
      <c r="C18" s="4"/>
      <c r="D18" s="61"/>
      <c r="E18" s="62"/>
      <c r="F18" s="65"/>
      <c r="G18" s="66"/>
      <c r="H18" s="15">
        <f t="shared" si="0"/>
        <v>0</v>
      </c>
      <c r="I18" s="4"/>
    </row>
    <row r="19" spans="1:9" ht="40" customHeight="1" x14ac:dyDescent="0.55000000000000004">
      <c r="A19" s="20"/>
      <c r="B19" s="4"/>
      <c r="C19" s="4"/>
      <c r="D19" s="61"/>
      <c r="E19" s="62"/>
      <c r="F19" s="65"/>
      <c r="G19" s="66"/>
      <c r="H19" s="15">
        <f t="shared" si="0"/>
        <v>0</v>
      </c>
      <c r="I19" s="4"/>
    </row>
    <row r="20" spans="1:9" ht="40" customHeight="1" x14ac:dyDescent="0.55000000000000004">
      <c r="A20" s="20"/>
      <c r="B20" s="4"/>
      <c r="C20" s="4"/>
      <c r="D20" s="61"/>
      <c r="E20" s="62"/>
      <c r="F20" s="65"/>
      <c r="G20" s="66"/>
      <c r="H20" s="15">
        <f t="shared" si="0"/>
        <v>0</v>
      </c>
      <c r="I20" s="4"/>
    </row>
    <row r="21" spans="1:9" ht="40" customHeight="1" thickBot="1" x14ac:dyDescent="0.6">
      <c r="A21" s="21"/>
      <c r="B21" s="13"/>
      <c r="C21" s="13"/>
      <c r="D21" s="73"/>
      <c r="E21" s="74"/>
      <c r="F21" s="75"/>
      <c r="G21" s="76"/>
      <c r="H21" s="36">
        <f>ROUND(F21/1.1,0)</f>
        <v>0</v>
      </c>
      <c r="I21" s="13"/>
    </row>
    <row r="22" spans="1:9" ht="40" customHeight="1" thickTop="1" x14ac:dyDescent="0.55000000000000004">
      <c r="A22" s="10" t="s">
        <v>1</v>
      </c>
      <c r="B22" s="10"/>
      <c r="C22" s="11">
        <f>SUM(C16:C21)</f>
        <v>0</v>
      </c>
      <c r="D22" s="67"/>
      <c r="E22" s="68"/>
      <c r="F22" s="69">
        <f>SUM(F16:F21)</f>
        <v>0</v>
      </c>
      <c r="G22" s="70"/>
      <c r="H22" s="42">
        <f>SUM(H16:H21)</f>
        <v>0</v>
      </c>
      <c r="I22" s="11"/>
    </row>
    <row r="23" spans="1:9" ht="50" customHeight="1" x14ac:dyDescent="0.55000000000000004">
      <c r="D23" s="26"/>
      <c r="E23" s="27"/>
      <c r="F23" s="30" t="s">
        <v>4</v>
      </c>
      <c r="G23" s="8" t="s">
        <v>19</v>
      </c>
      <c r="H23" s="4">
        <f>H22</f>
        <v>0</v>
      </c>
      <c r="I23" s="7"/>
    </row>
    <row r="24" spans="1:9" ht="50" customHeight="1" x14ac:dyDescent="0.55000000000000004">
      <c r="D24" s="38"/>
      <c r="E24" s="39"/>
      <c r="F24" s="31" t="s">
        <v>18</v>
      </c>
      <c r="G24" s="51" t="s">
        <v>46</v>
      </c>
      <c r="H24" s="16">
        <f>H23-E10</f>
        <v>0</v>
      </c>
      <c r="I24" s="9"/>
    </row>
    <row r="25" spans="1:9" ht="9" customHeight="1" x14ac:dyDescent="0.55000000000000004">
      <c r="D25" s="38"/>
      <c r="E25" s="44"/>
      <c r="F25" s="47"/>
      <c r="G25" s="46"/>
      <c r="H25" s="49"/>
      <c r="I25" s="48"/>
    </row>
    <row r="26" spans="1:9" ht="50" customHeight="1" x14ac:dyDescent="0.55000000000000004">
      <c r="D26" s="40"/>
      <c r="E26" s="40"/>
      <c r="F26" s="71" t="s">
        <v>41</v>
      </c>
      <c r="G26" s="72"/>
      <c r="H26" s="15">
        <f>IF(H24&gt;=2000000,1000000,ROUNDDOWN(H24*1/2,-3))</f>
        <v>0</v>
      </c>
      <c r="I26" s="9"/>
    </row>
    <row r="27" spans="1:9" ht="36" customHeight="1" x14ac:dyDescent="0.55000000000000004"/>
    <row r="28" spans="1:9" x14ac:dyDescent="0.55000000000000004">
      <c r="A28" t="s">
        <v>22</v>
      </c>
    </row>
    <row r="29" spans="1:9" x14ac:dyDescent="0.55000000000000004">
      <c r="A29" s="35" t="s">
        <v>39</v>
      </c>
    </row>
    <row r="30" spans="1:9" x14ac:dyDescent="0.55000000000000004">
      <c r="A30" s="35" t="s">
        <v>36</v>
      </c>
    </row>
    <row r="31" spans="1:9" x14ac:dyDescent="0.55000000000000004">
      <c r="A31" s="35" t="s">
        <v>37</v>
      </c>
    </row>
    <row r="32" spans="1:9" x14ac:dyDescent="0.55000000000000004">
      <c r="A32" s="35" t="s">
        <v>33</v>
      </c>
    </row>
    <row r="33" spans="1:1" x14ac:dyDescent="0.55000000000000004">
      <c r="A33" s="35" t="s">
        <v>47</v>
      </c>
    </row>
    <row r="34" spans="1:1" x14ac:dyDescent="0.55000000000000004">
      <c r="A34" s="35" t="s">
        <v>48</v>
      </c>
    </row>
    <row r="35" spans="1:1" x14ac:dyDescent="0.55000000000000004">
      <c r="A35" s="35" t="s">
        <v>49</v>
      </c>
    </row>
    <row r="36" spans="1:1" x14ac:dyDescent="0.55000000000000004">
      <c r="A36" s="24" t="s">
        <v>34</v>
      </c>
    </row>
    <row r="37" spans="1:1" x14ac:dyDescent="0.55000000000000004">
      <c r="A37" s="24" t="s">
        <v>15</v>
      </c>
    </row>
  </sheetData>
  <mergeCells count="21">
    <mergeCell ref="D22:E22"/>
    <mergeCell ref="F22:G22"/>
    <mergeCell ref="F26:G26"/>
    <mergeCell ref="D19:E19"/>
    <mergeCell ref="F19:G19"/>
    <mergeCell ref="D20:E20"/>
    <mergeCell ref="F20:G20"/>
    <mergeCell ref="D21:E21"/>
    <mergeCell ref="F21:G21"/>
    <mergeCell ref="D16:E16"/>
    <mergeCell ref="F16:G16"/>
    <mergeCell ref="D17:E17"/>
    <mergeCell ref="F17:G17"/>
    <mergeCell ref="D18:E18"/>
    <mergeCell ref="F18:G18"/>
    <mergeCell ref="F15:G15"/>
    <mergeCell ref="D7:E7"/>
    <mergeCell ref="D8:E8"/>
    <mergeCell ref="D9:E9"/>
    <mergeCell ref="D11:E11"/>
    <mergeCell ref="D15:E15"/>
  </mergeCells>
  <phoneticPr fontId="1"/>
  <pageMargins left="0.43307086614173229" right="0.22" top="0.59055118110236227" bottom="0.62992125984251968" header="0.31496062992125984" footer="0.31496062992125984"/>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F3A3452-607A-452B-B94E-040BA0A9437D}">
          <x14:formula1>
            <xm:f>Sheet2!$B$1:$B$10</xm:f>
          </x14:formula1>
          <xm:sqref>A16:A21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view="pageBreakPreview" topLeftCell="A18" zoomScale="85" zoomScaleNormal="100" zoomScaleSheetLayoutView="85" workbookViewId="0">
      <selection activeCell="C26" sqref="C26"/>
    </sheetView>
  </sheetViews>
  <sheetFormatPr defaultRowHeight="18" x14ac:dyDescent="0.55000000000000004"/>
  <cols>
    <col min="1" max="1" width="16.58203125" customWidth="1"/>
    <col min="2" max="3" width="20.58203125" customWidth="1"/>
    <col min="4" max="4" width="3.58203125" customWidth="1"/>
    <col min="5" max="5" width="15.58203125" customWidth="1"/>
    <col min="6" max="6" width="3.58203125" customWidth="1"/>
    <col min="7" max="7" width="17.58203125" customWidth="1"/>
    <col min="8" max="8" width="20.58203125" customWidth="1"/>
    <col min="9" max="9" width="15.58203125" customWidth="1"/>
  </cols>
  <sheetData>
    <row r="1" spans="1:9" ht="22.5" x14ac:dyDescent="0.55000000000000004">
      <c r="A1" s="41" t="s">
        <v>44</v>
      </c>
    </row>
    <row r="2" spans="1:9" ht="22.5" x14ac:dyDescent="0.55000000000000004">
      <c r="A2" s="14"/>
    </row>
    <row r="3" spans="1:9" ht="20" x14ac:dyDescent="0.55000000000000004">
      <c r="A3" s="1" t="s">
        <v>20</v>
      </c>
    </row>
    <row r="4" spans="1:9" ht="24" customHeight="1" x14ac:dyDescent="0.55000000000000004">
      <c r="A4" s="17" t="s">
        <v>5</v>
      </c>
      <c r="B4" s="1"/>
      <c r="C4" s="1"/>
      <c r="D4" s="1"/>
      <c r="E4" s="1"/>
      <c r="F4" s="1"/>
    </row>
    <row r="6" spans="1:9" x14ac:dyDescent="0.55000000000000004">
      <c r="A6" t="s">
        <v>6</v>
      </c>
      <c r="E6" s="25" t="s">
        <v>10</v>
      </c>
      <c r="F6" s="25"/>
    </row>
    <row r="7" spans="1:9" ht="40" customHeight="1" x14ac:dyDescent="0.55000000000000004">
      <c r="A7" s="5" t="s">
        <v>7</v>
      </c>
      <c r="B7" s="5" t="s">
        <v>8</v>
      </c>
      <c r="C7" s="5" t="s">
        <v>9</v>
      </c>
      <c r="D7" s="54" t="s">
        <v>16</v>
      </c>
      <c r="E7" s="55"/>
    </row>
    <row r="8" spans="1:9" ht="40" customHeight="1" x14ac:dyDescent="0.55000000000000004">
      <c r="A8" s="3" t="s">
        <v>0</v>
      </c>
      <c r="B8" s="16">
        <f>H26</f>
        <v>0</v>
      </c>
      <c r="C8" s="4"/>
      <c r="D8" s="56"/>
      <c r="E8" s="57"/>
    </row>
    <row r="9" spans="1:9" ht="40" customHeight="1" x14ac:dyDescent="0.55000000000000004">
      <c r="A9" s="3" t="s">
        <v>21</v>
      </c>
      <c r="B9" s="16">
        <f>B11-B8-B10</f>
        <v>0</v>
      </c>
      <c r="C9" s="4"/>
      <c r="D9" s="56"/>
      <c r="E9" s="57"/>
    </row>
    <row r="10" spans="1:9" ht="40" customHeight="1" thickBot="1" x14ac:dyDescent="0.6">
      <c r="A10" s="12" t="s">
        <v>11</v>
      </c>
      <c r="B10" s="18"/>
      <c r="C10" s="18"/>
      <c r="D10" s="32" t="s">
        <v>2</v>
      </c>
      <c r="E10" s="33">
        <f>ROUNDUP(B10/1.1,0)</f>
        <v>0</v>
      </c>
    </row>
    <row r="11" spans="1:9" ht="40" customHeight="1" thickTop="1" x14ac:dyDescent="0.55000000000000004">
      <c r="A11" s="10" t="s">
        <v>1</v>
      </c>
      <c r="B11" s="19">
        <f>C22</f>
        <v>0</v>
      </c>
      <c r="C11" s="19"/>
      <c r="D11" s="58"/>
      <c r="E11" s="59"/>
    </row>
    <row r="14" spans="1:9" x14ac:dyDescent="0.55000000000000004">
      <c r="A14" t="s">
        <v>12</v>
      </c>
      <c r="E14" s="2"/>
      <c r="F14" s="2"/>
      <c r="G14" s="2"/>
      <c r="H14" s="2" t="s">
        <v>10</v>
      </c>
    </row>
    <row r="15" spans="1:9" ht="40" customHeight="1" x14ac:dyDescent="0.55000000000000004">
      <c r="A15" s="34" t="s">
        <v>38</v>
      </c>
      <c r="B15" s="34" t="s">
        <v>35</v>
      </c>
      <c r="C15" s="5" t="s">
        <v>8</v>
      </c>
      <c r="D15" s="52" t="s">
        <v>13</v>
      </c>
      <c r="E15" s="60"/>
      <c r="F15" s="52" t="s">
        <v>17</v>
      </c>
      <c r="G15" s="53"/>
      <c r="H15" s="6" t="s">
        <v>14</v>
      </c>
      <c r="I15" s="5" t="s">
        <v>3</v>
      </c>
    </row>
    <row r="16" spans="1:9" ht="40" customHeight="1" x14ac:dyDescent="0.55000000000000004">
      <c r="A16" s="20"/>
      <c r="B16" s="4"/>
      <c r="C16" s="4"/>
      <c r="D16" s="61"/>
      <c r="E16" s="62"/>
      <c r="F16" s="63"/>
      <c r="G16" s="64"/>
      <c r="H16" s="15">
        <f>ROUND(F16/1.1,0)</f>
        <v>0</v>
      </c>
      <c r="I16" s="4"/>
    </row>
    <row r="17" spans="1:9" ht="40" customHeight="1" x14ac:dyDescent="0.55000000000000004">
      <c r="A17" s="20"/>
      <c r="B17" s="4"/>
      <c r="C17" s="4"/>
      <c r="D17" s="61"/>
      <c r="E17" s="77"/>
      <c r="F17" s="65"/>
      <c r="G17" s="66"/>
      <c r="H17" s="15">
        <f t="shared" ref="H17:H20" si="0">ROUND(F17/1.1,0)</f>
        <v>0</v>
      </c>
      <c r="I17" s="4"/>
    </row>
    <row r="18" spans="1:9" ht="40" customHeight="1" x14ac:dyDescent="0.55000000000000004">
      <c r="A18" s="20"/>
      <c r="B18" s="4"/>
      <c r="C18" s="4"/>
      <c r="D18" s="61"/>
      <c r="E18" s="62"/>
      <c r="F18" s="65"/>
      <c r="G18" s="66"/>
      <c r="H18" s="15">
        <f t="shared" si="0"/>
        <v>0</v>
      </c>
      <c r="I18" s="4"/>
    </row>
    <row r="19" spans="1:9" ht="40" customHeight="1" x14ac:dyDescent="0.55000000000000004">
      <c r="A19" s="20"/>
      <c r="B19" s="4"/>
      <c r="C19" s="4"/>
      <c r="D19" s="61"/>
      <c r="E19" s="62"/>
      <c r="F19" s="65"/>
      <c r="G19" s="66"/>
      <c r="H19" s="15">
        <f t="shared" si="0"/>
        <v>0</v>
      </c>
      <c r="I19" s="4"/>
    </row>
    <row r="20" spans="1:9" ht="40" customHeight="1" x14ac:dyDescent="0.55000000000000004">
      <c r="A20" s="20"/>
      <c r="B20" s="4"/>
      <c r="C20" s="4"/>
      <c r="D20" s="61"/>
      <c r="E20" s="62"/>
      <c r="F20" s="65"/>
      <c r="G20" s="66"/>
      <c r="H20" s="15">
        <f t="shared" si="0"/>
        <v>0</v>
      </c>
      <c r="I20" s="4"/>
    </row>
    <row r="21" spans="1:9" ht="40" customHeight="1" thickBot="1" x14ac:dyDescent="0.6">
      <c r="A21" s="21"/>
      <c r="B21" s="13"/>
      <c r="C21" s="13"/>
      <c r="D21" s="73"/>
      <c r="E21" s="74"/>
      <c r="F21" s="75"/>
      <c r="G21" s="76"/>
      <c r="H21" s="36">
        <f>ROUND(F21/1.1,0)</f>
        <v>0</v>
      </c>
      <c r="I21" s="13"/>
    </row>
    <row r="22" spans="1:9" ht="40" customHeight="1" thickTop="1" x14ac:dyDescent="0.55000000000000004">
      <c r="A22" s="10" t="s">
        <v>1</v>
      </c>
      <c r="B22" s="10"/>
      <c r="C22" s="11">
        <f>SUM(C16:C21)</f>
        <v>0</v>
      </c>
      <c r="D22" s="67"/>
      <c r="E22" s="68"/>
      <c r="F22" s="69">
        <f>SUM(F16:F21)</f>
        <v>0</v>
      </c>
      <c r="G22" s="70"/>
      <c r="H22" s="43">
        <f>SUM(H16:H21)</f>
        <v>0</v>
      </c>
      <c r="I22" s="11"/>
    </row>
    <row r="23" spans="1:9" ht="50" customHeight="1" x14ac:dyDescent="0.55000000000000004">
      <c r="D23" s="26"/>
      <c r="E23" s="27"/>
      <c r="F23" s="30" t="s">
        <v>4</v>
      </c>
      <c r="G23" s="8" t="s">
        <v>19</v>
      </c>
      <c r="H23" s="42">
        <f>H22</f>
        <v>0</v>
      </c>
      <c r="I23" s="7"/>
    </row>
    <row r="24" spans="1:9" ht="50" customHeight="1" x14ac:dyDescent="0.55000000000000004">
      <c r="D24" s="28"/>
      <c r="E24" s="29"/>
      <c r="F24" s="31" t="s">
        <v>18</v>
      </c>
      <c r="G24" s="51" t="s">
        <v>46</v>
      </c>
      <c r="H24" s="16">
        <f>H23-E10</f>
        <v>0</v>
      </c>
      <c r="I24" s="9"/>
    </row>
    <row r="25" spans="1:9" ht="9" customHeight="1" x14ac:dyDescent="0.55000000000000004">
      <c r="D25" s="28"/>
      <c r="E25" s="28"/>
      <c r="F25" s="45"/>
      <c r="G25" s="50"/>
      <c r="H25" s="49"/>
      <c r="I25" s="48"/>
    </row>
    <row r="26" spans="1:9" ht="50" customHeight="1" x14ac:dyDescent="0.55000000000000004">
      <c r="D26" s="22"/>
      <c r="E26" s="22"/>
      <c r="F26" s="71" t="s">
        <v>45</v>
      </c>
      <c r="G26" s="72"/>
      <c r="H26" s="4">
        <f>IF(H24&gt;=1500000,1000000,ROUNDDOWN(H24*2/3,-3))</f>
        <v>0</v>
      </c>
      <c r="I26" s="9"/>
    </row>
    <row r="27" spans="1:9" ht="36" customHeight="1" x14ac:dyDescent="0.55000000000000004"/>
    <row r="28" spans="1:9" x14ac:dyDescent="0.55000000000000004">
      <c r="A28" s="23" t="s">
        <v>22</v>
      </c>
    </row>
    <row r="29" spans="1:9" x14ac:dyDescent="0.55000000000000004">
      <c r="A29" s="35" t="s">
        <v>39</v>
      </c>
    </row>
    <row r="30" spans="1:9" x14ac:dyDescent="0.55000000000000004">
      <c r="A30" s="35" t="s">
        <v>36</v>
      </c>
    </row>
    <row r="31" spans="1:9" x14ac:dyDescent="0.55000000000000004">
      <c r="A31" s="35" t="s">
        <v>37</v>
      </c>
    </row>
    <row r="32" spans="1:9" x14ac:dyDescent="0.55000000000000004">
      <c r="A32" s="35" t="s">
        <v>33</v>
      </c>
    </row>
    <row r="33" spans="1:1" x14ac:dyDescent="0.55000000000000004">
      <c r="A33" s="35" t="s">
        <v>47</v>
      </c>
    </row>
    <row r="34" spans="1:1" x14ac:dyDescent="0.55000000000000004">
      <c r="A34" s="35" t="s">
        <v>50</v>
      </c>
    </row>
    <row r="35" spans="1:1" x14ac:dyDescent="0.55000000000000004">
      <c r="A35" s="35" t="s">
        <v>49</v>
      </c>
    </row>
    <row r="36" spans="1:1" x14ac:dyDescent="0.55000000000000004">
      <c r="A36" s="24" t="s">
        <v>34</v>
      </c>
    </row>
    <row r="37" spans="1:1" x14ac:dyDescent="0.55000000000000004">
      <c r="A37" s="24" t="s">
        <v>15</v>
      </c>
    </row>
  </sheetData>
  <mergeCells count="21">
    <mergeCell ref="F20:G20"/>
    <mergeCell ref="F21:G21"/>
    <mergeCell ref="F22:G22"/>
    <mergeCell ref="F26:G26"/>
    <mergeCell ref="D21:E21"/>
    <mergeCell ref="D22:E22"/>
    <mergeCell ref="D20:E20"/>
    <mergeCell ref="D16:E16"/>
    <mergeCell ref="D17:E17"/>
    <mergeCell ref="D18:E18"/>
    <mergeCell ref="D19:E19"/>
    <mergeCell ref="F15:G15"/>
    <mergeCell ref="F16:G16"/>
    <mergeCell ref="F17:G17"/>
    <mergeCell ref="F18:G18"/>
    <mergeCell ref="F19:G19"/>
    <mergeCell ref="D7:E7"/>
    <mergeCell ref="D8:E8"/>
    <mergeCell ref="D9:E9"/>
    <mergeCell ref="D11:E11"/>
    <mergeCell ref="D15:E15"/>
  </mergeCells>
  <phoneticPr fontId="1"/>
  <pageMargins left="0.43307086614173229" right="0.22" top="0.59055118110236227" bottom="0.62992125984251968" header="0.31496062992125984" footer="0.31496062992125984"/>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Sheet1!$B$2:$B$11</xm:f>
          </x14:formula1>
          <xm:sqref>A16:A21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1431-3A13-478B-8090-A6C0505D9786}">
  <sheetPr>
    <pageSetUpPr fitToPage="1"/>
  </sheetPr>
  <dimension ref="A1:I36"/>
  <sheetViews>
    <sheetView view="pageBreakPreview" topLeftCell="A17" zoomScale="85" zoomScaleNormal="100" zoomScaleSheetLayoutView="85" workbookViewId="0">
      <selection activeCell="A34" sqref="A34"/>
    </sheetView>
  </sheetViews>
  <sheetFormatPr defaultRowHeight="18" x14ac:dyDescent="0.55000000000000004"/>
  <cols>
    <col min="1" max="1" width="16.58203125" customWidth="1"/>
    <col min="2" max="3" width="20.58203125" customWidth="1"/>
    <col min="4" max="4" width="3.58203125" customWidth="1"/>
    <col min="5" max="5" width="15.58203125" customWidth="1"/>
    <col min="6" max="6" width="3.58203125" customWidth="1"/>
    <col min="7" max="7" width="17.58203125" customWidth="1"/>
    <col min="8" max="8" width="20.58203125" customWidth="1"/>
    <col min="9" max="9" width="15.58203125" customWidth="1"/>
  </cols>
  <sheetData>
    <row r="1" spans="1:9" ht="22.5" x14ac:dyDescent="0.55000000000000004">
      <c r="A1" s="41" t="s">
        <v>42</v>
      </c>
    </row>
    <row r="2" spans="1:9" ht="22.5" x14ac:dyDescent="0.55000000000000004">
      <c r="A2" s="14"/>
    </row>
    <row r="3" spans="1:9" ht="20" x14ac:dyDescent="0.55000000000000004">
      <c r="A3" s="1" t="s">
        <v>20</v>
      </c>
    </row>
    <row r="4" spans="1:9" ht="24" customHeight="1" x14ac:dyDescent="0.55000000000000004">
      <c r="A4" s="37" t="s">
        <v>5</v>
      </c>
      <c r="B4" s="1"/>
      <c r="C4" s="1"/>
      <c r="D4" s="1"/>
      <c r="E4" s="1"/>
      <c r="F4" s="1"/>
    </row>
    <row r="6" spans="1:9" x14ac:dyDescent="0.55000000000000004">
      <c r="A6" t="s">
        <v>6</v>
      </c>
      <c r="E6" s="2" t="s">
        <v>10</v>
      </c>
      <c r="F6" s="2"/>
    </row>
    <row r="7" spans="1:9" ht="40" customHeight="1" x14ac:dyDescent="0.55000000000000004">
      <c r="A7" s="5" t="s">
        <v>7</v>
      </c>
      <c r="B7" s="5" t="s">
        <v>8</v>
      </c>
      <c r="C7" s="5" t="s">
        <v>9</v>
      </c>
      <c r="D7" s="54" t="s">
        <v>16</v>
      </c>
      <c r="E7" s="55"/>
    </row>
    <row r="8" spans="1:9" ht="40" customHeight="1" x14ac:dyDescent="0.55000000000000004">
      <c r="A8" s="3" t="s">
        <v>0</v>
      </c>
      <c r="B8" s="16"/>
      <c r="C8" s="4"/>
      <c r="D8" s="56"/>
      <c r="E8" s="57"/>
    </row>
    <row r="9" spans="1:9" ht="40" customHeight="1" x14ac:dyDescent="0.55000000000000004">
      <c r="A9" s="3" t="s">
        <v>21</v>
      </c>
      <c r="B9" s="16">
        <f>B11-B8-B10</f>
        <v>0</v>
      </c>
      <c r="C9" s="4"/>
      <c r="D9" s="56"/>
      <c r="E9" s="57"/>
    </row>
    <row r="10" spans="1:9" ht="40" customHeight="1" thickBot="1" x14ac:dyDescent="0.6">
      <c r="A10" s="12" t="s">
        <v>11</v>
      </c>
      <c r="B10" s="18"/>
      <c r="C10" s="18"/>
      <c r="D10" s="32" t="s">
        <v>2</v>
      </c>
      <c r="E10" s="33">
        <f>ROUNDUP(B10/1.1,0)</f>
        <v>0</v>
      </c>
    </row>
    <row r="11" spans="1:9" ht="40" customHeight="1" thickTop="1" x14ac:dyDescent="0.55000000000000004">
      <c r="A11" s="10" t="s">
        <v>1</v>
      </c>
      <c r="B11" s="19">
        <f>C22</f>
        <v>0</v>
      </c>
      <c r="C11" s="19"/>
      <c r="D11" s="58"/>
      <c r="E11" s="59"/>
    </row>
    <row r="14" spans="1:9" x14ac:dyDescent="0.55000000000000004">
      <c r="A14" t="s">
        <v>12</v>
      </c>
      <c r="E14" s="2"/>
      <c r="F14" s="2"/>
      <c r="G14" s="2"/>
      <c r="H14" s="2" t="s">
        <v>10</v>
      </c>
    </row>
    <row r="15" spans="1:9" ht="40" customHeight="1" x14ac:dyDescent="0.55000000000000004">
      <c r="A15" s="34" t="s">
        <v>38</v>
      </c>
      <c r="B15" s="34" t="s">
        <v>35</v>
      </c>
      <c r="C15" s="5" t="s">
        <v>8</v>
      </c>
      <c r="D15" s="52" t="s">
        <v>13</v>
      </c>
      <c r="E15" s="60"/>
      <c r="F15" s="52" t="s">
        <v>17</v>
      </c>
      <c r="G15" s="53"/>
      <c r="H15" s="6" t="s">
        <v>14</v>
      </c>
      <c r="I15" s="5" t="s">
        <v>3</v>
      </c>
    </row>
    <row r="16" spans="1:9" ht="40" customHeight="1" x14ac:dyDescent="0.55000000000000004">
      <c r="A16" s="20"/>
      <c r="B16" s="4"/>
      <c r="C16" s="4"/>
      <c r="D16" s="61"/>
      <c r="E16" s="62"/>
      <c r="F16" s="63"/>
      <c r="G16" s="64"/>
      <c r="H16" s="15">
        <f>ROUND(F16/1.1,0)</f>
        <v>0</v>
      </c>
      <c r="I16" s="4"/>
    </row>
    <row r="17" spans="1:9" ht="40" customHeight="1" x14ac:dyDescent="0.55000000000000004">
      <c r="A17" s="20"/>
      <c r="B17" s="4"/>
      <c r="C17" s="4"/>
      <c r="D17" s="61"/>
      <c r="E17" s="62"/>
      <c r="F17" s="65"/>
      <c r="G17" s="66"/>
      <c r="H17" s="15">
        <f t="shared" ref="H17:H20" si="0">ROUND(F17/1.1,0)</f>
        <v>0</v>
      </c>
      <c r="I17" s="4"/>
    </row>
    <row r="18" spans="1:9" ht="40" customHeight="1" x14ac:dyDescent="0.55000000000000004">
      <c r="A18" s="20"/>
      <c r="B18" s="4"/>
      <c r="C18" s="4"/>
      <c r="D18" s="61"/>
      <c r="E18" s="62"/>
      <c r="F18" s="65"/>
      <c r="G18" s="66"/>
      <c r="H18" s="15">
        <f t="shared" si="0"/>
        <v>0</v>
      </c>
      <c r="I18" s="4"/>
    </row>
    <row r="19" spans="1:9" ht="40" customHeight="1" x14ac:dyDescent="0.55000000000000004">
      <c r="A19" s="20"/>
      <c r="B19" s="4"/>
      <c r="C19" s="4"/>
      <c r="D19" s="61"/>
      <c r="E19" s="62"/>
      <c r="F19" s="65"/>
      <c r="G19" s="66"/>
      <c r="H19" s="15">
        <f t="shared" si="0"/>
        <v>0</v>
      </c>
      <c r="I19" s="4"/>
    </row>
    <row r="20" spans="1:9" ht="40" customHeight="1" x14ac:dyDescent="0.55000000000000004">
      <c r="A20" s="20"/>
      <c r="B20" s="4"/>
      <c r="C20" s="4"/>
      <c r="D20" s="61"/>
      <c r="E20" s="62"/>
      <c r="F20" s="65"/>
      <c r="G20" s="66"/>
      <c r="H20" s="15">
        <f t="shared" si="0"/>
        <v>0</v>
      </c>
      <c r="I20" s="4"/>
    </row>
    <row r="21" spans="1:9" ht="40" customHeight="1" thickBot="1" x14ac:dyDescent="0.6">
      <c r="A21" s="21"/>
      <c r="B21" s="13"/>
      <c r="C21" s="13"/>
      <c r="D21" s="73"/>
      <c r="E21" s="74"/>
      <c r="F21" s="75"/>
      <c r="G21" s="76"/>
      <c r="H21" s="36">
        <f>ROUND(F21/1.1,0)</f>
        <v>0</v>
      </c>
      <c r="I21" s="13"/>
    </row>
    <row r="22" spans="1:9" ht="40" customHeight="1" thickTop="1" x14ac:dyDescent="0.55000000000000004">
      <c r="A22" s="10" t="s">
        <v>1</v>
      </c>
      <c r="B22" s="10"/>
      <c r="C22" s="11">
        <f>SUM(C16:C21)</f>
        <v>0</v>
      </c>
      <c r="D22" s="67"/>
      <c r="E22" s="68"/>
      <c r="F22" s="69"/>
      <c r="G22" s="70"/>
      <c r="H22" s="43">
        <f>SUM(H16:H21)</f>
        <v>0</v>
      </c>
      <c r="I22" s="11"/>
    </row>
    <row r="23" spans="1:9" ht="50" customHeight="1" x14ac:dyDescent="0.55000000000000004">
      <c r="D23" s="26"/>
      <c r="E23" s="27"/>
      <c r="F23" s="30" t="s">
        <v>4</v>
      </c>
      <c r="G23" s="8" t="s">
        <v>19</v>
      </c>
      <c r="H23" s="11">
        <f>H22</f>
        <v>0</v>
      </c>
      <c r="I23" s="7"/>
    </row>
    <row r="24" spans="1:9" ht="50" customHeight="1" x14ac:dyDescent="0.55000000000000004">
      <c r="D24" s="38"/>
      <c r="E24" s="39"/>
      <c r="F24" s="31" t="s">
        <v>18</v>
      </c>
      <c r="G24" s="51" t="s">
        <v>46</v>
      </c>
      <c r="H24" s="16">
        <f>H23-E10</f>
        <v>0</v>
      </c>
      <c r="I24" s="9"/>
    </row>
    <row r="25" spans="1:9" ht="9" customHeight="1" x14ac:dyDescent="0.55000000000000004">
      <c r="D25" s="38"/>
      <c r="E25" s="44"/>
      <c r="F25" s="45"/>
      <c r="G25" s="50"/>
      <c r="H25" s="49"/>
      <c r="I25" s="48"/>
    </row>
    <row r="26" spans="1:9" ht="50" customHeight="1" x14ac:dyDescent="0.55000000000000004">
      <c r="D26" s="40"/>
      <c r="E26" s="40"/>
      <c r="F26" s="71" t="s">
        <v>41</v>
      </c>
      <c r="G26" s="72"/>
      <c r="H26" s="15">
        <f>IF(H24&gt;=4000000,2000000,ROUNDDOWN(H24*1/2,-3))</f>
        <v>0</v>
      </c>
      <c r="I26" s="9"/>
    </row>
    <row r="27" spans="1:9" ht="36" customHeight="1" x14ac:dyDescent="0.55000000000000004"/>
    <row r="28" spans="1:9" x14ac:dyDescent="0.55000000000000004">
      <c r="A28" t="s">
        <v>22</v>
      </c>
    </row>
    <row r="29" spans="1:9" x14ac:dyDescent="0.55000000000000004">
      <c r="A29" s="35" t="s">
        <v>39</v>
      </c>
    </row>
    <row r="30" spans="1:9" x14ac:dyDescent="0.55000000000000004">
      <c r="A30" s="35" t="s">
        <v>36</v>
      </c>
    </row>
    <row r="31" spans="1:9" x14ac:dyDescent="0.55000000000000004">
      <c r="A31" s="35" t="s">
        <v>37</v>
      </c>
    </row>
    <row r="32" spans="1:9" x14ac:dyDescent="0.55000000000000004">
      <c r="A32" s="35" t="s">
        <v>33</v>
      </c>
    </row>
    <row r="33" spans="1:1" x14ac:dyDescent="0.55000000000000004">
      <c r="A33" s="35" t="s">
        <v>47</v>
      </c>
    </row>
    <row r="34" spans="1:1" x14ac:dyDescent="0.55000000000000004">
      <c r="A34" s="35" t="s">
        <v>49</v>
      </c>
    </row>
    <row r="35" spans="1:1" x14ac:dyDescent="0.55000000000000004">
      <c r="A35" s="24" t="s">
        <v>34</v>
      </c>
    </row>
    <row r="36" spans="1:1" x14ac:dyDescent="0.55000000000000004">
      <c r="A36" s="24" t="s">
        <v>15</v>
      </c>
    </row>
  </sheetData>
  <mergeCells count="21">
    <mergeCell ref="F15:G15"/>
    <mergeCell ref="D7:E7"/>
    <mergeCell ref="D8:E8"/>
    <mergeCell ref="D9:E9"/>
    <mergeCell ref="D11:E11"/>
    <mergeCell ref="D15:E15"/>
    <mergeCell ref="D16:E16"/>
    <mergeCell ref="F16:G16"/>
    <mergeCell ref="D17:E17"/>
    <mergeCell ref="F17:G17"/>
    <mergeCell ref="D18:E18"/>
    <mergeCell ref="F18:G18"/>
    <mergeCell ref="D22:E22"/>
    <mergeCell ref="F22:G22"/>
    <mergeCell ref="F26:G26"/>
    <mergeCell ref="D19:E19"/>
    <mergeCell ref="F19:G19"/>
    <mergeCell ref="D20:E20"/>
    <mergeCell ref="F20:G20"/>
    <mergeCell ref="D21:E21"/>
    <mergeCell ref="F21:G21"/>
  </mergeCells>
  <phoneticPr fontId="1"/>
  <pageMargins left="0.43307086614173229" right="0.22" top="0.59055118110236227" bottom="0.62992125984251968" header="0.31496062992125984" footer="0.31496062992125984"/>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F85A53F-412B-4B0D-B9A9-C01936576320}">
          <x14:formula1>
            <xm:f>Sheet2!$B$1:$B$10</xm:f>
          </x14:formula1>
          <xm:sqref>A16:A21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0F71-EFAC-4D0E-A63B-8F42CFCFF4C7}">
  <sheetPr>
    <pageSetUpPr fitToPage="1"/>
  </sheetPr>
  <dimension ref="A1:I36"/>
  <sheetViews>
    <sheetView tabSelected="1" view="pageBreakPreview" topLeftCell="A10" zoomScale="85" zoomScaleNormal="100" zoomScaleSheetLayoutView="85" workbookViewId="0">
      <selection activeCell="A34" sqref="A34"/>
    </sheetView>
  </sheetViews>
  <sheetFormatPr defaultRowHeight="18" x14ac:dyDescent="0.55000000000000004"/>
  <cols>
    <col min="1" max="1" width="16.58203125" customWidth="1"/>
    <col min="2" max="3" width="20.58203125" customWidth="1"/>
    <col min="4" max="4" width="3.58203125" customWidth="1"/>
    <col min="5" max="5" width="15.58203125" customWidth="1"/>
    <col min="6" max="6" width="3.58203125" customWidth="1"/>
    <col min="7" max="7" width="17.58203125" customWidth="1"/>
    <col min="8" max="8" width="20.58203125" customWidth="1"/>
    <col min="9" max="9" width="15.58203125" customWidth="1"/>
  </cols>
  <sheetData>
    <row r="1" spans="1:9" ht="22.5" x14ac:dyDescent="0.55000000000000004">
      <c r="A1" s="41" t="s">
        <v>43</v>
      </c>
    </row>
    <row r="2" spans="1:9" ht="22.5" x14ac:dyDescent="0.55000000000000004">
      <c r="A2" s="14"/>
    </row>
    <row r="3" spans="1:9" ht="20" x14ac:dyDescent="0.55000000000000004">
      <c r="A3" s="1" t="s">
        <v>20</v>
      </c>
    </row>
    <row r="4" spans="1:9" ht="24" customHeight="1" x14ac:dyDescent="0.55000000000000004">
      <c r="A4" s="37" t="s">
        <v>5</v>
      </c>
      <c r="B4" s="1"/>
      <c r="C4" s="1"/>
      <c r="D4" s="1"/>
      <c r="E4" s="1"/>
      <c r="F4" s="1"/>
    </row>
    <row r="6" spans="1:9" x14ac:dyDescent="0.55000000000000004">
      <c r="A6" t="s">
        <v>6</v>
      </c>
      <c r="E6" s="2" t="s">
        <v>10</v>
      </c>
      <c r="F6" s="2"/>
    </row>
    <row r="7" spans="1:9" ht="40" customHeight="1" x14ac:dyDescent="0.55000000000000004">
      <c r="A7" s="5" t="s">
        <v>7</v>
      </c>
      <c r="B7" s="5" t="s">
        <v>8</v>
      </c>
      <c r="C7" s="5" t="s">
        <v>9</v>
      </c>
      <c r="D7" s="54" t="s">
        <v>16</v>
      </c>
      <c r="E7" s="55"/>
    </row>
    <row r="8" spans="1:9" ht="40" customHeight="1" x14ac:dyDescent="0.55000000000000004">
      <c r="A8" s="3" t="s">
        <v>0</v>
      </c>
      <c r="B8" s="16">
        <f>H26</f>
        <v>0</v>
      </c>
      <c r="C8" s="4"/>
      <c r="D8" s="56"/>
      <c r="E8" s="57"/>
    </row>
    <row r="9" spans="1:9" ht="40" customHeight="1" x14ac:dyDescent="0.55000000000000004">
      <c r="A9" s="3" t="s">
        <v>21</v>
      </c>
      <c r="B9" s="16">
        <f>B11-B8-B10</f>
        <v>0</v>
      </c>
      <c r="C9" s="4"/>
      <c r="D9" s="56"/>
      <c r="E9" s="57"/>
    </row>
    <row r="10" spans="1:9" ht="40" customHeight="1" thickBot="1" x14ac:dyDescent="0.6">
      <c r="A10" s="12" t="s">
        <v>11</v>
      </c>
      <c r="B10" s="18"/>
      <c r="C10" s="18"/>
      <c r="D10" s="32" t="s">
        <v>2</v>
      </c>
      <c r="E10" s="33">
        <f>ROUNDUP(B10/1.1,0)</f>
        <v>0</v>
      </c>
    </row>
    <row r="11" spans="1:9" ht="40" customHeight="1" thickTop="1" x14ac:dyDescent="0.55000000000000004">
      <c r="A11" s="10" t="s">
        <v>1</v>
      </c>
      <c r="B11" s="19">
        <f>C22</f>
        <v>0</v>
      </c>
      <c r="C11" s="19"/>
      <c r="D11" s="58"/>
      <c r="E11" s="59"/>
    </row>
    <row r="14" spans="1:9" x14ac:dyDescent="0.55000000000000004">
      <c r="A14" t="s">
        <v>12</v>
      </c>
      <c r="E14" s="2"/>
      <c r="F14" s="2"/>
      <c r="G14" s="2"/>
      <c r="H14" s="2" t="s">
        <v>10</v>
      </c>
    </row>
    <row r="15" spans="1:9" ht="40" customHeight="1" x14ac:dyDescent="0.55000000000000004">
      <c r="A15" s="34" t="s">
        <v>38</v>
      </c>
      <c r="B15" s="34" t="s">
        <v>35</v>
      </c>
      <c r="C15" s="5" t="s">
        <v>8</v>
      </c>
      <c r="D15" s="52" t="s">
        <v>13</v>
      </c>
      <c r="E15" s="60"/>
      <c r="F15" s="52" t="s">
        <v>17</v>
      </c>
      <c r="G15" s="53"/>
      <c r="H15" s="6" t="s">
        <v>14</v>
      </c>
      <c r="I15" s="5" t="s">
        <v>3</v>
      </c>
    </row>
    <row r="16" spans="1:9" ht="40" customHeight="1" x14ac:dyDescent="0.55000000000000004">
      <c r="A16" s="20"/>
      <c r="B16" s="4"/>
      <c r="C16" s="4"/>
      <c r="D16" s="61"/>
      <c r="E16" s="62"/>
      <c r="F16" s="63"/>
      <c r="G16" s="64"/>
      <c r="H16" s="15">
        <f>ROUND(F16/1.1,0)</f>
        <v>0</v>
      </c>
      <c r="I16" s="4"/>
    </row>
    <row r="17" spans="1:9" ht="40" customHeight="1" x14ac:dyDescent="0.55000000000000004">
      <c r="A17" s="20"/>
      <c r="B17" s="4"/>
      <c r="C17" s="4"/>
      <c r="D17" s="61"/>
      <c r="E17" s="62"/>
      <c r="F17" s="65"/>
      <c r="G17" s="66"/>
      <c r="H17" s="15">
        <f t="shared" ref="H17:H20" si="0">ROUND(F17/1.1,0)</f>
        <v>0</v>
      </c>
      <c r="I17" s="4"/>
    </row>
    <row r="18" spans="1:9" ht="40" customHeight="1" x14ac:dyDescent="0.55000000000000004">
      <c r="A18" s="20"/>
      <c r="B18" s="4"/>
      <c r="C18" s="4"/>
      <c r="D18" s="61"/>
      <c r="E18" s="62"/>
      <c r="F18" s="65"/>
      <c r="G18" s="66"/>
      <c r="H18" s="15">
        <f t="shared" si="0"/>
        <v>0</v>
      </c>
      <c r="I18" s="4"/>
    </row>
    <row r="19" spans="1:9" ht="40" customHeight="1" x14ac:dyDescent="0.55000000000000004">
      <c r="A19" s="20"/>
      <c r="B19" s="4"/>
      <c r="C19" s="4"/>
      <c r="D19" s="61"/>
      <c r="E19" s="62"/>
      <c r="F19" s="65"/>
      <c r="G19" s="66"/>
      <c r="H19" s="15">
        <f t="shared" si="0"/>
        <v>0</v>
      </c>
      <c r="I19" s="4"/>
    </row>
    <row r="20" spans="1:9" ht="40" customHeight="1" x14ac:dyDescent="0.55000000000000004">
      <c r="A20" s="20"/>
      <c r="B20" s="4"/>
      <c r="C20" s="4"/>
      <c r="D20" s="61"/>
      <c r="E20" s="62"/>
      <c r="F20" s="65"/>
      <c r="G20" s="66"/>
      <c r="H20" s="15">
        <f t="shared" si="0"/>
        <v>0</v>
      </c>
      <c r="I20" s="4"/>
    </row>
    <row r="21" spans="1:9" ht="40" customHeight="1" thickBot="1" x14ac:dyDescent="0.6">
      <c r="A21" s="21"/>
      <c r="B21" s="13"/>
      <c r="C21" s="13"/>
      <c r="D21" s="73"/>
      <c r="E21" s="74"/>
      <c r="F21" s="75"/>
      <c r="G21" s="76"/>
      <c r="H21" s="36">
        <f>ROUND(F21/1.1,0)</f>
        <v>0</v>
      </c>
      <c r="I21" s="13"/>
    </row>
    <row r="22" spans="1:9" ht="40" customHeight="1" thickTop="1" x14ac:dyDescent="0.55000000000000004">
      <c r="A22" s="10" t="s">
        <v>1</v>
      </c>
      <c r="B22" s="10"/>
      <c r="C22" s="11">
        <f>SUM(C16:C21)</f>
        <v>0</v>
      </c>
      <c r="D22" s="67"/>
      <c r="E22" s="68"/>
      <c r="F22" s="69">
        <f>SUM(F16:F21)</f>
        <v>0</v>
      </c>
      <c r="G22" s="70"/>
      <c r="H22" s="43">
        <f>SUM(H16:H21)</f>
        <v>0</v>
      </c>
      <c r="I22" s="11"/>
    </row>
    <row r="23" spans="1:9" ht="50" customHeight="1" x14ac:dyDescent="0.55000000000000004">
      <c r="D23" s="26"/>
      <c r="E23" s="27"/>
      <c r="F23" s="30" t="s">
        <v>4</v>
      </c>
      <c r="G23" s="8" t="s">
        <v>19</v>
      </c>
      <c r="H23" s="11">
        <f>H22</f>
        <v>0</v>
      </c>
      <c r="I23" s="7"/>
    </row>
    <row r="24" spans="1:9" ht="50" customHeight="1" x14ac:dyDescent="0.55000000000000004">
      <c r="D24" s="38"/>
      <c r="E24" s="39"/>
      <c r="F24" s="31" t="s">
        <v>18</v>
      </c>
      <c r="G24" s="51" t="s">
        <v>46</v>
      </c>
      <c r="H24" s="16">
        <f>H23-E10</f>
        <v>0</v>
      </c>
      <c r="I24" s="9"/>
    </row>
    <row r="25" spans="1:9" ht="9" customHeight="1" x14ac:dyDescent="0.55000000000000004">
      <c r="D25" s="38"/>
      <c r="E25" s="44"/>
      <c r="F25" s="45"/>
      <c r="G25" s="50"/>
      <c r="H25" s="49"/>
      <c r="I25" s="48"/>
    </row>
    <row r="26" spans="1:9" ht="50" customHeight="1" x14ac:dyDescent="0.55000000000000004">
      <c r="D26" s="40"/>
      <c r="E26" s="40"/>
      <c r="F26" s="71" t="s">
        <v>41</v>
      </c>
      <c r="G26" s="72"/>
      <c r="H26" s="15">
        <f>IF(H24&gt;=1000000,500000,ROUNDDOWN(H24*1/2,-3))</f>
        <v>0</v>
      </c>
      <c r="I26" s="9"/>
    </row>
    <row r="27" spans="1:9" ht="36" customHeight="1" x14ac:dyDescent="0.55000000000000004"/>
    <row r="28" spans="1:9" x14ac:dyDescent="0.55000000000000004">
      <c r="A28" t="s">
        <v>22</v>
      </c>
    </row>
    <row r="29" spans="1:9" x14ac:dyDescent="0.55000000000000004">
      <c r="A29" s="35" t="s">
        <v>39</v>
      </c>
    </row>
    <row r="30" spans="1:9" x14ac:dyDescent="0.55000000000000004">
      <c r="A30" s="35" t="s">
        <v>36</v>
      </c>
    </row>
    <row r="31" spans="1:9" x14ac:dyDescent="0.55000000000000004">
      <c r="A31" s="35" t="s">
        <v>37</v>
      </c>
    </row>
    <row r="32" spans="1:9" x14ac:dyDescent="0.55000000000000004">
      <c r="A32" s="35" t="s">
        <v>33</v>
      </c>
    </row>
    <row r="33" spans="1:1" x14ac:dyDescent="0.55000000000000004">
      <c r="A33" s="35" t="s">
        <v>47</v>
      </c>
    </row>
    <row r="34" spans="1:1" x14ac:dyDescent="0.55000000000000004">
      <c r="A34" s="35" t="s">
        <v>49</v>
      </c>
    </row>
    <row r="35" spans="1:1" x14ac:dyDescent="0.55000000000000004">
      <c r="A35" s="24" t="s">
        <v>34</v>
      </c>
    </row>
    <row r="36" spans="1:1" x14ac:dyDescent="0.55000000000000004">
      <c r="A36" s="24" t="s">
        <v>15</v>
      </c>
    </row>
  </sheetData>
  <mergeCells count="21">
    <mergeCell ref="F15:G15"/>
    <mergeCell ref="D7:E7"/>
    <mergeCell ref="D8:E8"/>
    <mergeCell ref="D9:E9"/>
    <mergeCell ref="D11:E11"/>
    <mergeCell ref="D15:E15"/>
    <mergeCell ref="D16:E16"/>
    <mergeCell ref="F16:G16"/>
    <mergeCell ref="D17:E17"/>
    <mergeCell ref="F17:G17"/>
    <mergeCell ref="D18:E18"/>
    <mergeCell ref="F18:G18"/>
    <mergeCell ref="D22:E22"/>
    <mergeCell ref="F22:G22"/>
    <mergeCell ref="F26:G26"/>
    <mergeCell ref="D19:E19"/>
    <mergeCell ref="F19:G19"/>
    <mergeCell ref="D20:E20"/>
    <mergeCell ref="F20:G20"/>
    <mergeCell ref="D21:E21"/>
    <mergeCell ref="F21:G21"/>
  </mergeCells>
  <phoneticPr fontId="1"/>
  <pageMargins left="0.43307086614173229" right="0.22" top="0.59055118110236227" bottom="0.62992125984251968" header="0.31496062992125984" footer="0.31496062992125984"/>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F6A94AD-64C2-4E54-805B-F0D5B68752CF}">
          <x14:formula1>
            <xm:f>Sheet2!$B$1:$B$10</xm:f>
          </x14:formula1>
          <xm:sqref>A16:A21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252A4-C3AA-449C-B2B0-07D1319337D2}">
  <dimension ref="B1:B10"/>
  <sheetViews>
    <sheetView workbookViewId="0">
      <selection activeCell="D13" sqref="D13"/>
    </sheetView>
  </sheetViews>
  <sheetFormatPr defaultRowHeight="18" x14ac:dyDescent="0.55000000000000004"/>
  <sheetData>
    <row r="1" spans="2:2" x14ac:dyDescent="0.55000000000000004">
      <c r="B1" t="s">
        <v>23</v>
      </c>
    </row>
    <row r="2" spans="2:2" x14ac:dyDescent="0.55000000000000004">
      <c r="B2" t="s">
        <v>24</v>
      </c>
    </row>
    <row r="3" spans="2:2" x14ac:dyDescent="0.55000000000000004">
      <c r="B3" t="s">
        <v>25</v>
      </c>
    </row>
    <row r="4" spans="2:2" x14ac:dyDescent="0.55000000000000004">
      <c r="B4" t="s">
        <v>26</v>
      </c>
    </row>
    <row r="5" spans="2:2" x14ac:dyDescent="0.55000000000000004">
      <c r="B5" t="s">
        <v>27</v>
      </c>
    </row>
    <row r="6" spans="2:2" x14ac:dyDescent="0.55000000000000004">
      <c r="B6" t="s">
        <v>28</v>
      </c>
    </row>
    <row r="7" spans="2:2" x14ac:dyDescent="0.55000000000000004">
      <c r="B7" t="s">
        <v>29</v>
      </c>
    </row>
    <row r="8" spans="2:2" x14ac:dyDescent="0.55000000000000004">
      <c r="B8" t="s">
        <v>30</v>
      </c>
    </row>
    <row r="9" spans="2:2" x14ac:dyDescent="0.55000000000000004">
      <c r="B9" t="s">
        <v>32</v>
      </c>
    </row>
    <row r="10" spans="2:2" x14ac:dyDescent="0.55000000000000004">
      <c r="B10" t="s">
        <v>31</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1"/>
  <sheetViews>
    <sheetView workbookViewId="0">
      <selection activeCell="B2" sqref="B2"/>
    </sheetView>
  </sheetViews>
  <sheetFormatPr defaultRowHeight="18" x14ac:dyDescent="0.55000000000000004"/>
  <sheetData>
    <row r="2" spans="2:2" x14ac:dyDescent="0.55000000000000004">
      <c r="B2" t="s">
        <v>23</v>
      </c>
    </row>
    <row r="3" spans="2:2" x14ac:dyDescent="0.55000000000000004">
      <c r="B3" t="s">
        <v>24</v>
      </c>
    </row>
    <row r="4" spans="2:2" x14ac:dyDescent="0.55000000000000004">
      <c r="B4" t="s">
        <v>25</v>
      </c>
    </row>
    <row r="5" spans="2:2" x14ac:dyDescent="0.55000000000000004">
      <c r="B5" t="s">
        <v>26</v>
      </c>
    </row>
    <row r="6" spans="2:2" x14ac:dyDescent="0.55000000000000004">
      <c r="B6" t="s">
        <v>27</v>
      </c>
    </row>
    <row r="7" spans="2:2" x14ac:dyDescent="0.55000000000000004">
      <c r="B7" t="s">
        <v>28</v>
      </c>
    </row>
    <row r="8" spans="2:2" x14ac:dyDescent="0.55000000000000004">
      <c r="B8" t="s">
        <v>29</v>
      </c>
    </row>
    <row r="9" spans="2:2" x14ac:dyDescent="0.55000000000000004">
      <c r="B9" t="s">
        <v>30</v>
      </c>
    </row>
    <row r="10" spans="2:2" x14ac:dyDescent="0.55000000000000004">
      <c r="B10" t="s">
        <v>32</v>
      </c>
    </row>
    <row r="11" spans="2:2" x14ac:dyDescent="0.55000000000000004">
      <c r="B11" t="s">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（１）地域資源を活用した旅行商品の造成等支援事業</vt:lpstr>
      <vt:lpstr>(2)世界遺産・石見銀山とその周辺地域を活用した旅行商品の造成</vt:lpstr>
      <vt:lpstr>(3)広域周遊バス等運行支援事業</vt:lpstr>
      <vt:lpstr>(4)ＪＲ観光列車のおもてなし支援事業</vt:lpstr>
      <vt:lpstr>Sheet2</vt:lpstr>
      <vt:lpstr>Sheet1</vt:lpstr>
      <vt:lpstr>'（１）地域資源を活用した旅行商品の造成等支援事業'!Print_Area</vt:lpstr>
      <vt:lpstr>'(2)世界遺産・石見銀山とその周辺地域を活用した旅行商品の造成'!Print_Area</vt:lpstr>
      <vt:lpstr>'(3)広域周遊バス等運行支援事業'!Print_Area</vt:lpstr>
      <vt:lpstr>'(4)ＪＲ観光列車のおもてなし支援事業'!Print_Area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2022-03-16T07:13:41Z</dcterms:created>
  <dcterms:modified xsi:type="dcterms:W3CDTF">2026-07-14T00:19:14Z</dcterms:modified>
</cp:coreProperties>
</file>