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0853B352-AC7F-4F44-B385-B9AA1ACE82CB}" xr6:coauthVersionLast="47" xr6:coauthVersionMax="47" xr10:uidLastSave="{00000000-0000-0000-0000-000000000000}"/>
  <bookViews>
    <workbookView xWindow="-120" yWindow="-120" windowWidth="29040" windowHeight="15720" xr2:uid="{00000000-000D-0000-FFFF-FFFF00000000}"/>
  </bookViews>
  <sheets>
    <sheet name="様式第１号" sheetId="1" r:id="rId1"/>
    <sheet name="様式③電力料＋油脂費（○○地区）" sheetId="32" r:id="rId2"/>
    <sheet name="リスト" sheetId="33" r:id="rId3"/>
    <sheet name="２電気料金請求書" sheetId="8" r:id="rId4"/>
    <sheet name="２油脂費領収書 " sheetId="39" r:id="rId5"/>
    <sheet name="３位置図" sheetId="9" r:id="rId6"/>
    <sheet name="４施設写真" sheetId="4" r:id="rId7"/>
    <sheet name="５口座申込書 (新)" sheetId="40" r:id="rId8"/>
    <sheet name="６委任状" sheetId="17" r:id="rId9"/>
    <sheet name="７預金通帳写" sheetId="11" r:id="rId10"/>
    <sheet name="８高圧契約証明" sheetId="12" r:id="rId11"/>
    <sheet name="９農事用電力以外の契約の証明" sheetId="13" r:id="rId12"/>
    <sheet name="注意事項 " sheetId="42" r:id="rId13"/>
    <sheet name="10支援対象施設に関する要件の確認" sheetId="38" r:id="rId14"/>
  </sheets>
  <externalReferences>
    <externalReference r:id="rId15"/>
  </externalReferences>
  <definedNames>
    <definedName name="_xlnm.Print_Area" localSheetId="5">'３位置図'!$A$1:$J$37</definedName>
    <definedName name="_xlnm.Print_Area" localSheetId="7">'５口座申込書 (新)'!$A$1:$AC$62</definedName>
    <definedName name="_xlnm.Print_Area" localSheetId="8">'６委任状'!$A$1:$I$35</definedName>
    <definedName name="_xlnm.Print_Area" localSheetId="2">リスト!$A$1:$N$53</definedName>
    <definedName name="_xlnm.Print_Area" localSheetId="1">'様式③電力料＋油脂費（○○地区）'!$A$1:$X$196</definedName>
    <definedName name="_xlnm.Print_Area" localSheetId="0">様式第１号!$A$1:$L$44</definedName>
    <definedName name="_xlnm.Print_Titles" localSheetId="1">'様式③電力料＋油脂費（○○地区）'!$1:$11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33" l="1"/>
  <c r="M13" i="32" l="1"/>
  <c r="M14" i="32"/>
  <c r="M15" i="32"/>
  <c r="M16" i="32"/>
  <c r="M17" i="32"/>
  <c r="M18" i="32"/>
  <c r="M19" i="32"/>
  <c r="M20" i="32"/>
  <c r="M21" i="32"/>
  <c r="M12" i="32"/>
  <c r="L13" i="32"/>
  <c r="L14" i="32"/>
  <c r="L15" i="32"/>
  <c r="L16" i="32"/>
  <c r="L17" i="32"/>
  <c r="L18" i="32"/>
  <c r="L19" i="32"/>
  <c r="L20" i="32"/>
  <c r="L21" i="32"/>
  <c r="L12" i="32"/>
  <c r="W199" i="32" l="1"/>
  <c r="W12" i="32" l="1"/>
  <c r="T21" i="32"/>
  <c r="T20" i="32"/>
  <c r="T19" i="32"/>
  <c r="T18" i="32"/>
  <c r="T17" i="32"/>
  <c r="T16" i="32"/>
  <c r="T15" i="32"/>
  <c r="T14" i="32"/>
  <c r="T13" i="32"/>
  <c r="T12" i="32"/>
  <c r="Q192" i="32" l="1"/>
  <c r="P192" i="32"/>
  <c r="E22" i="38"/>
  <c r="F20" i="38" s="1"/>
  <c r="G20" i="38" s="1"/>
  <c r="N5" i="33" l="1"/>
  <c r="N4" i="33"/>
  <c r="S185" i="32"/>
  <c r="P185" i="32"/>
  <c r="I185" i="32"/>
  <c r="H185" i="32"/>
  <c r="G185" i="32"/>
  <c r="F185" i="32"/>
  <c r="W184" i="32"/>
  <c r="V184" i="32"/>
  <c r="U184" i="32"/>
  <c r="T184" i="32"/>
  <c r="O184" i="32"/>
  <c r="M184" i="32"/>
  <c r="K184" i="32"/>
  <c r="N184" i="32" s="1"/>
  <c r="J184" i="32"/>
  <c r="Q184" i="32" s="1"/>
  <c r="W183" i="32"/>
  <c r="V183" i="32"/>
  <c r="U183" i="32"/>
  <c r="T183" i="32"/>
  <c r="O183" i="32"/>
  <c r="M183" i="32"/>
  <c r="K183" i="32"/>
  <c r="N183" i="32" s="1"/>
  <c r="J183" i="32"/>
  <c r="Q183" i="32" s="1"/>
  <c r="W182" i="32"/>
  <c r="V182" i="32"/>
  <c r="U182" i="32"/>
  <c r="T182" i="32"/>
  <c r="O182" i="32"/>
  <c r="M182" i="32"/>
  <c r="K182" i="32"/>
  <c r="N182" i="32" s="1"/>
  <c r="J182" i="32"/>
  <c r="Q182" i="32" s="1"/>
  <c r="W181" i="32"/>
  <c r="V181" i="32"/>
  <c r="U181" i="32"/>
  <c r="T181" i="32"/>
  <c r="O181" i="32"/>
  <c r="M181" i="32"/>
  <c r="K181" i="32"/>
  <c r="N181" i="32" s="1"/>
  <c r="J181" i="32"/>
  <c r="Q181" i="32" s="1"/>
  <c r="W180" i="32"/>
  <c r="V180" i="32"/>
  <c r="U180" i="32"/>
  <c r="T180" i="32"/>
  <c r="O180" i="32"/>
  <c r="M180" i="32"/>
  <c r="K180" i="32"/>
  <c r="N180" i="32" s="1"/>
  <c r="J180" i="32"/>
  <c r="Q180" i="32" s="1"/>
  <c r="W179" i="32"/>
  <c r="V179" i="32"/>
  <c r="U179" i="32"/>
  <c r="T179" i="32"/>
  <c r="O179" i="32"/>
  <c r="M179" i="32"/>
  <c r="K179" i="32"/>
  <c r="N179" i="32" s="1"/>
  <c r="J179" i="32"/>
  <c r="Q179" i="32" s="1"/>
  <c r="W178" i="32"/>
  <c r="V178" i="32"/>
  <c r="U178" i="32"/>
  <c r="T178" i="32"/>
  <c r="O178" i="32"/>
  <c r="M178" i="32"/>
  <c r="K178" i="32"/>
  <c r="N178" i="32" s="1"/>
  <c r="J178" i="32"/>
  <c r="Q178" i="32" s="1"/>
  <c r="W177" i="32"/>
  <c r="V177" i="32"/>
  <c r="U177" i="32"/>
  <c r="T177" i="32"/>
  <c r="O177" i="32"/>
  <c r="M177" i="32"/>
  <c r="K177" i="32"/>
  <c r="N177" i="32" s="1"/>
  <c r="J177" i="32"/>
  <c r="Q177" i="32" s="1"/>
  <c r="W176" i="32"/>
  <c r="V176" i="32"/>
  <c r="U176" i="32"/>
  <c r="T176" i="32"/>
  <c r="O176" i="32"/>
  <c r="M176" i="32"/>
  <c r="K176" i="32"/>
  <c r="N176" i="32" s="1"/>
  <c r="J176" i="32"/>
  <c r="Q176" i="32" s="1"/>
  <c r="W175" i="32"/>
  <c r="V175" i="32"/>
  <c r="U175" i="32"/>
  <c r="T175" i="32"/>
  <c r="O175" i="32"/>
  <c r="M175" i="32"/>
  <c r="K175" i="32"/>
  <c r="N175" i="32" s="1"/>
  <c r="J175" i="32"/>
  <c r="Q175" i="32" s="1"/>
  <c r="W174" i="32"/>
  <c r="V174" i="32"/>
  <c r="U174" i="32"/>
  <c r="T174" i="32"/>
  <c r="O174" i="32"/>
  <c r="M174" i="32"/>
  <c r="K174" i="32"/>
  <c r="N174" i="32" s="1"/>
  <c r="J174" i="32"/>
  <c r="Q174" i="32" s="1"/>
  <c r="W173" i="32"/>
  <c r="V173" i="32"/>
  <c r="U173" i="32"/>
  <c r="T173" i="32"/>
  <c r="O173" i="32"/>
  <c r="M173" i="32"/>
  <c r="K173" i="32"/>
  <c r="N173" i="32" s="1"/>
  <c r="J173" i="32"/>
  <c r="Q173" i="32" s="1"/>
  <c r="W172" i="32"/>
  <c r="V172" i="32"/>
  <c r="U172" i="32"/>
  <c r="T172" i="32"/>
  <c r="O172" i="32"/>
  <c r="M172" i="32"/>
  <c r="K172" i="32"/>
  <c r="N172" i="32" s="1"/>
  <c r="J172" i="32"/>
  <c r="Q172" i="32" s="1"/>
  <c r="W171" i="32"/>
  <c r="V171" i="32"/>
  <c r="U171" i="32"/>
  <c r="T171" i="32"/>
  <c r="O171" i="32"/>
  <c r="M171" i="32"/>
  <c r="K171" i="32"/>
  <c r="N171" i="32" s="1"/>
  <c r="J171" i="32"/>
  <c r="Q171" i="32" s="1"/>
  <c r="W170" i="32"/>
  <c r="V170" i="32"/>
  <c r="U170" i="32"/>
  <c r="T170" i="32"/>
  <c r="O170" i="32"/>
  <c r="M170" i="32"/>
  <c r="K170" i="32"/>
  <c r="N170" i="32" s="1"/>
  <c r="J170" i="32"/>
  <c r="Q170" i="32" s="1"/>
  <c r="W169" i="32"/>
  <c r="V169" i="32"/>
  <c r="U169" i="32"/>
  <c r="T169" i="32"/>
  <c r="O169" i="32"/>
  <c r="M169" i="32"/>
  <c r="K169" i="32"/>
  <c r="N169" i="32" s="1"/>
  <c r="J169" i="32"/>
  <c r="Q169" i="32" s="1"/>
  <c r="W168" i="32"/>
  <c r="V168" i="32"/>
  <c r="U168" i="32"/>
  <c r="T168" i="32"/>
  <c r="O168" i="32"/>
  <c r="M168" i="32"/>
  <c r="K168" i="32"/>
  <c r="N168" i="32" s="1"/>
  <c r="J168" i="32"/>
  <c r="Q168" i="32" s="1"/>
  <c r="W167" i="32"/>
  <c r="V167" i="32"/>
  <c r="U167" i="32"/>
  <c r="T167" i="32"/>
  <c r="O167" i="32"/>
  <c r="M167" i="32"/>
  <c r="K167" i="32"/>
  <c r="N167" i="32" s="1"/>
  <c r="J167" i="32"/>
  <c r="Q167" i="32" s="1"/>
  <c r="W166" i="32"/>
  <c r="V166" i="32"/>
  <c r="U166" i="32"/>
  <c r="T166" i="32"/>
  <c r="O166" i="32"/>
  <c r="M166" i="32"/>
  <c r="K166" i="32"/>
  <c r="N166" i="32" s="1"/>
  <c r="J166" i="32"/>
  <c r="Q166" i="32" s="1"/>
  <c r="W165" i="32"/>
  <c r="V165" i="32"/>
  <c r="U165" i="32"/>
  <c r="T165" i="32"/>
  <c r="O165" i="32"/>
  <c r="M165" i="32"/>
  <c r="K165" i="32"/>
  <c r="N165" i="32" s="1"/>
  <c r="J165" i="32"/>
  <c r="Q165" i="32" s="1"/>
  <c r="W164" i="32"/>
  <c r="V164" i="32"/>
  <c r="U164" i="32"/>
  <c r="T164" i="32"/>
  <c r="O164" i="32"/>
  <c r="M164" i="32"/>
  <c r="K164" i="32"/>
  <c r="N164" i="32" s="1"/>
  <c r="J164" i="32"/>
  <c r="Q164" i="32" s="1"/>
  <c r="W163" i="32"/>
  <c r="V163" i="32"/>
  <c r="U163" i="32"/>
  <c r="T163" i="32"/>
  <c r="O163" i="32"/>
  <c r="M163" i="32"/>
  <c r="K163" i="32"/>
  <c r="N163" i="32" s="1"/>
  <c r="J163" i="32"/>
  <c r="Q163" i="32" s="1"/>
  <c r="W162" i="32"/>
  <c r="V162" i="32"/>
  <c r="U162" i="32"/>
  <c r="T162" i="32"/>
  <c r="O162" i="32"/>
  <c r="M162" i="32"/>
  <c r="K162" i="32"/>
  <c r="N162" i="32" s="1"/>
  <c r="J162" i="32"/>
  <c r="Q162" i="32" s="1"/>
  <c r="W161" i="32"/>
  <c r="V161" i="32"/>
  <c r="U161" i="32"/>
  <c r="T161" i="32"/>
  <c r="O161" i="32"/>
  <c r="M161" i="32"/>
  <c r="K161" i="32"/>
  <c r="N161" i="32" s="1"/>
  <c r="J161" i="32"/>
  <c r="Q161" i="32" s="1"/>
  <c r="W160" i="32"/>
  <c r="V160" i="32"/>
  <c r="U160" i="32"/>
  <c r="T160" i="32"/>
  <c r="O160" i="32"/>
  <c r="M160" i="32"/>
  <c r="K160" i="32"/>
  <c r="N160" i="32" s="1"/>
  <c r="J160" i="32"/>
  <c r="Q160" i="32" s="1"/>
  <c r="W159" i="32"/>
  <c r="V159" i="32"/>
  <c r="U159" i="32"/>
  <c r="T159" i="32"/>
  <c r="O159" i="32"/>
  <c r="M159" i="32"/>
  <c r="K159" i="32"/>
  <c r="N159" i="32" s="1"/>
  <c r="J159" i="32"/>
  <c r="Q159" i="32" s="1"/>
  <c r="W158" i="32"/>
  <c r="V158" i="32"/>
  <c r="U158" i="32"/>
  <c r="T158" i="32"/>
  <c r="O158" i="32"/>
  <c r="M158" i="32"/>
  <c r="K158" i="32"/>
  <c r="N158" i="32" s="1"/>
  <c r="J158" i="32"/>
  <c r="Q158" i="32" s="1"/>
  <c r="W157" i="32"/>
  <c r="V157" i="32"/>
  <c r="U157" i="32"/>
  <c r="T157" i="32"/>
  <c r="O157" i="32"/>
  <c r="M157" i="32"/>
  <c r="K157" i="32"/>
  <c r="N157" i="32" s="1"/>
  <c r="J157" i="32"/>
  <c r="Q157" i="32" s="1"/>
  <c r="W156" i="32"/>
  <c r="V156" i="32"/>
  <c r="U156" i="32"/>
  <c r="T156" i="32"/>
  <c r="O156" i="32"/>
  <c r="M156" i="32"/>
  <c r="K156" i="32"/>
  <c r="N156" i="32" s="1"/>
  <c r="J156" i="32"/>
  <c r="Q156" i="32" s="1"/>
  <c r="W155" i="32"/>
  <c r="V155" i="32"/>
  <c r="U155" i="32"/>
  <c r="T155" i="32"/>
  <c r="O155" i="32"/>
  <c r="M155" i="32"/>
  <c r="K155" i="32"/>
  <c r="N155" i="32" s="1"/>
  <c r="J155" i="32"/>
  <c r="Q155" i="32" s="1"/>
  <c r="W154" i="32"/>
  <c r="V154" i="32"/>
  <c r="U154" i="32"/>
  <c r="T154" i="32"/>
  <c r="O154" i="32"/>
  <c r="M154" i="32"/>
  <c r="K154" i="32"/>
  <c r="N154" i="32" s="1"/>
  <c r="J154" i="32"/>
  <c r="Q154" i="32" s="1"/>
  <c r="W153" i="32"/>
  <c r="V153" i="32"/>
  <c r="U153" i="32"/>
  <c r="T153" i="32"/>
  <c r="O153" i="32"/>
  <c r="M153" i="32"/>
  <c r="K153" i="32"/>
  <c r="N153" i="32" s="1"/>
  <c r="J153" i="32"/>
  <c r="Q153" i="32" s="1"/>
  <c r="W152" i="32"/>
  <c r="V152" i="32"/>
  <c r="U152" i="32"/>
  <c r="T152" i="32"/>
  <c r="O152" i="32"/>
  <c r="M152" i="32"/>
  <c r="K152" i="32"/>
  <c r="N152" i="32" s="1"/>
  <c r="J152" i="32"/>
  <c r="Q152" i="32" s="1"/>
  <c r="W151" i="32"/>
  <c r="V151" i="32"/>
  <c r="U151" i="32"/>
  <c r="T151" i="32"/>
  <c r="O151" i="32"/>
  <c r="M151" i="32"/>
  <c r="K151" i="32"/>
  <c r="N151" i="32" s="1"/>
  <c r="J151" i="32"/>
  <c r="Q151" i="32" s="1"/>
  <c r="W150" i="32"/>
  <c r="V150" i="32"/>
  <c r="U150" i="32"/>
  <c r="T150" i="32"/>
  <c r="O150" i="32"/>
  <c r="M150" i="32"/>
  <c r="K150" i="32"/>
  <c r="N150" i="32" s="1"/>
  <c r="J150" i="32"/>
  <c r="Q150" i="32" s="1"/>
  <c r="W149" i="32"/>
  <c r="V149" i="32"/>
  <c r="U149" i="32"/>
  <c r="T149" i="32"/>
  <c r="O149" i="32"/>
  <c r="M149" i="32"/>
  <c r="K149" i="32"/>
  <c r="N149" i="32" s="1"/>
  <c r="J149" i="32"/>
  <c r="Q149" i="32" s="1"/>
  <c r="W148" i="32"/>
  <c r="V148" i="32"/>
  <c r="U148" i="32"/>
  <c r="T148" i="32"/>
  <c r="O148" i="32"/>
  <c r="M148" i="32"/>
  <c r="K148" i="32"/>
  <c r="N148" i="32" s="1"/>
  <c r="J148" i="32"/>
  <c r="Q148" i="32" s="1"/>
  <c r="W147" i="32"/>
  <c r="V147" i="32"/>
  <c r="U147" i="32"/>
  <c r="T147" i="32"/>
  <c r="O147" i="32"/>
  <c r="M147" i="32"/>
  <c r="K147" i="32"/>
  <c r="N147" i="32" s="1"/>
  <c r="J147" i="32"/>
  <c r="Q147" i="32" s="1"/>
  <c r="W146" i="32"/>
  <c r="V146" i="32"/>
  <c r="U146" i="32"/>
  <c r="T146" i="32"/>
  <c r="O146" i="32"/>
  <c r="M146" i="32"/>
  <c r="K146" i="32"/>
  <c r="N146" i="32" s="1"/>
  <c r="J146" i="32"/>
  <c r="Q146" i="32" s="1"/>
  <c r="W145" i="32"/>
  <c r="V145" i="32"/>
  <c r="U145" i="32"/>
  <c r="T145" i="32"/>
  <c r="O145" i="32"/>
  <c r="M145" i="32"/>
  <c r="K145" i="32"/>
  <c r="N145" i="32" s="1"/>
  <c r="J145" i="32"/>
  <c r="Q145" i="32" s="1"/>
  <c r="W144" i="32"/>
  <c r="V144" i="32"/>
  <c r="U144" i="32"/>
  <c r="T144" i="32"/>
  <c r="O144" i="32"/>
  <c r="M144" i="32"/>
  <c r="K144" i="32"/>
  <c r="N144" i="32" s="1"/>
  <c r="J144" i="32"/>
  <c r="Q144" i="32" s="1"/>
  <c r="W143" i="32"/>
  <c r="V143" i="32"/>
  <c r="U143" i="32"/>
  <c r="T143" i="32"/>
  <c r="O143" i="32"/>
  <c r="M143" i="32"/>
  <c r="K143" i="32"/>
  <c r="N143" i="32" s="1"/>
  <c r="J143" i="32"/>
  <c r="Q143" i="32" s="1"/>
  <c r="W142" i="32"/>
  <c r="V142" i="32"/>
  <c r="U142" i="32"/>
  <c r="T142" i="32"/>
  <c r="O142" i="32"/>
  <c r="M142" i="32"/>
  <c r="K142" i="32"/>
  <c r="N142" i="32" s="1"/>
  <c r="J142" i="32"/>
  <c r="Q142" i="32" s="1"/>
  <c r="W141" i="32"/>
  <c r="V141" i="32"/>
  <c r="U141" i="32"/>
  <c r="T141" i="32"/>
  <c r="O141" i="32"/>
  <c r="M141" i="32"/>
  <c r="K141" i="32"/>
  <c r="N141" i="32" s="1"/>
  <c r="J141" i="32"/>
  <c r="Q141" i="32" s="1"/>
  <c r="W140" i="32"/>
  <c r="V140" i="32"/>
  <c r="U140" i="32"/>
  <c r="T140" i="32"/>
  <c r="O140" i="32"/>
  <c r="M140" i="32"/>
  <c r="K140" i="32"/>
  <c r="N140" i="32" s="1"/>
  <c r="J140" i="32"/>
  <c r="Q140" i="32" s="1"/>
  <c r="W139" i="32"/>
  <c r="V139" i="32"/>
  <c r="U139" i="32"/>
  <c r="T139" i="32"/>
  <c r="O139" i="32"/>
  <c r="M139" i="32"/>
  <c r="K139" i="32"/>
  <c r="N139" i="32" s="1"/>
  <c r="J139" i="32"/>
  <c r="Q139" i="32" s="1"/>
  <c r="W138" i="32"/>
  <c r="V138" i="32"/>
  <c r="U138" i="32"/>
  <c r="T138" i="32"/>
  <c r="O138" i="32"/>
  <c r="M138" i="32"/>
  <c r="K138" i="32"/>
  <c r="N138" i="32" s="1"/>
  <c r="J138" i="32"/>
  <c r="Q138" i="32" s="1"/>
  <c r="W137" i="32"/>
  <c r="V137" i="32"/>
  <c r="U137" i="32"/>
  <c r="T137" i="32"/>
  <c r="O137" i="32"/>
  <c r="M137" i="32"/>
  <c r="K137" i="32"/>
  <c r="N137" i="32" s="1"/>
  <c r="J137" i="32"/>
  <c r="Q137" i="32" s="1"/>
  <c r="W136" i="32"/>
  <c r="V136" i="32"/>
  <c r="U136" i="32"/>
  <c r="T136" i="32"/>
  <c r="O136" i="32"/>
  <c r="M136" i="32"/>
  <c r="K136" i="32"/>
  <c r="N136" i="32" s="1"/>
  <c r="J136" i="32"/>
  <c r="Q136" i="32" s="1"/>
  <c r="W135" i="32"/>
  <c r="V135" i="32"/>
  <c r="U135" i="32"/>
  <c r="T135" i="32"/>
  <c r="O135" i="32"/>
  <c r="M135" i="32"/>
  <c r="K135" i="32"/>
  <c r="N135" i="32" s="1"/>
  <c r="J135" i="32"/>
  <c r="Q135" i="32" s="1"/>
  <c r="W134" i="32"/>
  <c r="V134" i="32"/>
  <c r="U134" i="32"/>
  <c r="T134" i="32"/>
  <c r="O134" i="32"/>
  <c r="M134" i="32"/>
  <c r="K134" i="32"/>
  <c r="N134" i="32" s="1"/>
  <c r="J134" i="32"/>
  <c r="Q134" i="32" s="1"/>
  <c r="W133" i="32"/>
  <c r="V133" i="32"/>
  <c r="U133" i="32"/>
  <c r="T133" i="32"/>
  <c r="O133" i="32"/>
  <c r="M133" i="32"/>
  <c r="K133" i="32"/>
  <c r="N133" i="32" s="1"/>
  <c r="J133" i="32"/>
  <c r="Q133" i="32" s="1"/>
  <c r="W132" i="32"/>
  <c r="V132" i="32"/>
  <c r="U132" i="32"/>
  <c r="T132" i="32"/>
  <c r="O132" i="32"/>
  <c r="M132" i="32"/>
  <c r="K132" i="32"/>
  <c r="N132" i="32" s="1"/>
  <c r="J132" i="32"/>
  <c r="Q132" i="32" s="1"/>
  <c r="W131" i="32"/>
  <c r="V131" i="32"/>
  <c r="U131" i="32"/>
  <c r="T131" i="32"/>
  <c r="O131" i="32"/>
  <c r="M131" i="32"/>
  <c r="K131" i="32"/>
  <c r="N131" i="32" s="1"/>
  <c r="J131" i="32"/>
  <c r="Q131" i="32" s="1"/>
  <c r="W130" i="32"/>
  <c r="V130" i="32"/>
  <c r="U130" i="32"/>
  <c r="T130" i="32"/>
  <c r="O130" i="32"/>
  <c r="M130" i="32"/>
  <c r="K130" i="32"/>
  <c r="N130" i="32" s="1"/>
  <c r="J130" i="32"/>
  <c r="Q130" i="32" s="1"/>
  <c r="W129" i="32"/>
  <c r="V129" i="32"/>
  <c r="U129" i="32"/>
  <c r="T129" i="32"/>
  <c r="O129" i="32"/>
  <c r="M129" i="32"/>
  <c r="K129" i="32"/>
  <c r="N129" i="32" s="1"/>
  <c r="J129" i="32"/>
  <c r="Q129" i="32" s="1"/>
  <c r="W128" i="32"/>
  <c r="V128" i="32"/>
  <c r="U128" i="32"/>
  <c r="T128" i="32"/>
  <c r="O128" i="32"/>
  <c r="M128" i="32"/>
  <c r="K128" i="32"/>
  <c r="N128" i="32" s="1"/>
  <c r="J128" i="32"/>
  <c r="Q128" i="32" s="1"/>
  <c r="W127" i="32"/>
  <c r="V127" i="32"/>
  <c r="U127" i="32"/>
  <c r="T127" i="32"/>
  <c r="O127" i="32"/>
  <c r="M127" i="32"/>
  <c r="K127" i="32"/>
  <c r="N127" i="32" s="1"/>
  <c r="J127" i="32"/>
  <c r="Q127" i="32" s="1"/>
  <c r="W126" i="32"/>
  <c r="V126" i="32"/>
  <c r="U126" i="32"/>
  <c r="T126" i="32"/>
  <c r="O126" i="32"/>
  <c r="M126" i="32"/>
  <c r="K126" i="32"/>
  <c r="N126" i="32" s="1"/>
  <c r="J126" i="32"/>
  <c r="Q126" i="32" s="1"/>
  <c r="W125" i="32"/>
  <c r="V125" i="32"/>
  <c r="U125" i="32"/>
  <c r="T125" i="32"/>
  <c r="O125" i="32"/>
  <c r="M125" i="32"/>
  <c r="K125" i="32"/>
  <c r="N125" i="32" s="1"/>
  <c r="J125" i="32"/>
  <c r="Q125" i="32" s="1"/>
  <c r="W124" i="32"/>
  <c r="V124" i="32"/>
  <c r="U124" i="32"/>
  <c r="T124" i="32"/>
  <c r="O124" i="32"/>
  <c r="M124" i="32"/>
  <c r="K124" i="32"/>
  <c r="N124" i="32" s="1"/>
  <c r="J124" i="32"/>
  <c r="Q124" i="32" s="1"/>
  <c r="W123" i="32"/>
  <c r="V123" i="32"/>
  <c r="U123" i="32"/>
  <c r="T123" i="32"/>
  <c r="O123" i="32"/>
  <c r="M123" i="32"/>
  <c r="K123" i="32"/>
  <c r="N123" i="32" s="1"/>
  <c r="J123" i="32"/>
  <c r="Q123" i="32" s="1"/>
  <c r="W122" i="32"/>
  <c r="V122" i="32"/>
  <c r="U122" i="32"/>
  <c r="T122" i="32"/>
  <c r="O122" i="32"/>
  <c r="M122" i="32"/>
  <c r="K122" i="32"/>
  <c r="N122" i="32" s="1"/>
  <c r="J122" i="32"/>
  <c r="Q122" i="32" s="1"/>
  <c r="W121" i="32"/>
  <c r="V121" i="32"/>
  <c r="U121" i="32"/>
  <c r="T121" i="32"/>
  <c r="O121" i="32"/>
  <c r="M121" i="32"/>
  <c r="K121" i="32"/>
  <c r="N121" i="32" s="1"/>
  <c r="J121" i="32"/>
  <c r="Q121" i="32" s="1"/>
  <c r="W120" i="32"/>
  <c r="V120" i="32"/>
  <c r="U120" i="32"/>
  <c r="T120" i="32"/>
  <c r="O120" i="32"/>
  <c r="M120" i="32"/>
  <c r="K120" i="32"/>
  <c r="N120" i="32" s="1"/>
  <c r="J120" i="32"/>
  <c r="Q120" i="32" s="1"/>
  <c r="W119" i="32"/>
  <c r="V119" i="32"/>
  <c r="U119" i="32"/>
  <c r="T119" i="32"/>
  <c r="O119" i="32"/>
  <c r="M119" i="32"/>
  <c r="K119" i="32"/>
  <c r="N119" i="32" s="1"/>
  <c r="J119" i="32"/>
  <c r="Q119" i="32" s="1"/>
  <c r="W118" i="32"/>
  <c r="V118" i="32"/>
  <c r="U118" i="32"/>
  <c r="T118" i="32"/>
  <c r="O118" i="32"/>
  <c r="M118" i="32"/>
  <c r="K118" i="32"/>
  <c r="N118" i="32" s="1"/>
  <c r="J118" i="32"/>
  <c r="Q118" i="32" s="1"/>
  <c r="W117" i="32"/>
  <c r="V117" i="32"/>
  <c r="U117" i="32"/>
  <c r="T117" i="32"/>
  <c r="O117" i="32"/>
  <c r="M117" i="32"/>
  <c r="K117" i="32"/>
  <c r="N117" i="32" s="1"/>
  <c r="J117" i="32"/>
  <c r="Q117" i="32" s="1"/>
  <c r="W116" i="32"/>
  <c r="V116" i="32"/>
  <c r="U116" i="32"/>
  <c r="T116" i="32"/>
  <c r="O116" i="32"/>
  <c r="M116" i="32"/>
  <c r="K116" i="32"/>
  <c r="N116" i="32" s="1"/>
  <c r="J116" i="32"/>
  <c r="Q116" i="32" s="1"/>
  <c r="W115" i="32"/>
  <c r="V115" i="32"/>
  <c r="U115" i="32"/>
  <c r="T115" i="32"/>
  <c r="O115" i="32"/>
  <c r="M115" i="32"/>
  <c r="K115" i="32"/>
  <c r="N115" i="32" s="1"/>
  <c r="J115" i="32"/>
  <c r="Q115" i="32" s="1"/>
  <c r="W114" i="32"/>
  <c r="V114" i="32"/>
  <c r="U114" i="32"/>
  <c r="T114" i="32"/>
  <c r="O114" i="32"/>
  <c r="M114" i="32"/>
  <c r="K114" i="32"/>
  <c r="N114" i="32" s="1"/>
  <c r="J114" i="32"/>
  <c r="Q114" i="32" s="1"/>
  <c r="W113" i="32"/>
  <c r="V113" i="32"/>
  <c r="U113" i="32"/>
  <c r="T113" i="32"/>
  <c r="O113" i="32"/>
  <c r="M113" i="32"/>
  <c r="K113" i="32"/>
  <c r="N113" i="32" s="1"/>
  <c r="J113" i="32"/>
  <c r="Q113" i="32" s="1"/>
  <c r="W112" i="32"/>
  <c r="V112" i="32"/>
  <c r="U112" i="32"/>
  <c r="T112" i="32"/>
  <c r="O112" i="32"/>
  <c r="M112" i="32"/>
  <c r="K112" i="32"/>
  <c r="N112" i="32" s="1"/>
  <c r="J112" i="32"/>
  <c r="Q112" i="32" s="1"/>
  <c r="W111" i="32"/>
  <c r="V111" i="32"/>
  <c r="U111" i="32"/>
  <c r="T111" i="32"/>
  <c r="O111" i="32"/>
  <c r="M111" i="32"/>
  <c r="K111" i="32"/>
  <c r="N111" i="32" s="1"/>
  <c r="J111" i="32"/>
  <c r="Q111" i="32" s="1"/>
  <c r="W110" i="32"/>
  <c r="V110" i="32"/>
  <c r="U110" i="32"/>
  <c r="T110" i="32"/>
  <c r="O110" i="32"/>
  <c r="M110" i="32"/>
  <c r="K110" i="32"/>
  <c r="N110" i="32" s="1"/>
  <c r="J110" i="32"/>
  <c r="Q110" i="32" s="1"/>
  <c r="W109" i="32"/>
  <c r="V109" i="32"/>
  <c r="U109" i="32"/>
  <c r="T109" i="32"/>
  <c r="O109" i="32"/>
  <c r="M109" i="32"/>
  <c r="K109" i="32"/>
  <c r="N109" i="32" s="1"/>
  <c r="J109" i="32"/>
  <c r="Q109" i="32" s="1"/>
  <c r="W108" i="32"/>
  <c r="V108" i="32"/>
  <c r="U108" i="32"/>
  <c r="T108" i="32"/>
  <c r="O108" i="32"/>
  <c r="M108" i="32"/>
  <c r="K108" i="32"/>
  <c r="N108" i="32" s="1"/>
  <c r="J108" i="32"/>
  <c r="Q108" i="32" s="1"/>
  <c r="W107" i="32"/>
  <c r="V107" i="32"/>
  <c r="U107" i="32"/>
  <c r="T107" i="32"/>
  <c r="O107" i="32"/>
  <c r="M107" i="32"/>
  <c r="K107" i="32"/>
  <c r="N107" i="32" s="1"/>
  <c r="J107" i="32"/>
  <c r="Q107" i="32" s="1"/>
  <c r="W106" i="32"/>
  <c r="V106" i="32"/>
  <c r="U106" i="32"/>
  <c r="T106" i="32"/>
  <c r="O106" i="32"/>
  <c r="M106" i="32"/>
  <c r="K106" i="32"/>
  <c r="N106" i="32" s="1"/>
  <c r="J106" i="32"/>
  <c r="Q106" i="32" s="1"/>
  <c r="W105" i="32"/>
  <c r="V105" i="32"/>
  <c r="U105" i="32"/>
  <c r="T105" i="32"/>
  <c r="O105" i="32"/>
  <c r="M105" i="32"/>
  <c r="K105" i="32"/>
  <c r="N105" i="32" s="1"/>
  <c r="J105" i="32"/>
  <c r="Q105" i="32" s="1"/>
  <c r="W104" i="32"/>
  <c r="V104" i="32"/>
  <c r="U104" i="32"/>
  <c r="T104" i="32"/>
  <c r="O104" i="32"/>
  <c r="M104" i="32"/>
  <c r="K104" i="32"/>
  <c r="N104" i="32" s="1"/>
  <c r="J104" i="32"/>
  <c r="Q104" i="32" s="1"/>
  <c r="W103" i="32"/>
  <c r="V103" i="32"/>
  <c r="U103" i="32"/>
  <c r="T103" i="32"/>
  <c r="O103" i="32"/>
  <c r="M103" i="32"/>
  <c r="K103" i="32"/>
  <c r="N103" i="32" s="1"/>
  <c r="J103" i="32"/>
  <c r="Q103" i="32" s="1"/>
  <c r="W102" i="32"/>
  <c r="V102" i="32"/>
  <c r="U102" i="32"/>
  <c r="T102" i="32"/>
  <c r="O102" i="32"/>
  <c r="M102" i="32"/>
  <c r="K102" i="32"/>
  <c r="N102" i="32" s="1"/>
  <c r="J102" i="32"/>
  <c r="Q102" i="32" s="1"/>
  <c r="W101" i="32"/>
  <c r="V101" i="32"/>
  <c r="U101" i="32"/>
  <c r="T101" i="32"/>
  <c r="O101" i="32"/>
  <c r="M101" i="32"/>
  <c r="K101" i="32"/>
  <c r="N101" i="32" s="1"/>
  <c r="J101" i="32"/>
  <c r="Q101" i="32" s="1"/>
  <c r="W100" i="32"/>
  <c r="V100" i="32"/>
  <c r="U100" i="32"/>
  <c r="T100" i="32"/>
  <c r="O100" i="32"/>
  <c r="M100" i="32"/>
  <c r="K100" i="32"/>
  <c r="N100" i="32" s="1"/>
  <c r="J100" i="32"/>
  <c r="Q100" i="32" s="1"/>
  <c r="W99" i="32"/>
  <c r="V99" i="32"/>
  <c r="U99" i="32"/>
  <c r="T99" i="32"/>
  <c r="O99" i="32"/>
  <c r="M99" i="32"/>
  <c r="K99" i="32"/>
  <c r="N99" i="32" s="1"/>
  <c r="J99" i="32"/>
  <c r="Q99" i="32" s="1"/>
  <c r="W98" i="32"/>
  <c r="V98" i="32"/>
  <c r="U98" i="32"/>
  <c r="T98" i="32"/>
  <c r="O98" i="32"/>
  <c r="M98" i="32"/>
  <c r="K98" i="32"/>
  <c r="N98" i="32" s="1"/>
  <c r="J98" i="32"/>
  <c r="Q98" i="32" s="1"/>
  <c r="W97" i="32"/>
  <c r="V97" i="32"/>
  <c r="U97" i="32"/>
  <c r="T97" i="32"/>
  <c r="O97" i="32"/>
  <c r="M97" i="32"/>
  <c r="K97" i="32"/>
  <c r="N97" i="32" s="1"/>
  <c r="J97" i="32"/>
  <c r="Q97" i="32" s="1"/>
  <c r="W96" i="32"/>
  <c r="V96" i="32"/>
  <c r="U96" i="32"/>
  <c r="T96" i="32"/>
  <c r="O96" i="32"/>
  <c r="M96" i="32"/>
  <c r="K96" i="32"/>
  <c r="N96" i="32" s="1"/>
  <c r="J96" i="32"/>
  <c r="Q96" i="32" s="1"/>
  <c r="W95" i="32"/>
  <c r="V95" i="32"/>
  <c r="U95" i="32"/>
  <c r="T95" i="32"/>
  <c r="O95" i="32"/>
  <c r="M95" i="32"/>
  <c r="K95" i="32"/>
  <c r="N95" i="32" s="1"/>
  <c r="J95" i="32"/>
  <c r="Q95" i="32" s="1"/>
  <c r="W94" i="32"/>
  <c r="V94" i="32"/>
  <c r="U94" i="32"/>
  <c r="T94" i="32"/>
  <c r="O94" i="32"/>
  <c r="M94" i="32"/>
  <c r="K94" i="32"/>
  <c r="N94" i="32" s="1"/>
  <c r="J94" i="32"/>
  <c r="Q94" i="32" s="1"/>
  <c r="W93" i="32"/>
  <c r="V93" i="32"/>
  <c r="U93" i="32"/>
  <c r="T93" i="32"/>
  <c r="O93" i="32"/>
  <c r="M93" i="32"/>
  <c r="K93" i="32"/>
  <c r="N93" i="32" s="1"/>
  <c r="J93" i="32"/>
  <c r="Q93" i="32" s="1"/>
  <c r="W92" i="32"/>
  <c r="V92" i="32"/>
  <c r="U92" i="32"/>
  <c r="T92" i="32"/>
  <c r="O92" i="32"/>
  <c r="M92" i="32"/>
  <c r="K92" i="32"/>
  <c r="N92" i="32" s="1"/>
  <c r="J92" i="32"/>
  <c r="Q92" i="32" s="1"/>
  <c r="W91" i="32"/>
  <c r="V91" i="32"/>
  <c r="U91" i="32"/>
  <c r="T91" i="32"/>
  <c r="O91" i="32"/>
  <c r="M91" i="32"/>
  <c r="K91" i="32"/>
  <c r="N91" i="32" s="1"/>
  <c r="J91" i="32"/>
  <c r="Q91" i="32" s="1"/>
  <c r="W90" i="32"/>
  <c r="V90" i="32"/>
  <c r="U90" i="32"/>
  <c r="T90" i="32"/>
  <c r="O90" i="32"/>
  <c r="M90" i="32"/>
  <c r="K90" i="32"/>
  <c r="N90" i="32" s="1"/>
  <c r="J90" i="32"/>
  <c r="Q90" i="32" s="1"/>
  <c r="W89" i="32"/>
  <c r="V89" i="32"/>
  <c r="U89" i="32"/>
  <c r="T89" i="32"/>
  <c r="O89" i="32"/>
  <c r="M89" i="32"/>
  <c r="K89" i="32"/>
  <c r="N89" i="32" s="1"/>
  <c r="J89" i="32"/>
  <c r="Q89" i="32" s="1"/>
  <c r="W88" i="32"/>
  <c r="V88" i="32"/>
  <c r="U88" i="32"/>
  <c r="T88" i="32"/>
  <c r="O88" i="32"/>
  <c r="M88" i="32"/>
  <c r="K88" i="32"/>
  <c r="N88" i="32" s="1"/>
  <c r="J88" i="32"/>
  <c r="Q88" i="32" s="1"/>
  <c r="W87" i="32"/>
  <c r="V87" i="32"/>
  <c r="U87" i="32"/>
  <c r="T87" i="32"/>
  <c r="O87" i="32"/>
  <c r="M87" i="32"/>
  <c r="K87" i="32"/>
  <c r="N87" i="32" s="1"/>
  <c r="J87" i="32"/>
  <c r="Q87" i="32" s="1"/>
  <c r="W86" i="32"/>
  <c r="V86" i="32"/>
  <c r="U86" i="32"/>
  <c r="T86" i="32"/>
  <c r="O86" i="32"/>
  <c r="M86" i="32"/>
  <c r="K86" i="32"/>
  <c r="N86" i="32" s="1"/>
  <c r="J86" i="32"/>
  <c r="Q86" i="32" s="1"/>
  <c r="W85" i="32"/>
  <c r="V85" i="32"/>
  <c r="U85" i="32"/>
  <c r="T85" i="32"/>
  <c r="O85" i="32"/>
  <c r="M85" i="32"/>
  <c r="K85" i="32"/>
  <c r="N85" i="32" s="1"/>
  <c r="J85" i="32"/>
  <c r="Q85" i="32" s="1"/>
  <c r="W84" i="32"/>
  <c r="V84" i="32"/>
  <c r="U84" i="32"/>
  <c r="T84" i="32"/>
  <c r="O84" i="32"/>
  <c r="M84" i="32"/>
  <c r="K84" i="32"/>
  <c r="N84" i="32" s="1"/>
  <c r="J84" i="32"/>
  <c r="Q84" i="32" s="1"/>
  <c r="W83" i="32"/>
  <c r="V83" i="32"/>
  <c r="U83" i="32"/>
  <c r="T83" i="32"/>
  <c r="O83" i="32"/>
  <c r="M83" i="32"/>
  <c r="K83" i="32"/>
  <c r="N83" i="32" s="1"/>
  <c r="J83" i="32"/>
  <c r="Q83" i="32" s="1"/>
  <c r="W82" i="32"/>
  <c r="V82" i="32"/>
  <c r="U82" i="32"/>
  <c r="T82" i="32"/>
  <c r="O82" i="32"/>
  <c r="M82" i="32"/>
  <c r="K82" i="32"/>
  <c r="N82" i="32" s="1"/>
  <c r="J82" i="32"/>
  <c r="Q82" i="32" s="1"/>
  <c r="W81" i="32"/>
  <c r="V81" i="32"/>
  <c r="U81" i="32"/>
  <c r="T81" i="32"/>
  <c r="O81" i="32"/>
  <c r="M81" i="32"/>
  <c r="K81" i="32"/>
  <c r="N81" i="32" s="1"/>
  <c r="J81" i="32"/>
  <c r="Q81" i="32" s="1"/>
  <c r="W80" i="32"/>
  <c r="V80" i="32"/>
  <c r="U80" i="32"/>
  <c r="T80" i="32"/>
  <c r="O80" i="32"/>
  <c r="M80" i="32"/>
  <c r="K80" i="32"/>
  <c r="N80" i="32" s="1"/>
  <c r="J80" i="32"/>
  <c r="Q80" i="32" s="1"/>
  <c r="W79" i="32"/>
  <c r="V79" i="32"/>
  <c r="U79" i="32"/>
  <c r="T79" i="32"/>
  <c r="O79" i="32"/>
  <c r="M79" i="32"/>
  <c r="K79" i="32"/>
  <c r="N79" i="32" s="1"/>
  <c r="J79" i="32"/>
  <c r="Q79" i="32" s="1"/>
  <c r="W78" i="32"/>
  <c r="V78" i="32"/>
  <c r="U78" i="32"/>
  <c r="T78" i="32"/>
  <c r="O78" i="32"/>
  <c r="M78" i="32"/>
  <c r="K78" i="32"/>
  <c r="N78" i="32" s="1"/>
  <c r="J78" i="32"/>
  <c r="Q78" i="32" s="1"/>
  <c r="W77" i="32"/>
  <c r="V77" i="32"/>
  <c r="U77" i="32"/>
  <c r="T77" i="32"/>
  <c r="O77" i="32"/>
  <c r="M77" i="32"/>
  <c r="K77" i="32"/>
  <c r="N77" i="32" s="1"/>
  <c r="J77" i="32"/>
  <c r="Q77" i="32" s="1"/>
  <c r="W76" i="32"/>
  <c r="V76" i="32"/>
  <c r="U76" i="32"/>
  <c r="T76" i="32"/>
  <c r="O76" i="32"/>
  <c r="M76" i="32"/>
  <c r="K76" i="32"/>
  <c r="N76" i="32" s="1"/>
  <c r="J76" i="32"/>
  <c r="Q76" i="32" s="1"/>
  <c r="W75" i="32"/>
  <c r="V75" i="32"/>
  <c r="U75" i="32"/>
  <c r="T75" i="32"/>
  <c r="O75" i="32"/>
  <c r="M75" i="32"/>
  <c r="K75" i="32"/>
  <c r="N75" i="32" s="1"/>
  <c r="J75" i="32"/>
  <c r="Q75" i="32" s="1"/>
  <c r="W74" i="32"/>
  <c r="V74" i="32"/>
  <c r="U74" i="32"/>
  <c r="T74" i="32"/>
  <c r="O74" i="32"/>
  <c r="M74" i="32"/>
  <c r="K74" i="32"/>
  <c r="N74" i="32" s="1"/>
  <c r="J74" i="32"/>
  <c r="Q74" i="32" s="1"/>
  <c r="W73" i="32"/>
  <c r="V73" i="32"/>
  <c r="U73" i="32"/>
  <c r="T73" i="32"/>
  <c r="O73" i="32"/>
  <c r="M73" i="32"/>
  <c r="K73" i="32"/>
  <c r="N73" i="32" s="1"/>
  <c r="J73" i="32"/>
  <c r="Q73" i="32" s="1"/>
  <c r="W72" i="32"/>
  <c r="V72" i="32"/>
  <c r="U72" i="32"/>
  <c r="T72" i="32"/>
  <c r="O72" i="32"/>
  <c r="M72" i="32"/>
  <c r="K72" i="32"/>
  <c r="N72" i="32" s="1"/>
  <c r="J72" i="32"/>
  <c r="Q72" i="32" s="1"/>
  <c r="W71" i="32"/>
  <c r="V71" i="32"/>
  <c r="U71" i="32"/>
  <c r="T71" i="32"/>
  <c r="O71" i="32"/>
  <c r="M71" i="32"/>
  <c r="K71" i="32"/>
  <c r="N71" i="32" s="1"/>
  <c r="J71" i="32"/>
  <c r="Q71" i="32" s="1"/>
  <c r="W70" i="32"/>
  <c r="V70" i="32"/>
  <c r="U70" i="32"/>
  <c r="T70" i="32"/>
  <c r="O70" i="32"/>
  <c r="M70" i="32"/>
  <c r="K70" i="32"/>
  <c r="N70" i="32" s="1"/>
  <c r="J70" i="32"/>
  <c r="Q70" i="32" s="1"/>
  <c r="W69" i="32"/>
  <c r="V69" i="32"/>
  <c r="U69" i="32"/>
  <c r="T69" i="32"/>
  <c r="O69" i="32"/>
  <c r="M69" i="32"/>
  <c r="K69" i="32"/>
  <c r="N69" i="32" s="1"/>
  <c r="J69" i="32"/>
  <c r="Q69" i="32" s="1"/>
  <c r="W68" i="32"/>
  <c r="V68" i="32"/>
  <c r="U68" i="32"/>
  <c r="T68" i="32"/>
  <c r="O68" i="32"/>
  <c r="M68" i="32"/>
  <c r="K68" i="32"/>
  <c r="N68" i="32" s="1"/>
  <c r="J68" i="32"/>
  <c r="Q68" i="32" s="1"/>
  <c r="W67" i="32"/>
  <c r="V67" i="32"/>
  <c r="U67" i="32"/>
  <c r="T67" i="32"/>
  <c r="O67" i="32"/>
  <c r="M67" i="32"/>
  <c r="K67" i="32"/>
  <c r="N67" i="32" s="1"/>
  <c r="J67" i="32"/>
  <c r="Q67" i="32" s="1"/>
  <c r="W66" i="32"/>
  <c r="V66" i="32"/>
  <c r="U66" i="32"/>
  <c r="T66" i="32"/>
  <c r="O66" i="32"/>
  <c r="M66" i="32"/>
  <c r="K66" i="32"/>
  <c r="N66" i="32" s="1"/>
  <c r="J66" i="32"/>
  <c r="Q66" i="32" s="1"/>
  <c r="W65" i="32"/>
  <c r="V65" i="32"/>
  <c r="U65" i="32"/>
  <c r="T65" i="32"/>
  <c r="O65" i="32"/>
  <c r="M65" i="32"/>
  <c r="K65" i="32"/>
  <c r="N65" i="32" s="1"/>
  <c r="J65" i="32"/>
  <c r="Q65" i="32" s="1"/>
  <c r="W64" i="32"/>
  <c r="V64" i="32"/>
  <c r="U64" i="32"/>
  <c r="T64" i="32"/>
  <c r="O64" i="32"/>
  <c r="M64" i="32"/>
  <c r="K64" i="32"/>
  <c r="N64" i="32" s="1"/>
  <c r="J64" i="32"/>
  <c r="Q64" i="32" s="1"/>
  <c r="W63" i="32"/>
  <c r="V63" i="32"/>
  <c r="U63" i="32"/>
  <c r="T63" i="32"/>
  <c r="O63" i="32"/>
  <c r="M63" i="32"/>
  <c r="K63" i="32"/>
  <c r="N63" i="32" s="1"/>
  <c r="J63" i="32"/>
  <c r="Q63" i="32" s="1"/>
  <c r="W62" i="32"/>
  <c r="V62" i="32"/>
  <c r="U62" i="32"/>
  <c r="T62" i="32"/>
  <c r="O62" i="32"/>
  <c r="M62" i="32"/>
  <c r="K62" i="32"/>
  <c r="N62" i="32" s="1"/>
  <c r="J62" i="32"/>
  <c r="Q62" i="32" s="1"/>
  <c r="W61" i="32"/>
  <c r="V61" i="32"/>
  <c r="U61" i="32"/>
  <c r="T61" i="32"/>
  <c r="O61" i="32"/>
  <c r="M61" i="32"/>
  <c r="K61" i="32"/>
  <c r="N61" i="32" s="1"/>
  <c r="J61" i="32"/>
  <c r="Q61" i="32" s="1"/>
  <c r="W60" i="32"/>
  <c r="V60" i="32"/>
  <c r="U60" i="32"/>
  <c r="T60" i="32"/>
  <c r="O60" i="32"/>
  <c r="M60" i="32"/>
  <c r="K60" i="32"/>
  <c r="N60" i="32" s="1"/>
  <c r="J60" i="32"/>
  <c r="Q60" i="32" s="1"/>
  <c r="W59" i="32"/>
  <c r="V59" i="32"/>
  <c r="U59" i="32"/>
  <c r="T59" i="32"/>
  <c r="O59" i="32"/>
  <c r="M59" i="32"/>
  <c r="K59" i="32"/>
  <c r="N59" i="32" s="1"/>
  <c r="J59" i="32"/>
  <c r="Q59" i="32" s="1"/>
  <c r="W58" i="32"/>
  <c r="V58" i="32"/>
  <c r="U58" i="32"/>
  <c r="T58" i="32"/>
  <c r="O58" i="32"/>
  <c r="M58" i="32"/>
  <c r="K58" i="32"/>
  <c r="N58" i="32" s="1"/>
  <c r="J58" i="32"/>
  <c r="Q58" i="32" s="1"/>
  <c r="W57" i="32"/>
  <c r="V57" i="32"/>
  <c r="U57" i="32"/>
  <c r="T57" i="32"/>
  <c r="O57" i="32"/>
  <c r="M57" i="32"/>
  <c r="K57" i="32"/>
  <c r="N57" i="32" s="1"/>
  <c r="J57" i="32"/>
  <c r="Q57" i="32" s="1"/>
  <c r="W56" i="32"/>
  <c r="V56" i="32"/>
  <c r="U56" i="32"/>
  <c r="T56" i="32"/>
  <c r="O56" i="32"/>
  <c r="M56" i="32"/>
  <c r="K56" i="32"/>
  <c r="N56" i="32" s="1"/>
  <c r="J56" i="32"/>
  <c r="Q56" i="32" s="1"/>
  <c r="W55" i="32"/>
  <c r="V55" i="32"/>
  <c r="U55" i="32"/>
  <c r="T55" i="32"/>
  <c r="O55" i="32"/>
  <c r="M55" i="32"/>
  <c r="K55" i="32"/>
  <c r="N55" i="32" s="1"/>
  <c r="J55" i="32"/>
  <c r="Q55" i="32" s="1"/>
  <c r="W54" i="32"/>
  <c r="V54" i="32"/>
  <c r="U54" i="32"/>
  <c r="T54" i="32"/>
  <c r="O54" i="32"/>
  <c r="M54" i="32"/>
  <c r="K54" i="32"/>
  <c r="N54" i="32" s="1"/>
  <c r="J54" i="32"/>
  <c r="Q54" i="32" s="1"/>
  <c r="W53" i="32"/>
  <c r="V53" i="32"/>
  <c r="U53" i="32"/>
  <c r="T53" i="32"/>
  <c r="O53" i="32"/>
  <c r="M53" i="32"/>
  <c r="K53" i="32"/>
  <c r="N53" i="32" s="1"/>
  <c r="J53" i="32"/>
  <c r="Q53" i="32" s="1"/>
  <c r="W52" i="32"/>
  <c r="V52" i="32"/>
  <c r="U52" i="32"/>
  <c r="T52" i="32"/>
  <c r="O52" i="32"/>
  <c r="M52" i="32"/>
  <c r="K52" i="32"/>
  <c r="N52" i="32" s="1"/>
  <c r="J52" i="32"/>
  <c r="Q52" i="32" s="1"/>
  <c r="W51" i="32"/>
  <c r="V51" i="32"/>
  <c r="U51" i="32"/>
  <c r="T51" i="32"/>
  <c r="O51" i="32"/>
  <c r="M51" i="32"/>
  <c r="K51" i="32"/>
  <c r="N51" i="32" s="1"/>
  <c r="J51" i="32"/>
  <c r="Q51" i="32" s="1"/>
  <c r="W50" i="32"/>
  <c r="V50" i="32"/>
  <c r="U50" i="32"/>
  <c r="T50" i="32"/>
  <c r="O50" i="32"/>
  <c r="M50" i="32"/>
  <c r="K50" i="32"/>
  <c r="N50" i="32" s="1"/>
  <c r="J50" i="32"/>
  <c r="Q50" i="32" s="1"/>
  <c r="W49" i="32"/>
  <c r="V49" i="32"/>
  <c r="U49" i="32"/>
  <c r="T49" i="32"/>
  <c r="O49" i="32"/>
  <c r="M49" i="32"/>
  <c r="K49" i="32"/>
  <c r="N49" i="32" s="1"/>
  <c r="J49" i="32"/>
  <c r="Q49" i="32" s="1"/>
  <c r="W48" i="32"/>
  <c r="V48" i="32"/>
  <c r="U48" i="32"/>
  <c r="T48" i="32"/>
  <c r="O48" i="32"/>
  <c r="M48" i="32"/>
  <c r="K48" i="32"/>
  <c r="N48" i="32" s="1"/>
  <c r="J48" i="32"/>
  <c r="Q48" i="32" s="1"/>
  <c r="W47" i="32"/>
  <c r="V47" i="32"/>
  <c r="U47" i="32"/>
  <c r="T47" i="32"/>
  <c r="O47" i="32"/>
  <c r="M47" i="32"/>
  <c r="K47" i="32"/>
  <c r="N47" i="32" s="1"/>
  <c r="J47" i="32"/>
  <c r="Q47" i="32" s="1"/>
  <c r="W46" i="32"/>
  <c r="V46" i="32"/>
  <c r="U46" i="32"/>
  <c r="T46" i="32"/>
  <c r="O46" i="32"/>
  <c r="M46" i="32"/>
  <c r="K46" i="32"/>
  <c r="N46" i="32" s="1"/>
  <c r="J46" i="32"/>
  <c r="Q46" i="32" s="1"/>
  <c r="W45" i="32"/>
  <c r="V45" i="32"/>
  <c r="U45" i="32"/>
  <c r="T45" i="32"/>
  <c r="O45" i="32"/>
  <c r="M45" i="32"/>
  <c r="K45" i="32"/>
  <c r="N45" i="32" s="1"/>
  <c r="J45" i="32"/>
  <c r="Q45" i="32" s="1"/>
  <c r="W44" i="32"/>
  <c r="V44" i="32"/>
  <c r="U44" i="32"/>
  <c r="T44" i="32"/>
  <c r="O44" i="32"/>
  <c r="M44" i="32"/>
  <c r="K44" i="32"/>
  <c r="N44" i="32" s="1"/>
  <c r="J44" i="32"/>
  <c r="Q44" i="32" s="1"/>
  <c r="W43" i="32"/>
  <c r="V43" i="32"/>
  <c r="U43" i="32"/>
  <c r="T43" i="32"/>
  <c r="O43" i="32"/>
  <c r="M43" i="32"/>
  <c r="K43" i="32"/>
  <c r="N43" i="32" s="1"/>
  <c r="J43" i="32"/>
  <c r="Q43" i="32" s="1"/>
  <c r="W42" i="32"/>
  <c r="V42" i="32"/>
  <c r="U42" i="32"/>
  <c r="T42" i="32"/>
  <c r="O42" i="32"/>
  <c r="M42" i="32"/>
  <c r="K42" i="32"/>
  <c r="N42" i="32" s="1"/>
  <c r="J42" i="32"/>
  <c r="Q42" i="32" s="1"/>
  <c r="W41" i="32"/>
  <c r="V41" i="32"/>
  <c r="U41" i="32"/>
  <c r="T41" i="32"/>
  <c r="O41" i="32"/>
  <c r="M41" i="32"/>
  <c r="K41" i="32"/>
  <c r="N41" i="32" s="1"/>
  <c r="J41" i="32"/>
  <c r="Q41" i="32" s="1"/>
  <c r="W40" i="32"/>
  <c r="V40" i="32"/>
  <c r="U40" i="32"/>
  <c r="T40" i="32"/>
  <c r="O40" i="32"/>
  <c r="M40" i="32"/>
  <c r="K40" i="32"/>
  <c r="N40" i="32" s="1"/>
  <c r="J40" i="32"/>
  <c r="Q40" i="32" s="1"/>
  <c r="W39" i="32"/>
  <c r="V39" i="32"/>
  <c r="U39" i="32"/>
  <c r="T39" i="32"/>
  <c r="O39" i="32"/>
  <c r="M39" i="32"/>
  <c r="K39" i="32"/>
  <c r="N39" i="32" s="1"/>
  <c r="J39" i="32"/>
  <c r="Q39" i="32" s="1"/>
  <c r="W38" i="32"/>
  <c r="V38" i="32"/>
  <c r="U38" i="32"/>
  <c r="T38" i="32"/>
  <c r="O38" i="32"/>
  <c r="M38" i="32"/>
  <c r="K38" i="32"/>
  <c r="N38" i="32" s="1"/>
  <c r="J38" i="32"/>
  <c r="Q38" i="32" s="1"/>
  <c r="W37" i="32"/>
  <c r="V37" i="32"/>
  <c r="U37" i="32"/>
  <c r="T37" i="32"/>
  <c r="O37" i="32"/>
  <c r="M37" i="32"/>
  <c r="K37" i="32"/>
  <c r="N37" i="32" s="1"/>
  <c r="J37" i="32"/>
  <c r="Q37" i="32" s="1"/>
  <c r="W36" i="32"/>
  <c r="V36" i="32"/>
  <c r="U36" i="32"/>
  <c r="T36" i="32"/>
  <c r="O36" i="32"/>
  <c r="M36" i="32"/>
  <c r="K36" i="32"/>
  <c r="N36" i="32" s="1"/>
  <c r="J36" i="32"/>
  <c r="Q36" i="32" s="1"/>
  <c r="W35" i="32"/>
  <c r="V35" i="32"/>
  <c r="U35" i="32"/>
  <c r="T35" i="32"/>
  <c r="O35" i="32"/>
  <c r="M35" i="32"/>
  <c r="K35" i="32"/>
  <c r="N35" i="32" s="1"/>
  <c r="J35" i="32"/>
  <c r="Q35" i="32" s="1"/>
  <c r="W34" i="32"/>
  <c r="V34" i="32"/>
  <c r="U34" i="32"/>
  <c r="T34" i="32"/>
  <c r="O34" i="32"/>
  <c r="M34" i="32"/>
  <c r="K34" i="32"/>
  <c r="N34" i="32" s="1"/>
  <c r="J34" i="32"/>
  <c r="Q34" i="32" s="1"/>
  <c r="W33" i="32"/>
  <c r="V33" i="32"/>
  <c r="U33" i="32"/>
  <c r="T33" i="32"/>
  <c r="O33" i="32"/>
  <c r="M33" i="32"/>
  <c r="K33" i="32"/>
  <c r="N33" i="32" s="1"/>
  <c r="J33" i="32"/>
  <c r="Q33" i="32" s="1"/>
  <c r="W32" i="32"/>
  <c r="V32" i="32"/>
  <c r="U32" i="32"/>
  <c r="T32" i="32"/>
  <c r="O32" i="32"/>
  <c r="M32" i="32"/>
  <c r="K32" i="32"/>
  <c r="N32" i="32" s="1"/>
  <c r="J32" i="32"/>
  <c r="Q32" i="32" s="1"/>
  <c r="W31" i="32"/>
  <c r="V31" i="32"/>
  <c r="U31" i="32"/>
  <c r="T31" i="32"/>
  <c r="O31" i="32"/>
  <c r="M31" i="32"/>
  <c r="K31" i="32"/>
  <c r="N31" i="32" s="1"/>
  <c r="J31" i="32"/>
  <c r="Q31" i="32" s="1"/>
  <c r="W30" i="32"/>
  <c r="V30" i="32"/>
  <c r="U30" i="32"/>
  <c r="T30" i="32"/>
  <c r="O30" i="32"/>
  <c r="M30" i="32"/>
  <c r="K30" i="32"/>
  <c r="N30" i="32" s="1"/>
  <c r="J30" i="32"/>
  <c r="Q30" i="32" s="1"/>
  <c r="W29" i="32"/>
  <c r="V29" i="32"/>
  <c r="U29" i="32"/>
  <c r="T29" i="32"/>
  <c r="O29" i="32"/>
  <c r="M29" i="32"/>
  <c r="K29" i="32"/>
  <c r="N29" i="32" s="1"/>
  <c r="J29" i="32"/>
  <c r="Q29" i="32" s="1"/>
  <c r="W28" i="32"/>
  <c r="V28" i="32"/>
  <c r="U28" i="32"/>
  <c r="T28" i="32"/>
  <c r="O28" i="32"/>
  <c r="M28" i="32"/>
  <c r="K28" i="32"/>
  <c r="N28" i="32" s="1"/>
  <c r="J28" i="32"/>
  <c r="Q28" i="32" s="1"/>
  <c r="W27" i="32"/>
  <c r="V27" i="32"/>
  <c r="U27" i="32"/>
  <c r="T27" i="32"/>
  <c r="O27" i="32"/>
  <c r="M27" i="32"/>
  <c r="K27" i="32"/>
  <c r="N27" i="32" s="1"/>
  <c r="J27" i="32"/>
  <c r="Q27" i="32" s="1"/>
  <c r="W26" i="32"/>
  <c r="V26" i="32"/>
  <c r="U26" i="32"/>
  <c r="T26" i="32"/>
  <c r="O26" i="32"/>
  <c r="M26" i="32"/>
  <c r="K26" i="32"/>
  <c r="N26" i="32" s="1"/>
  <c r="J26" i="32"/>
  <c r="Q26" i="32" s="1"/>
  <c r="W25" i="32"/>
  <c r="V25" i="32"/>
  <c r="U25" i="32"/>
  <c r="T25" i="32"/>
  <c r="O25" i="32"/>
  <c r="M25" i="32"/>
  <c r="K25" i="32"/>
  <c r="N25" i="32" s="1"/>
  <c r="J25" i="32"/>
  <c r="Q25" i="32" s="1"/>
  <c r="W24" i="32"/>
  <c r="V24" i="32"/>
  <c r="U24" i="32"/>
  <c r="T24" i="32"/>
  <c r="O24" i="32"/>
  <c r="M24" i="32"/>
  <c r="K24" i="32"/>
  <c r="N24" i="32" s="1"/>
  <c r="J24" i="32"/>
  <c r="Q24" i="32" s="1"/>
  <c r="W23" i="32"/>
  <c r="V23" i="32"/>
  <c r="U23" i="32"/>
  <c r="T23" i="32"/>
  <c r="O23" i="32"/>
  <c r="M23" i="32"/>
  <c r="K23" i="32"/>
  <c r="N23" i="32" s="1"/>
  <c r="J23" i="32"/>
  <c r="Q23" i="32" s="1"/>
  <c r="W22" i="32"/>
  <c r="V22" i="32"/>
  <c r="U22" i="32"/>
  <c r="T22" i="32"/>
  <c r="O22" i="32"/>
  <c r="M22" i="32"/>
  <c r="K22" i="32"/>
  <c r="N22" i="32" s="1"/>
  <c r="J22" i="32"/>
  <c r="Q22" i="32" s="1"/>
  <c r="W21" i="32"/>
  <c r="V21" i="32"/>
  <c r="U21" i="32"/>
  <c r="O21" i="32"/>
  <c r="K21" i="32"/>
  <c r="N21" i="32" s="1"/>
  <c r="J21" i="32"/>
  <c r="Q21" i="32" s="1"/>
  <c r="W20" i="32"/>
  <c r="V20" i="32"/>
  <c r="U20" i="32"/>
  <c r="O20" i="32"/>
  <c r="K20" i="32"/>
  <c r="N20" i="32" s="1"/>
  <c r="J20" i="32"/>
  <c r="Q20" i="32" s="1"/>
  <c r="W19" i="32"/>
  <c r="V19" i="32"/>
  <c r="U19" i="32"/>
  <c r="O19" i="32"/>
  <c r="K19" i="32"/>
  <c r="N19" i="32" s="1"/>
  <c r="J19" i="32"/>
  <c r="Q19" i="32" s="1"/>
  <c r="W18" i="32"/>
  <c r="V18" i="32"/>
  <c r="U18" i="32"/>
  <c r="O18" i="32"/>
  <c r="K18" i="32"/>
  <c r="N18" i="32" s="1"/>
  <c r="J18" i="32"/>
  <c r="Q18" i="32" s="1"/>
  <c r="W17" i="32"/>
  <c r="V17" i="32"/>
  <c r="U17" i="32"/>
  <c r="O17" i="32"/>
  <c r="K17" i="32"/>
  <c r="N17" i="32" s="1"/>
  <c r="J17" i="32"/>
  <c r="Q17" i="32" s="1"/>
  <c r="W16" i="32"/>
  <c r="V16" i="32"/>
  <c r="U16" i="32"/>
  <c r="O16" i="32"/>
  <c r="K16" i="32"/>
  <c r="N16" i="32" s="1"/>
  <c r="J16" i="32"/>
  <c r="Q16" i="32" s="1"/>
  <c r="W15" i="32"/>
  <c r="V15" i="32"/>
  <c r="U15" i="32"/>
  <c r="O15" i="32"/>
  <c r="K15" i="32"/>
  <c r="N15" i="32" s="1"/>
  <c r="J15" i="32"/>
  <c r="Q15" i="32" s="1"/>
  <c r="W14" i="32"/>
  <c r="V14" i="32"/>
  <c r="U14" i="32"/>
  <c r="O14" i="32"/>
  <c r="K14" i="32"/>
  <c r="N14" i="32" s="1"/>
  <c r="J14" i="32"/>
  <c r="Q14" i="32" s="1"/>
  <c r="W13" i="32"/>
  <c r="V13" i="32"/>
  <c r="U13" i="32"/>
  <c r="O13" i="32"/>
  <c r="K13" i="32"/>
  <c r="N13" i="32" s="1"/>
  <c r="J13" i="32"/>
  <c r="Q13" i="32" s="1"/>
  <c r="U12" i="32"/>
  <c r="V12" i="32" s="1"/>
  <c r="K12" i="32"/>
  <c r="N12" i="32" s="1"/>
  <c r="J12" i="32"/>
  <c r="Q12" i="32" s="1"/>
  <c r="N185" i="32" l="1"/>
  <c r="X179" i="32"/>
  <c r="X169" i="32"/>
  <c r="X181" i="32"/>
  <c r="X69" i="32"/>
  <c r="X129" i="32"/>
  <c r="X139" i="32"/>
  <c r="X84" i="32"/>
  <c r="X170" i="32"/>
  <c r="X182" i="32"/>
  <c r="X26" i="32"/>
  <c r="X47" i="32"/>
  <c r="X59" i="32"/>
  <c r="X67" i="32"/>
  <c r="X112" i="32"/>
  <c r="X120" i="32"/>
  <c r="X53" i="32"/>
  <c r="X71" i="32"/>
  <c r="X118" i="32"/>
  <c r="X38" i="32"/>
  <c r="X42" i="32"/>
  <c r="X77" i="32"/>
  <c r="X43" i="32"/>
  <c r="X116" i="32"/>
  <c r="X25" i="32"/>
  <c r="X50" i="32"/>
  <c r="X41" i="32"/>
  <c r="X109" i="32"/>
  <c r="X54" i="32"/>
  <c r="X91" i="32"/>
  <c r="X95" i="32"/>
  <c r="X107" i="32"/>
  <c r="X74" i="32"/>
  <c r="X78" i="32"/>
  <c r="X136" i="32"/>
  <c r="X140" i="32"/>
  <c r="X13" i="32"/>
  <c r="X127" i="32"/>
  <c r="X152" i="32"/>
  <c r="X57" i="32"/>
  <c r="X61" i="32"/>
  <c r="X90" i="32"/>
  <c r="X98" i="32"/>
  <c r="X102" i="32"/>
  <c r="X106" i="32"/>
  <c r="X114" i="32"/>
  <c r="X156" i="32"/>
  <c r="X33" i="32"/>
  <c r="X44" i="32"/>
  <c r="X73" i="32"/>
  <c r="X126" i="32"/>
  <c r="X143" i="32"/>
  <c r="X172" i="32"/>
  <c r="X176" i="32"/>
  <c r="X31" i="32"/>
  <c r="X56" i="32"/>
  <c r="X86" i="32"/>
  <c r="X101" i="32"/>
  <c r="X124" i="32"/>
  <c r="X130" i="32"/>
  <c r="X184" i="32"/>
  <c r="X28" i="32"/>
  <c r="X45" i="32"/>
  <c r="X125" i="32"/>
  <c r="X128" i="32"/>
  <c r="X29" i="32"/>
  <c r="X63" i="32"/>
  <c r="X110" i="32"/>
  <c r="X147" i="32"/>
  <c r="X160" i="32"/>
  <c r="X138" i="32"/>
  <c r="X161" i="32"/>
  <c r="X148" i="32"/>
  <c r="X30" i="32"/>
  <c r="X72" i="32"/>
  <c r="X108" i="32"/>
  <c r="X55" i="32"/>
  <c r="X168" i="32"/>
  <c r="X21" i="32"/>
  <c r="X65" i="32"/>
  <c r="X132" i="32"/>
  <c r="X145" i="32"/>
  <c r="X159" i="32"/>
  <c r="X15" i="32"/>
  <c r="X37" i="32"/>
  <c r="X79" i="32"/>
  <c r="X83" i="32"/>
  <c r="X142" i="32"/>
  <c r="X163" i="32"/>
  <c r="X39" i="32"/>
  <c r="X49" i="32"/>
  <c r="X62" i="32"/>
  <c r="X66" i="32"/>
  <c r="X100" i="32"/>
  <c r="X175" i="32"/>
  <c r="X177" i="32"/>
  <c r="X32" i="32"/>
  <c r="X51" i="32"/>
  <c r="X150" i="32"/>
  <c r="X153" i="32"/>
  <c r="X164" i="32"/>
  <c r="X134" i="32"/>
  <c r="X17" i="32"/>
  <c r="X18" i="32"/>
  <c r="X88" i="32"/>
  <c r="X93" i="32"/>
  <c r="X133" i="32"/>
  <c r="X20" i="32"/>
  <c r="X40" i="32"/>
  <c r="X104" i="32"/>
  <c r="X115" i="32"/>
  <c r="X144" i="32"/>
  <c r="X99" i="32"/>
  <c r="X141" i="32"/>
  <c r="X149" i="32"/>
  <c r="X14" i="32"/>
  <c r="X97" i="32"/>
  <c r="X52" i="32"/>
  <c r="X58" i="32"/>
  <c r="X76" i="32"/>
  <c r="X81" i="32"/>
  <c r="X85" i="32"/>
  <c r="X87" i="32"/>
  <c r="X146" i="32"/>
  <c r="X151" i="32"/>
  <c r="X154" i="32"/>
  <c r="X174" i="32"/>
  <c r="X64" i="32"/>
  <c r="X113" i="32"/>
  <c r="X117" i="32"/>
  <c r="X121" i="32"/>
  <c r="X123" i="32"/>
  <c r="X157" i="32"/>
  <c r="X165" i="32"/>
  <c r="X178" i="32"/>
  <c r="X180" i="32"/>
  <c r="X16" i="32"/>
  <c r="X22" i="32"/>
  <c r="X34" i="32"/>
  <c r="X46" i="32"/>
  <c r="X89" i="32"/>
  <c r="X103" i="32"/>
  <c r="X167" i="32"/>
  <c r="X75" i="32"/>
  <c r="X96" i="32"/>
  <c r="X122" i="32"/>
  <c r="X135" i="32"/>
  <c r="X137" i="32"/>
  <c r="X158" i="32"/>
  <c r="X171" i="32"/>
  <c r="X173" i="32"/>
  <c r="X183" i="32"/>
  <c r="Q185" i="32"/>
  <c r="X92" i="32"/>
  <c r="X27" i="32"/>
  <c r="X80" i="32"/>
  <c r="X68" i="32"/>
  <c r="V185" i="32"/>
  <c r="R191" i="32" s="1"/>
  <c r="X60" i="32"/>
  <c r="W185" i="32"/>
  <c r="X48" i="32"/>
  <c r="X12" i="32"/>
  <c r="X36" i="32"/>
  <c r="X105" i="32"/>
  <c r="X24" i="32"/>
  <c r="X111" i="32"/>
  <c r="U185" i="32"/>
  <c r="X19" i="32"/>
  <c r="X35" i="32"/>
  <c r="K185" i="32"/>
  <c r="X23" i="32"/>
  <c r="X94" i="32"/>
  <c r="X155" i="32"/>
  <c r="J185" i="32"/>
  <c r="X82" i="32"/>
  <c r="X131" i="32"/>
  <c r="X166" i="32"/>
  <c r="X70" i="32"/>
  <c r="X162" i="32"/>
  <c r="X119" i="32"/>
  <c r="O12" i="32" l="1"/>
  <c r="O185" i="32" s="1"/>
  <c r="R190" i="32" s="1"/>
  <c r="X185" i="32"/>
  <c r="X188" i="32" s="1"/>
  <c r="R192" i="32" l="1"/>
  <c r="S192" i="32" s="1"/>
  <c r="X189" i="32" l="1"/>
  <c r="W197" i="32" l="1"/>
  <c r="V197" i="32"/>
  <c r="X190" i="32"/>
  <c r="X197" i="32" l="1"/>
  <c r="X191" i="32"/>
  <c r="V199" i="32" s="1"/>
  <c r="X199" i="32" s="1"/>
  <c r="V198" i="32"/>
  <c r="X198" i="32" s="1"/>
  <c r="E6"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D70EF9D0-2C4F-46AD-A93C-3298F3C72589}">
      <text>
        <r>
          <rPr>
            <sz val="9"/>
            <color indexed="81"/>
            <rFont val="MS P ゴシック"/>
            <family val="3"/>
            <charset val="128"/>
          </rPr>
          <t>入力不要</t>
        </r>
      </text>
    </comment>
    <comment ref="B6" authorId="0" shapeId="0" xr:uid="{AC7DD7F2-9956-4987-BA75-A815E75A7C4B}">
      <text>
        <r>
          <rPr>
            <sz val="9"/>
            <color indexed="81"/>
            <rFont val="MS P ゴシック"/>
            <family val="3"/>
            <charset val="128"/>
          </rPr>
          <t>地区名を入力</t>
        </r>
      </text>
    </comment>
    <comment ref="D6" authorId="0" shapeId="0" xr:uid="{B5A952DB-DD3B-4911-8E15-D622C9D9202B}">
      <text>
        <r>
          <rPr>
            <sz val="9"/>
            <color indexed="81"/>
            <rFont val="MS P ゴシック"/>
            <family val="3"/>
            <charset val="128"/>
          </rPr>
          <t>施設管理者名を入力
（複数の場合も全て入力）</t>
        </r>
      </text>
    </comment>
    <comment ref="F10" authorId="0" shapeId="0" xr:uid="{A95E0836-4FC1-4085-90F0-E57B21E63ADF}">
      <text>
        <r>
          <rPr>
            <sz val="9"/>
            <color indexed="81"/>
            <rFont val="MS P ゴシック"/>
            <family val="3"/>
            <charset val="128"/>
          </rPr>
          <t>R７.６月から９月までの実績（見込み）を入力</t>
        </r>
      </text>
    </comment>
    <comment ref="S10" authorId="0" shapeId="0" xr:uid="{F18C1E46-6968-4B58-B9C6-40019F60C52C}">
      <text>
        <r>
          <rPr>
            <b/>
            <sz val="9"/>
            <color indexed="81"/>
            <rFont val="MS P ゴシック"/>
            <family val="3"/>
            <charset val="128"/>
          </rPr>
          <t>まだ実績が無い６月以降については、過去の実績や想定される額で入力をお願いします。</t>
        </r>
      </text>
    </comment>
    <comment ref="B12" authorId="0" shapeId="0" xr:uid="{D0647C61-FC36-4199-9F17-581FB208F462}">
      <text>
        <r>
          <rPr>
            <sz val="9"/>
            <color indexed="81"/>
            <rFont val="MS P ゴシック"/>
            <family val="3"/>
            <charset val="128"/>
          </rPr>
          <t>施設名を入力</t>
        </r>
      </text>
    </comment>
    <comment ref="C12" authorId="0" shapeId="0" xr:uid="{89D39FC2-9DAF-4176-ADBC-9F737BA93DB6}">
      <text>
        <r>
          <rPr>
            <sz val="9"/>
            <color indexed="81"/>
            <rFont val="MS P ゴシック"/>
            <family val="3"/>
            <charset val="128"/>
          </rPr>
          <t>費用区分を選択</t>
        </r>
      </text>
    </comment>
    <comment ref="D12" authorId="0" shapeId="0" xr:uid="{2CC1875A-FF89-4DC2-81CD-09E8AB30B7E5}">
      <text>
        <r>
          <rPr>
            <sz val="9"/>
            <color indexed="81"/>
            <rFont val="MS P ゴシック"/>
            <family val="3"/>
            <charset val="128"/>
          </rPr>
          <t>費用区分を選択</t>
        </r>
      </text>
    </comment>
    <comment ref="E12" authorId="0" shapeId="0" xr:uid="{3D12DAFB-5330-491F-8240-05868C6ECA6F}">
      <text>
        <r>
          <rPr>
            <sz val="9"/>
            <color indexed="81"/>
            <rFont val="MS P ゴシック"/>
            <family val="3"/>
            <charset val="128"/>
          </rPr>
          <t>契約区分を選択</t>
        </r>
      </text>
    </comment>
    <comment ref="F12" authorId="0" shapeId="0" xr:uid="{1B5542C7-8E70-4D57-9301-E59FA1C05164}">
      <text>
        <r>
          <rPr>
            <sz val="9"/>
            <color indexed="81"/>
            <rFont val="MS P ゴシック"/>
            <family val="3"/>
            <charset val="128"/>
          </rPr>
          <t>円単位で入力</t>
        </r>
      </text>
    </comment>
    <comment ref="G12" authorId="0" shapeId="0" xr:uid="{DEF2F75B-C8D4-4761-BA35-347A7CFB7FC9}">
      <text>
        <r>
          <rPr>
            <sz val="9"/>
            <color indexed="81"/>
            <rFont val="MS P ゴシック"/>
            <family val="3"/>
            <charset val="128"/>
          </rPr>
          <t>円単位で入力</t>
        </r>
      </text>
    </comment>
    <comment ref="H12" authorId="0" shapeId="0" xr:uid="{40F89AF6-F062-45EE-A509-2E6958BACF8B}">
      <text>
        <r>
          <rPr>
            <sz val="9"/>
            <color indexed="81"/>
            <rFont val="MS P ゴシック"/>
            <family val="3"/>
            <charset val="128"/>
          </rPr>
          <t>円単位で入力</t>
        </r>
      </text>
    </comment>
    <comment ref="I12" authorId="0" shapeId="0" xr:uid="{5C37767E-8F5C-4442-8A12-9E1EE1A41C56}">
      <text>
        <r>
          <rPr>
            <sz val="9"/>
            <color indexed="81"/>
            <rFont val="MS P ゴシック"/>
            <family val="3"/>
            <charset val="128"/>
          </rPr>
          <t>円単位で入力</t>
        </r>
      </text>
    </comment>
    <comment ref="P12" authorId="0" shapeId="0" xr:uid="{424CB569-4C88-4EE5-A11D-892EC7AD34CA}">
      <text>
        <r>
          <rPr>
            <sz val="9"/>
            <color indexed="81"/>
            <rFont val="MS P ゴシック"/>
            <family val="3"/>
            <charset val="128"/>
          </rPr>
          <t>該当する場合入力（円単位）</t>
        </r>
      </text>
    </comment>
    <comment ref="R12" authorId="0" shapeId="0" xr:uid="{BE9AED13-9AC8-456E-9F28-86FDA7F24572}">
      <text>
        <r>
          <rPr>
            <sz val="9"/>
            <color indexed="81"/>
            <rFont val="MS P ゴシック"/>
            <family val="3"/>
            <charset val="128"/>
          </rPr>
          <t>油種区分を選択</t>
        </r>
      </text>
    </comment>
    <comment ref="S12" authorId="0" shapeId="0" xr:uid="{F544CB71-3005-4D0C-B004-B294A6173841}">
      <text>
        <r>
          <rPr>
            <sz val="9"/>
            <color indexed="81"/>
            <rFont val="MS P ゴシック"/>
            <family val="3"/>
            <charset val="128"/>
          </rPr>
          <t>円単位で入力</t>
        </r>
      </text>
    </comment>
    <comment ref="B13" authorId="0" shapeId="0" xr:uid="{4CB6E7FB-E5E1-486B-8B62-FA2539C9648F}">
      <text>
        <r>
          <rPr>
            <sz val="9"/>
            <color indexed="81"/>
            <rFont val="MS P ゴシック"/>
            <family val="3"/>
            <charset val="128"/>
          </rPr>
          <t>施設名を入力</t>
        </r>
      </text>
    </comment>
    <comment ref="C13" authorId="0" shapeId="0" xr:uid="{47C02B61-47AB-4762-B9AD-5F8A97EB5944}">
      <text>
        <r>
          <rPr>
            <sz val="9"/>
            <color indexed="81"/>
            <rFont val="MS P ゴシック"/>
            <family val="3"/>
            <charset val="128"/>
          </rPr>
          <t>費用区分を選択</t>
        </r>
      </text>
    </comment>
    <comment ref="D13" authorId="0" shapeId="0" xr:uid="{BAFE3087-D576-48B1-AE80-744552A99739}">
      <text>
        <r>
          <rPr>
            <sz val="9"/>
            <color indexed="81"/>
            <rFont val="MS P ゴシック"/>
            <family val="3"/>
            <charset val="128"/>
          </rPr>
          <t>費用区分を選択</t>
        </r>
      </text>
    </comment>
    <comment ref="E13" authorId="0" shapeId="0" xr:uid="{F1E33DDB-2ACF-4E5D-A274-42E1FFB27069}">
      <text>
        <r>
          <rPr>
            <sz val="9"/>
            <color indexed="81"/>
            <rFont val="MS P ゴシック"/>
            <family val="3"/>
            <charset val="128"/>
          </rPr>
          <t>契約区分を選択</t>
        </r>
      </text>
    </comment>
    <comment ref="F13" authorId="0" shapeId="0" xr:uid="{161F69AB-906F-483B-B9BC-373BBD4A15F9}">
      <text>
        <r>
          <rPr>
            <sz val="9"/>
            <color indexed="81"/>
            <rFont val="MS P ゴシック"/>
            <family val="3"/>
            <charset val="128"/>
          </rPr>
          <t>円単位で入力</t>
        </r>
      </text>
    </comment>
    <comment ref="G13" authorId="0" shapeId="0" xr:uid="{2916A2C2-BE42-4827-992E-77A3A6ED0A43}">
      <text>
        <r>
          <rPr>
            <sz val="9"/>
            <color indexed="81"/>
            <rFont val="MS P ゴシック"/>
            <family val="3"/>
            <charset val="128"/>
          </rPr>
          <t>円単位で入力</t>
        </r>
      </text>
    </comment>
    <comment ref="H13" authorId="0" shapeId="0" xr:uid="{E083F1CB-B717-49D9-8625-27A59537A8F3}">
      <text>
        <r>
          <rPr>
            <sz val="9"/>
            <color indexed="81"/>
            <rFont val="MS P ゴシック"/>
            <family val="3"/>
            <charset val="128"/>
          </rPr>
          <t>円単位で入力</t>
        </r>
      </text>
    </comment>
    <comment ref="I13" authorId="0" shapeId="0" xr:uid="{358363CA-437F-4FA3-A806-784513A6A538}">
      <text>
        <r>
          <rPr>
            <sz val="9"/>
            <color indexed="81"/>
            <rFont val="MS P ゴシック"/>
            <family val="3"/>
            <charset val="128"/>
          </rPr>
          <t>円単位で入力</t>
        </r>
      </text>
    </comment>
    <comment ref="P13" authorId="0" shapeId="0" xr:uid="{A9F0FCA3-9945-4F07-9C52-DD32ECC0E722}">
      <text>
        <r>
          <rPr>
            <sz val="9"/>
            <color indexed="81"/>
            <rFont val="MS P ゴシック"/>
            <family val="3"/>
            <charset val="128"/>
          </rPr>
          <t>該当する場合入力（円単位）</t>
        </r>
      </text>
    </comment>
    <comment ref="R13" authorId="0" shapeId="0" xr:uid="{CD1C6F1E-AA53-42D0-90A4-1FBDF4592ACA}">
      <text>
        <r>
          <rPr>
            <sz val="9"/>
            <color indexed="81"/>
            <rFont val="MS P ゴシック"/>
            <family val="3"/>
            <charset val="128"/>
          </rPr>
          <t>油種区分を選択</t>
        </r>
      </text>
    </comment>
    <comment ref="S13" authorId="0" shapeId="0" xr:uid="{3B74AFA2-EEEC-49AC-A017-AF9EB4D2CED1}">
      <text>
        <r>
          <rPr>
            <sz val="9"/>
            <color indexed="81"/>
            <rFont val="MS P ゴシック"/>
            <family val="3"/>
            <charset val="128"/>
          </rPr>
          <t>円単位で入力</t>
        </r>
      </text>
    </comment>
    <comment ref="B14" authorId="0" shapeId="0" xr:uid="{F8D74523-E9E6-4EE2-B328-2451528DBB84}">
      <text>
        <r>
          <rPr>
            <sz val="9"/>
            <color indexed="81"/>
            <rFont val="MS P ゴシック"/>
            <family val="3"/>
            <charset val="128"/>
          </rPr>
          <t>施設名を入力</t>
        </r>
      </text>
    </comment>
    <comment ref="C14" authorId="0" shapeId="0" xr:uid="{21F5A34D-AF73-4318-A341-6F668991AF73}">
      <text>
        <r>
          <rPr>
            <sz val="9"/>
            <color indexed="81"/>
            <rFont val="MS P ゴシック"/>
            <family val="3"/>
            <charset val="128"/>
          </rPr>
          <t>費用区分を選択</t>
        </r>
      </text>
    </comment>
    <comment ref="D14" authorId="0" shapeId="0" xr:uid="{7D3255EB-3A60-4A45-9434-659BAB064404}">
      <text>
        <r>
          <rPr>
            <sz val="9"/>
            <color indexed="81"/>
            <rFont val="MS P ゴシック"/>
            <family val="3"/>
            <charset val="128"/>
          </rPr>
          <t>費用区分を選択</t>
        </r>
      </text>
    </comment>
    <comment ref="E14" authorId="0" shapeId="0" xr:uid="{56D4ADB0-7C73-4E66-921E-6B51DF333EFA}">
      <text>
        <r>
          <rPr>
            <sz val="9"/>
            <color indexed="81"/>
            <rFont val="MS P ゴシック"/>
            <family val="3"/>
            <charset val="128"/>
          </rPr>
          <t>契約区分を選択</t>
        </r>
      </text>
    </comment>
    <comment ref="F14" authorId="0" shapeId="0" xr:uid="{5BEB42E5-E849-4EC3-ACD1-F06ACDCA108D}">
      <text>
        <r>
          <rPr>
            <sz val="9"/>
            <color indexed="81"/>
            <rFont val="MS P ゴシック"/>
            <family val="3"/>
            <charset val="128"/>
          </rPr>
          <t>円単位で入力</t>
        </r>
      </text>
    </comment>
    <comment ref="G14" authorId="0" shapeId="0" xr:uid="{D0EBB08D-6EA9-4366-BAFA-B4466AA6DF1D}">
      <text>
        <r>
          <rPr>
            <sz val="9"/>
            <color indexed="81"/>
            <rFont val="MS P ゴシック"/>
            <family val="3"/>
            <charset val="128"/>
          </rPr>
          <t>円単位で入力</t>
        </r>
      </text>
    </comment>
    <comment ref="H14" authorId="0" shapeId="0" xr:uid="{FF5C5177-0DC8-4104-B5CD-588D8B8B2B78}">
      <text>
        <r>
          <rPr>
            <sz val="9"/>
            <color indexed="81"/>
            <rFont val="MS P ゴシック"/>
            <family val="3"/>
            <charset val="128"/>
          </rPr>
          <t>円単位で入力</t>
        </r>
      </text>
    </comment>
    <comment ref="I14" authorId="0" shapeId="0" xr:uid="{AE1E09F1-A967-477E-81E4-A30CB484B770}">
      <text>
        <r>
          <rPr>
            <sz val="9"/>
            <color indexed="81"/>
            <rFont val="MS P ゴシック"/>
            <family val="3"/>
            <charset val="128"/>
          </rPr>
          <t>円単位で入力</t>
        </r>
      </text>
    </comment>
    <comment ref="P14" authorId="0" shapeId="0" xr:uid="{CB8A02D1-BC51-4E42-A969-EAA211CF5D7E}">
      <text>
        <r>
          <rPr>
            <sz val="9"/>
            <color indexed="81"/>
            <rFont val="MS P ゴシック"/>
            <family val="3"/>
            <charset val="128"/>
          </rPr>
          <t>該当する場合入力（円単位）</t>
        </r>
      </text>
    </comment>
    <comment ref="R14" authorId="0" shapeId="0" xr:uid="{0001DB30-43F1-44C9-9FB9-1D3E8D93F341}">
      <text>
        <r>
          <rPr>
            <sz val="9"/>
            <color indexed="81"/>
            <rFont val="MS P ゴシック"/>
            <family val="3"/>
            <charset val="128"/>
          </rPr>
          <t>油種区分を選択</t>
        </r>
      </text>
    </comment>
    <comment ref="S14" authorId="0" shapeId="0" xr:uid="{EF9E4951-D66F-4F47-B8C8-9B3D2B241F9B}">
      <text>
        <r>
          <rPr>
            <sz val="9"/>
            <color indexed="81"/>
            <rFont val="MS P ゴシック"/>
            <family val="3"/>
            <charset val="128"/>
          </rPr>
          <t>円単位で入力</t>
        </r>
      </text>
    </comment>
    <comment ref="B15" authorId="0" shapeId="0" xr:uid="{E694AE43-CCD3-4D06-ABFD-C89858FA8052}">
      <text>
        <r>
          <rPr>
            <sz val="9"/>
            <color indexed="81"/>
            <rFont val="MS P ゴシック"/>
            <family val="3"/>
            <charset val="128"/>
          </rPr>
          <t>施設名を入力</t>
        </r>
      </text>
    </comment>
    <comment ref="C15" authorId="0" shapeId="0" xr:uid="{03F0B0FA-E5E3-4A96-BEFD-6ADD780FA296}">
      <text>
        <r>
          <rPr>
            <sz val="9"/>
            <color indexed="81"/>
            <rFont val="MS P ゴシック"/>
            <family val="3"/>
            <charset val="128"/>
          </rPr>
          <t>費用区分を選択</t>
        </r>
      </text>
    </comment>
    <comment ref="D15" authorId="0" shapeId="0" xr:uid="{B4B10035-2691-4589-A653-736F720B58E5}">
      <text>
        <r>
          <rPr>
            <sz val="9"/>
            <color indexed="81"/>
            <rFont val="MS P ゴシック"/>
            <family val="3"/>
            <charset val="128"/>
          </rPr>
          <t>費用区分を選択</t>
        </r>
      </text>
    </comment>
    <comment ref="E15" authorId="0" shapeId="0" xr:uid="{DE44BA75-B4D8-47DD-92D7-C26C0069D2ED}">
      <text>
        <r>
          <rPr>
            <sz val="9"/>
            <color indexed="81"/>
            <rFont val="MS P ゴシック"/>
            <family val="3"/>
            <charset val="128"/>
          </rPr>
          <t>契約区分を選択</t>
        </r>
      </text>
    </comment>
    <comment ref="F15" authorId="0" shapeId="0" xr:uid="{DA9EADA3-2B90-4AA6-A3B9-CF4644A08B4B}">
      <text>
        <r>
          <rPr>
            <sz val="9"/>
            <color indexed="81"/>
            <rFont val="MS P ゴシック"/>
            <family val="3"/>
            <charset val="128"/>
          </rPr>
          <t>円単位で入力</t>
        </r>
      </text>
    </comment>
    <comment ref="G15" authorId="0" shapeId="0" xr:uid="{CF158CAA-0FB2-4A95-9933-BE57A6B6306A}">
      <text>
        <r>
          <rPr>
            <sz val="9"/>
            <color indexed="81"/>
            <rFont val="MS P ゴシック"/>
            <family val="3"/>
            <charset val="128"/>
          </rPr>
          <t>円単位で入力</t>
        </r>
      </text>
    </comment>
    <comment ref="H15" authorId="0" shapeId="0" xr:uid="{116A202E-FACF-47C0-AB9A-FBD8B92CA15B}">
      <text>
        <r>
          <rPr>
            <sz val="9"/>
            <color indexed="81"/>
            <rFont val="MS P ゴシック"/>
            <family val="3"/>
            <charset val="128"/>
          </rPr>
          <t>円単位で入力</t>
        </r>
      </text>
    </comment>
    <comment ref="I15" authorId="0" shapeId="0" xr:uid="{3BA9D20C-BA1F-4F71-94C6-B53267F25E09}">
      <text>
        <r>
          <rPr>
            <sz val="9"/>
            <color indexed="81"/>
            <rFont val="MS P ゴシック"/>
            <family val="3"/>
            <charset val="128"/>
          </rPr>
          <t>円単位で入力</t>
        </r>
      </text>
    </comment>
    <comment ref="P15" authorId="0" shapeId="0" xr:uid="{3C947FE4-5738-443D-A1DC-0EC9E7537A45}">
      <text>
        <r>
          <rPr>
            <sz val="9"/>
            <color indexed="81"/>
            <rFont val="MS P ゴシック"/>
            <family val="3"/>
            <charset val="128"/>
          </rPr>
          <t>該当する場合入力（円単位）</t>
        </r>
      </text>
    </comment>
    <comment ref="R15" authorId="0" shapeId="0" xr:uid="{7762A6E3-4303-4DB1-9E92-6AF46931F58F}">
      <text>
        <r>
          <rPr>
            <sz val="9"/>
            <color indexed="81"/>
            <rFont val="MS P ゴシック"/>
            <family val="3"/>
            <charset val="128"/>
          </rPr>
          <t>油種区分を選択</t>
        </r>
      </text>
    </comment>
    <comment ref="S15" authorId="0" shapeId="0" xr:uid="{1535096A-40FA-45F4-8295-CAC663C472CE}">
      <text>
        <r>
          <rPr>
            <sz val="9"/>
            <color indexed="81"/>
            <rFont val="MS P ゴシック"/>
            <family val="3"/>
            <charset val="128"/>
          </rPr>
          <t>円単位で入力</t>
        </r>
      </text>
    </comment>
    <comment ref="B16" authorId="0" shapeId="0" xr:uid="{BE9E7E96-0047-4E93-8A10-750007F2B178}">
      <text>
        <r>
          <rPr>
            <sz val="9"/>
            <color indexed="81"/>
            <rFont val="MS P ゴシック"/>
            <family val="3"/>
            <charset val="128"/>
          </rPr>
          <t>施設名を入力</t>
        </r>
      </text>
    </comment>
    <comment ref="C16" authorId="0" shapeId="0" xr:uid="{30F3FDBB-883C-4D67-A702-F1E3A0594605}">
      <text>
        <r>
          <rPr>
            <sz val="9"/>
            <color indexed="81"/>
            <rFont val="MS P ゴシック"/>
            <family val="3"/>
            <charset val="128"/>
          </rPr>
          <t>費用区分を選択</t>
        </r>
      </text>
    </comment>
    <comment ref="D16" authorId="0" shapeId="0" xr:uid="{603117C2-E477-4DFC-A37E-A64D3B23943A}">
      <text>
        <r>
          <rPr>
            <sz val="9"/>
            <color indexed="81"/>
            <rFont val="MS P ゴシック"/>
            <family val="3"/>
            <charset val="128"/>
          </rPr>
          <t>費用区分を選択</t>
        </r>
      </text>
    </comment>
    <comment ref="E16" authorId="0" shapeId="0" xr:uid="{833A74F9-BA1C-4D6D-B671-C068F3AD6F88}">
      <text>
        <r>
          <rPr>
            <sz val="9"/>
            <color indexed="81"/>
            <rFont val="MS P ゴシック"/>
            <family val="3"/>
            <charset val="128"/>
          </rPr>
          <t>契約区分を選択</t>
        </r>
      </text>
    </comment>
    <comment ref="F16" authorId="0" shapeId="0" xr:uid="{91C2CFFA-8A56-4E4D-A827-7C75509239C9}">
      <text>
        <r>
          <rPr>
            <sz val="9"/>
            <color indexed="81"/>
            <rFont val="MS P ゴシック"/>
            <family val="3"/>
            <charset val="128"/>
          </rPr>
          <t>円単位で入力</t>
        </r>
      </text>
    </comment>
    <comment ref="G16" authorId="0" shapeId="0" xr:uid="{90993FEA-0FB1-4F05-87B8-D026AE5E140F}">
      <text>
        <r>
          <rPr>
            <sz val="9"/>
            <color indexed="81"/>
            <rFont val="MS P ゴシック"/>
            <family val="3"/>
            <charset val="128"/>
          </rPr>
          <t>円単位で入力</t>
        </r>
      </text>
    </comment>
    <comment ref="H16" authorId="0" shapeId="0" xr:uid="{2CC240E7-4986-49F7-B528-C46D897CB086}">
      <text>
        <r>
          <rPr>
            <sz val="9"/>
            <color indexed="81"/>
            <rFont val="MS P ゴシック"/>
            <family val="3"/>
            <charset val="128"/>
          </rPr>
          <t>円単位で入力</t>
        </r>
      </text>
    </comment>
    <comment ref="I16" authorId="0" shapeId="0" xr:uid="{0EFE17F5-2F6B-4314-B8F1-F79425037BFC}">
      <text>
        <r>
          <rPr>
            <sz val="9"/>
            <color indexed="81"/>
            <rFont val="MS P ゴシック"/>
            <family val="3"/>
            <charset val="128"/>
          </rPr>
          <t>円単位で入力</t>
        </r>
      </text>
    </comment>
    <comment ref="P16" authorId="0" shapeId="0" xr:uid="{62EDF80F-16B4-472C-B265-D95AFC29E108}">
      <text>
        <r>
          <rPr>
            <sz val="9"/>
            <color indexed="81"/>
            <rFont val="MS P ゴシック"/>
            <family val="3"/>
            <charset val="128"/>
          </rPr>
          <t>該当する場合入力（円単位）</t>
        </r>
      </text>
    </comment>
    <comment ref="R16" authorId="0" shapeId="0" xr:uid="{97B84F5A-37F8-4644-A443-4B7D1FE9388D}">
      <text>
        <r>
          <rPr>
            <sz val="9"/>
            <color indexed="81"/>
            <rFont val="MS P ゴシック"/>
            <family val="3"/>
            <charset val="128"/>
          </rPr>
          <t>油種区分を選択</t>
        </r>
      </text>
    </comment>
    <comment ref="S16" authorId="0" shapeId="0" xr:uid="{417AE5A8-5BA6-4012-8517-B82158A6B04B}">
      <text>
        <r>
          <rPr>
            <sz val="9"/>
            <color indexed="81"/>
            <rFont val="MS P ゴシック"/>
            <family val="3"/>
            <charset val="128"/>
          </rPr>
          <t>円単位で入力</t>
        </r>
      </text>
    </comment>
    <comment ref="B17" authorId="0" shapeId="0" xr:uid="{1262119F-D663-499D-950E-A988ECA7C9A5}">
      <text>
        <r>
          <rPr>
            <sz val="9"/>
            <color indexed="81"/>
            <rFont val="MS P ゴシック"/>
            <family val="3"/>
            <charset val="128"/>
          </rPr>
          <t>施設名を入力</t>
        </r>
      </text>
    </comment>
    <comment ref="C17" authorId="0" shapeId="0" xr:uid="{F7CD6E5C-490E-4AF3-82A1-48B2BABC5AEE}">
      <text>
        <r>
          <rPr>
            <sz val="9"/>
            <color indexed="81"/>
            <rFont val="MS P ゴシック"/>
            <family val="3"/>
            <charset val="128"/>
          </rPr>
          <t>費用区分を選択</t>
        </r>
      </text>
    </comment>
    <comment ref="D17" authorId="0" shapeId="0" xr:uid="{F5972541-EFE6-4A42-A326-83BC59B5DAE9}">
      <text>
        <r>
          <rPr>
            <sz val="9"/>
            <color indexed="81"/>
            <rFont val="MS P ゴシック"/>
            <family val="3"/>
            <charset val="128"/>
          </rPr>
          <t>費用区分を選択</t>
        </r>
      </text>
    </comment>
    <comment ref="E17" authorId="0" shapeId="0" xr:uid="{4C27B448-5DE1-4C7A-ABCB-71BEE272A1C3}">
      <text>
        <r>
          <rPr>
            <sz val="9"/>
            <color indexed="81"/>
            <rFont val="MS P ゴシック"/>
            <family val="3"/>
            <charset val="128"/>
          </rPr>
          <t>契約区分を選択</t>
        </r>
      </text>
    </comment>
    <comment ref="F17" authorId="0" shapeId="0" xr:uid="{8E299EBC-19A1-4C6D-9391-ECCA5DB69B26}">
      <text>
        <r>
          <rPr>
            <sz val="9"/>
            <color indexed="81"/>
            <rFont val="MS P ゴシック"/>
            <family val="3"/>
            <charset val="128"/>
          </rPr>
          <t>円単位で入力</t>
        </r>
      </text>
    </comment>
    <comment ref="G17" authorId="0" shapeId="0" xr:uid="{AA6A4E1A-4822-4675-9E29-E43496195070}">
      <text>
        <r>
          <rPr>
            <sz val="9"/>
            <color indexed="81"/>
            <rFont val="MS P ゴシック"/>
            <family val="3"/>
            <charset val="128"/>
          </rPr>
          <t>円単位で入力</t>
        </r>
      </text>
    </comment>
    <comment ref="H17" authorId="0" shapeId="0" xr:uid="{4B6EB7B2-EE1D-4A5F-B14D-DFDDF2EF85E5}">
      <text>
        <r>
          <rPr>
            <sz val="9"/>
            <color indexed="81"/>
            <rFont val="MS P ゴシック"/>
            <family val="3"/>
            <charset val="128"/>
          </rPr>
          <t>円単位で入力</t>
        </r>
      </text>
    </comment>
    <comment ref="I17" authorId="0" shapeId="0" xr:uid="{665C0685-047C-4109-81E9-53E9A4AD97BE}">
      <text>
        <r>
          <rPr>
            <sz val="9"/>
            <color indexed="81"/>
            <rFont val="MS P ゴシック"/>
            <family val="3"/>
            <charset val="128"/>
          </rPr>
          <t>円単位で入力</t>
        </r>
      </text>
    </comment>
    <comment ref="P17" authorId="0" shapeId="0" xr:uid="{26DD68C0-9F88-4188-B695-9EB79E86E594}">
      <text>
        <r>
          <rPr>
            <sz val="9"/>
            <color indexed="81"/>
            <rFont val="MS P ゴシック"/>
            <family val="3"/>
            <charset val="128"/>
          </rPr>
          <t>該当する場合入力（円単位）</t>
        </r>
      </text>
    </comment>
    <comment ref="R17" authorId="0" shapeId="0" xr:uid="{AF2EBB3B-CDD1-450D-BC6B-19B402B4A7BD}">
      <text>
        <r>
          <rPr>
            <sz val="9"/>
            <color indexed="81"/>
            <rFont val="MS P ゴシック"/>
            <family val="3"/>
            <charset val="128"/>
          </rPr>
          <t>油種区分を選択</t>
        </r>
      </text>
    </comment>
    <comment ref="S17" authorId="0" shapeId="0" xr:uid="{10B6D1A3-C18C-4EA3-831D-C89CF9E7127A}">
      <text>
        <r>
          <rPr>
            <sz val="9"/>
            <color indexed="81"/>
            <rFont val="MS P ゴシック"/>
            <family val="3"/>
            <charset val="128"/>
          </rPr>
          <t>円単位で入力</t>
        </r>
      </text>
    </comment>
    <comment ref="B18" authorId="0" shapeId="0" xr:uid="{9EBF7B19-FA13-49A2-9D7C-CAAAB38AA0BE}">
      <text>
        <r>
          <rPr>
            <sz val="9"/>
            <color indexed="81"/>
            <rFont val="MS P ゴシック"/>
            <family val="3"/>
            <charset val="128"/>
          </rPr>
          <t>施設名を入力</t>
        </r>
      </text>
    </comment>
    <comment ref="C18" authorId="0" shapeId="0" xr:uid="{D260D340-5F35-430F-9CEC-74D6F00F845A}">
      <text>
        <r>
          <rPr>
            <sz val="9"/>
            <color indexed="81"/>
            <rFont val="MS P ゴシック"/>
            <family val="3"/>
            <charset val="128"/>
          </rPr>
          <t>費用区分を選択</t>
        </r>
      </text>
    </comment>
    <comment ref="D18" authorId="0" shapeId="0" xr:uid="{B7C291E7-AA37-4AD4-B698-40880EAEED21}">
      <text>
        <r>
          <rPr>
            <sz val="9"/>
            <color indexed="81"/>
            <rFont val="MS P ゴシック"/>
            <family val="3"/>
            <charset val="128"/>
          </rPr>
          <t>費用区分を選択</t>
        </r>
      </text>
    </comment>
    <comment ref="E18" authorId="0" shapeId="0" xr:uid="{19F010C3-1F82-4B58-AF00-A2CB0E9C47DB}">
      <text>
        <r>
          <rPr>
            <sz val="9"/>
            <color indexed="81"/>
            <rFont val="MS P ゴシック"/>
            <family val="3"/>
            <charset val="128"/>
          </rPr>
          <t>契約区分を選択</t>
        </r>
      </text>
    </comment>
    <comment ref="F18" authorId="0" shapeId="0" xr:uid="{E53ED2B0-D38A-4E97-B566-B83D6876BF11}">
      <text>
        <r>
          <rPr>
            <sz val="9"/>
            <color indexed="81"/>
            <rFont val="MS P ゴシック"/>
            <family val="3"/>
            <charset val="128"/>
          </rPr>
          <t>円単位で入力</t>
        </r>
      </text>
    </comment>
    <comment ref="G18" authorId="0" shapeId="0" xr:uid="{96CA102C-8582-44EB-BC6E-72D20AA94488}">
      <text>
        <r>
          <rPr>
            <sz val="9"/>
            <color indexed="81"/>
            <rFont val="MS P ゴシック"/>
            <family val="3"/>
            <charset val="128"/>
          </rPr>
          <t>円単位で入力</t>
        </r>
      </text>
    </comment>
    <comment ref="H18" authorId="0" shapeId="0" xr:uid="{F681EF3A-7A9D-42DB-A329-0AA2B96D36BD}">
      <text>
        <r>
          <rPr>
            <sz val="9"/>
            <color indexed="81"/>
            <rFont val="MS P ゴシック"/>
            <family val="3"/>
            <charset val="128"/>
          </rPr>
          <t>円単位で入力</t>
        </r>
      </text>
    </comment>
    <comment ref="I18" authorId="0" shapeId="0" xr:uid="{4C4A759E-7107-4C3F-BD6D-98D271D08993}">
      <text>
        <r>
          <rPr>
            <sz val="9"/>
            <color indexed="81"/>
            <rFont val="MS P ゴシック"/>
            <family val="3"/>
            <charset val="128"/>
          </rPr>
          <t>円単位で入力</t>
        </r>
      </text>
    </comment>
    <comment ref="P18" authorId="0" shapeId="0" xr:uid="{87D241A5-7B08-43EB-9C17-25CD9CEEB95D}">
      <text>
        <r>
          <rPr>
            <sz val="9"/>
            <color indexed="81"/>
            <rFont val="MS P ゴシック"/>
            <family val="3"/>
            <charset val="128"/>
          </rPr>
          <t>該当する場合入力（円単位）</t>
        </r>
      </text>
    </comment>
    <comment ref="R18" authorId="0" shapeId="0" xr:uid="{FF970706-D805-4D75-9D7E-051DACA38D01}">
      <text>
        <r>
          <rPr>
            <sz val="9"/>
            <color indexed="81"/>
            <rFont val="MS P ゴシック"/>
            <family val="3"/>
            <charset val="128"/>
          </rPr>
          <t>油種区分を選択</t>
        </r>
      </text>
    </comment>
    <comment ref="S18" authorId="0" shapeId="0" xr:uid="{0A738148-BBFA-405A-9C9C-545FE61BDE1E}">
      <text>
        <r>
          <rPr>
            <sz val="9"/>
            <color indexed="81"/>
            <rFont val="MS P ゴシック"/>
            <family val="3"/>
            <charset val="128"/>
          </rPr>
          <t>円単位で入力</t>
        </r>
      </text>
    </comment>
    <comment ref="B19" authorId="0" shapeId="0" xr:uid="{A73D8CB6-64ED-4A67-820A-6ADAEC078A24}">
      <text>
        <r>
          <rPr>
            <sz val="9"/>
            <color indexed="81"/>
            <rFont val="MS P ゴシック"/>
            <family val="3"/>
            <charset val="128"/>
          </rPr>
          <t>施設名を入力</t>
        </r>
      </text>
    </comment>
    <comment ref="C19" authorId="0" shapeId="0" xr:uid="{341F2F14-EC8E-4C39-8225-B4C7B3E8B729}">
      <text>
        <r>
          <rPr>
            <sz val="9"/>
            <color indexed="81"/>
            <rFont val="MS P ゴシック"/>
            <family val="3"/>
            <charset val="128"/>
          </rPr>
          <t>費用区分を選択</t>
        </r>
      </text>
    </comment>
    <comment ref="D19" authorId="0" shapeId="0" xr:uid="{6318CB1F-5ECE-4EEA-BE90-807E8A116181}">
      <text>
        <r>
          <rPr>
            <sz val="9"/>
            <color indexed="81"/>
            <rFont val="MS P ゴシック"/>
            <family val="3"/>
            <charset val="128"/>
          </rPr>
          <t>費用区分を選択</t>
        </r>
      </text>
    </comment>
    <comment ref="E19" authorId="0" shapeId="0" xr:uid="{2D8BBF46-A0A5-4F35-AFDC-76FED758EC67}">
      <text>
        <r>
          <rPr>
            <sz val="9"/>
            <color indexed="81"/>
            <rFont val="MS P ゴシック"/>
            <family val="3"/>
            <charset val="128"/>
          </rPr>
          <t>契約区分を選択</t>
        </r>
      </text>
    </comment>
    <comment ref="F19" authorId="0" shapeId="0" xr:uid="{A11D1F0A-5E0F-45A2-A0D9-1BBB2C1EE487}">
      <text>
        <r>
          <rPr>
            <sz val="9"/>
            <color indexed="81"/>
            <rFont val="MS P ゴシック"/>
            <family val="3"/>
            <charset val="128"/>
          </rPr>
          <t>円単位で入力</t>
        </r>
      </text>
    </comment>
    <comment ref="G19" authorId="0" shapeId="0" xr:uid="{E40A8BE2-AFB0-43C3-B063-AD6E0AC8812A}">
      <text>
        <r>
          <rPr>
            <sz val="9"/>
            <color indexed="81"/>
            <rFont val="MS P ゴシック"/>
            <family val="3"/>
            <charset val="128"/>
          </rPr>
          <t>円単位で入力</t>
        </r>
      </text>
    </comment>
    <comment ref="H19" authorId="0" shapeId="0" xr:uid="{5E07C07D-3C18-49AF-B5D2-4584D148E229}">
      <text>
        <r>
          <rPr>
            <sz val="9"/>
            <color indexed="81"/>
            <rFont val="MS P ゴシック"/>
            <family val="3"/>
            <charset val="128"/>
          </rPr>
          <t>円単位で入力</t>
        </r>
      </text>
    </comment>
    <comment ref="I19" authorId="0" shapeId="0" xr:uid="{36C07F7B-206F-427D-8657-B27233DEEAD8}">
      <text>
        <r>
          <rPr>
            <sz val="9"/>
            <color indexed="81"/>
            <rFont val="MS P ゴシック"/>
            <family val="3"/>
            <charset val="128"/>
          </rPr>
          <t>円単位で入力</t>
        </r>
      </text>
    </comment>
    <comment ref="P19" authorId="0" shapeId="0" xr:uid="{B88E29C5-F6B3-4390-8544-81EDB34B9D9B}">
      <text>
        <r>
          <rPr>
            <sz val="9"/>
            <color indexed="81"/>
            <rFont val="MS P ゴシック"/>
            <family val="3"/>
            <charset val="128"/>
          </rPr>
          <t>該当する場合入力（円単位）</t>
        </r>
      </text>
    </comment>
    <comment ref="R19" authorId="0" shapeId="0" xr:uid="{36F6D53F-DE23-4CE5-85E3-C8C64736A39F}">
      <text>
        <r>
          <rPr>
            <sz val="9"/>
            <color indexed="81"/>
            <rFont val="MS P ゴシック"/>
            <family val="3"/>
            <charset val="128"/>
          </rPr>
          <t>油種区分を選択</t>
        </r>
      </text>
    </comment>
    <comment ref="S19" authorId="0" shapeId="0" xr:uid="{AAE45B08-49B0-4EE9-AEEA-72EF04E3F24E}">
      <text>
        <r>
          <rPr>
            <sz val="9"/>
            <color indexed="81"/>
            <rFont val="MS P ゴシック"/>
            <family val="3"/>
            <charset val="128"/>
          </rPr>
          <t>円単位で入力</t>
        </r>
      </text>
    </comment>
    <comment ref="B20" authorId="0" shapeId="0" xr:uid="{90E32B49-A8ED-4254-B653-7EC89648ECA2}">
      <text>
        <r>
          <rPr>
            <sz val="9"/>
            <color indexed="81"/>
            <rFont val="MS P ゴシック"/>
            <family val="3"/>
            <charset val="128"/>
          </rPr>
          <t>施設名を入力</t>
        </r>
      </text>
    </comment>
    <comment ref="C20" authorId="0" shapeId="0" xr:uid="{05D9681D-FE92-4C70-93B4-2B8BEBA942CC}">
      <text>
        <r>
          <rPr>
            <sz val="9"/>
            <color indexed="81"/>
            <rFont val="MS P ゴシック"/>
            <family val="3"/>
            <charset val="128"/>
          </rPr>
          <t>費用区分を選択</t>
        </r>
      </text>
    </comment>
    <comment ref="D20" authorId="0" shapeId="0" xr:uid="{B92EE1B2-EAF3-46FA-A207-22DFC9C89E40}">
      <text>
        <r>
          <rPr>
            <sz val="9"/>
            <color indexed="81"/>
            <rFont val="MS P ゴシック"/>
            <family val="3"/>
            <charset val="128"/>
          </rPr>
          <t>費用区分を選択</t>
        </r>
      </text>
    </comment>
    <comment ref="E20" authorId="0" shapeId="0" xr:uid="{816210E7-433C-4D80-9909-8EBB347FBD54}">
      <text>
        <r>
          <rPr>
            <sz val="9"/>
            <color indexed="81"/>
            <rFont val="MS P ゴシック"/>
            <family val="3"/>
            <charset val="128"/>
          </rPr>
          <t>契約区分を選択</t>
        </r>
      </text>
    </comment>
    <comment ref="F20" authorId="0" shapeId="0" xr:uid="{E8178E3B-1A20-414A-A733-07D76F882802}">
      <text>
        <r>
          <rPr>
            <sz val="9"/>
            <color indexed="81"/>
            <rFont val="MS P ゴシック"/>
            <family val="3"/>
            <charset val="128"/>
          </rPr>
          <t>円単位で入力</t>
        </r>
      </text>
    </comment>
    <comment ref="G20" authorId="0" shapeId="0" xr:uid="{EB145B0E-24B5-46F8-AEA4-FDE26463D7C2}">
      <text>
        <r>
          <rPr>
            <sz val="9"/>
            <color indexed="81"/>
            <rFont val="MS P ゴシック"/>
            <family val="3"/>
            <charset val="128"/>
          </rPr>
          <t>円単位で入力</t>
        </r>
      </text>
    </comment>
    <comment ref="H20" authorId="0" shapeId="0" xr:uid="{07C27D3E-AA5B-4267-8143-FA6D428314AE}">
      <text>
        <r>
          <rPr>
            <sz val="9"/>
            <color indexed="81"/>
            <rFont val="MS P ゴシック"/>
            <family val="3"/>
            <charset val="128"/>
          </rPr>
          <t>円単位で入力</t>
        </r>
      </text>
    </comment>
    <comment ref="I20" authorId="0" shapeId="0" xr:uid="{FFEB1E8D-3AF4-4040-88AA-7C4C69F8D1C4}">
      <text>
        <r>
          <rPr>
            <sz val="9"/>
            <color indexed="81"/>
            <rFont val="MS P ゴシック"/>
            <family val="3"/>
            <charset val="128"/>
          </rPr>
          <t>円単位で入力</t>
        </r>
      </text>
    </comment>
    <comment ref="P20" authorId="0" shapeId="0" xr:uid="{0002EADA-8C51-4D9C-89A8-860BFFF0D996}">
      <text>
        <r>
          <rPr>
            <sz val="9"/>
            <color indexed="81"/>
            <rFont val="MS P ゴシック"/>
            <family val="3"/>
            <charset val="128"/>
          </rPr>
          <t>該当する場合入力（円単位）</t>
        </r>
      </text>
    </comment>
    <comment ref="R20" authorId="0" shapeId="0" xr:uid="{4DE68310-0B4F-4D5F-8E00-95852956F639}">
      <text>
        <r>
          <rPr>
            <sz val="9"/>
            <color indexed="81"/>
            <rFont val="MS P ゴシック"/>
            <family val="3"/>
            <charset val="128"/>
          </rPr>
          <t>油種区分を選択</t>
        </r>
      </text>
    </comment>
    <comment ref="S20" authorId="0" shapeId="0" xr:uid="{D982A465-941D-4AD9-A63F-C5880508AEA6}">
      <text>
        <r>
          <rPr>
            <sz val="9"/>
            <color indexed="81"/>
            <rFont val="MS P ゴシック"/>
            <family val="3"/>
            <charset val="128"/>
          </rPr>
          <t>円単位で入力</t>
        </r>
      </text>
    </comment>
    <comment ref="B21" authorId="0" shapeId="0" xr:uid="{17953207-65EE-4529-9999-13CC46058D98}">
      <text>
        <r>
          <rPr>
            <sz val="9"/>
            <color indexed="81"/>
            <rFont val="MS P ゴシック"/>
            <family val="3"/>
            <charset val="128"/>
          </rPr>
          <t>施設名を入力</t>
        </r>
      </text>
    </comment>
    <comment ref="C21" authorId="0" shapeId="0" xr:uid="{1A934F90-28E7-4802-B73D-00CD4E6B04B5}">
      <text>
        <r>
          <rPr>
            <sz val="9"/>
            <color indexed="81"/>
            <rFont val="MS P ゴシック"/>
            <family val="3"/>
            <charset val="128"/>
          </rPr>
          <t>費用区分を選択</t>
        </r>
      </text>
    </comment>
    <comment ref="D21" authorId="0" shapeId="0" xr:uid="{3B3E08D6-6D7F-4D2D-A60D-F96CF28DDAF8}">
      <text>
        <r>
          <rPr>
            <sz val="9"/>
            <color indexed="81"/>
            <rFont val="MS P ゴシック"/>
            <family val="3"/>
            <charset val="128"/>
          </rPr>
          <t>費用区分を選択</t>
        </r>
      </text>
    </comment>
    <comment ref="E21" authorId="0" shapeId="0" xr:uid="{677CA258-F200-4C5D-A2B2-E472ABB23E8C}">
      <text>
        <r>
          <rPr>
            <sz val="9"/>
            <color indexed="81"/>
            <rFont val="MS P ゴシック"/>
            <family val="3"/>
            <charset val="128"/>
          </rPr>
          <t>契約区分を選択</t>
        </r>
      </text>
    </comment>
    <comment ref="F21" authorId="0" shapeId="0" xr:uid="{E2964C8D-0C19-4FB1-AB9C-B6FFDCC3A95E}">
      <text>
        <r>
          <rPr>
            <sz val="9"/>
            <color indexed="81"/>
            <rFont val="MS P ゴシック"/>
            <family val="3"/>
            <charset val="128"/>
          </rPr>
          <t>円単位で入力</t>
        </r>
      </text>
    </comment>
    <comment ref="G21" authorId="0" shapeId="0" xr:uid="{5CF04C7C-D0D6-4FC6-AC8A-BFCCD40D8C71}">
      <text>
        <r>
          <rPr>
            <sz val="9"/>
            <color indexed="81"/>
            <rFont val="MS P ゴシック"/>
            <family val="3"/>
            <charset val="128"/>
          </rPr>
          <t>円単位で入力</t>
        </r>
      </text>
    </comment>
    <comment ref="H21" authorId="0" shapeId="0" xr:uid="{E4D83C84-EE20-4DFD-9976-3521B98017AE}">
      <text>
        <r>
          <rPr>
            <sz val="9"/>
            <color indexed="81"/>
            <rFont val="MS P ゴシック"/>
            <family val="3"/>
            <charset val="128"/>
          </rPr>
          <t>円単位で入力</t>
        </r>
      </text>
    </comment>
    <comment ref="I21" authorId="0" shapeId="0" xr:uid="{2F82DE03-948D-49C7-809A-325D7F19B372}">
      <text>
        <r>
          <rPr>
            <sz val="9"/>
            <color indexed="81"/>
            <rFont val="MS P ゴシック"/>
            <family val="3"/>
            <charset val="128"/>
          </rPr>
          <t>円単位で入力</t>
        </r>
      </text>
    </comment>
    <comment ref="P21" authorId="0" shapeId="0" xr:uid="{DE0CA6EA-A97D-4CB7-BDC9-69CAF5794101}">
      <text>
        <r>
          <rPr>
            <sz val="9"/>
            <color indexed="81"/>
            <rFont val="MS P ゴシック"/>
            <family val="3"/>
            <charset val="128"/>
          </rPr>
          <t>該当する場合入力（円単位）</t>
        </r>
      </text>
    </comment>
    <comment ref="R21" authorId="0" shapeId="0" xr:uid="{AF8B4E9E-4D8C-40E6-90BA-E76224BFE96A}">
      <text>
        <r>
          <rPr>
            <sz val="9"/>
            <color indexed="81"/>
            <rFont val="MS P ゴシック"/>
            <family val="3"/>
            <charset val="128"/>
          </rPr>
          <t>油種区分を選択</t>
        </r>
      </text>
    </comment>
    <comment ref="S21" authorId="0" shapeId="0" xr:uid="{9DF8323A-A550-41F5-B5D8-07E509F45F6A}">
      <text>
        <r>
          <rPr>
            <sz val="9"/>
            <color indexed="81"/>
            <rFont val="MS P ゴシック"/>
            <family val="3"/>
            <charset val="128"/>
          </rPr>
          <t>円単位で入力</t>
        </r>
      </text>
    </comment>
    <comment ref="B22" authorId="0" shapeId="0" xr:uid="{D43213B0-448B-4125-9EA3-D2AD1E96BAAC}">
      <text>
        <r>
          <rPr>
            <sz val="9"/>
            <color indexed="81"/>
            <rFont val="MS P ゴシック"/>
            <family val="3"/>
            <charset val="128"/>
          </rPr>
          <t>施設名を入力</t>
        </r>
      </text>
    </comment>
    <comment ref="C22" authorId="0" shapeId="0" xr:uid="{EECFECB0-7861-41C2-BD07-3E35DB350C72}">
      <text>
        <r>
          <rPr>
            <sz val="9"/>
            <color indexed="81"/>
            <rFont val="MS P ゴシック"/>
            <family val="3"/>
            <charset val="128"/>
          </rPr>
          <t>費用区分を選択</t>
        </r>
      </text>
    </comment>
    <comment ref="D22" authorId="0" shapeId="0" xr:uid="{FFDE92ED-CD8C-4B62-85E3-B5802EFB1CE9}">
      <text>
        <r>
          <rPr>
            <sz val="9"/>
            <color indexed="81"/>
            <rFont val="MS P ゴシック"/>
            <family val="3"/>
            <charset val="128"/>
          </rPr>
          <t>費用区分を選択</t>
        </r>
      </text>
    </comment>
    <comment ref="E22" authorId="0" shapeId="0" xr:uid="{958E4239-A112-4FE4-B10D-FBD57CAD93AD}">
      <text>
        <r>
          <rPr>
            <sz val="9"/>
            <color indexed="81"/>
            <rFont val="MS P ゴシック"/>
            <family val="3"/>
            <charset val="128"/>
          </rPr>
          <t>契約区分を選択</t>
        </r>
      </text>
    </comment>
    <comment ref="F22" authorId="0" shapeId="0" xr:uid="{7C4981FF-0952-4642-ABB0-037609610CA6}">
      <text>
        <r>
          <rPr>
            <sz val="9"/>
            <color indexed="81"/>
            <rFont val="MS P ゴシック"/>
            <family val="3"/>
            <charset val="128"/>
          </rPr>
          <t>円単位で入力</t>
        </r>
      </text>
    </comment>
    <comment ref="G22" authorId="0" shapeId="0" xr:uid="{FFBF3DE5-949A-4287-A9CB-AFB10F4872A1}">
      <text>
        <r>
          <rPr>
            <sz val="9"/>
            <color indexed="81"/>
            <rFont val="MS P ゴシック"/>
            <family val="3"/>
            <charset val="128"/>
          </rPr>
          <t>円単位で入力</t>
        </r>
      </text>
    </comment>
    <comment ref="H22" authorId="0" shapeId="0" xr:uid="{FF9C129D-4347-4B81-B26B-D6FAFF5590AE}">
      <text>
        <r>
          <rPr>
            <sz val="9"/>
            <color indexed="81"/>
            <rFont val="MS P ゴシック"/>
            <family val="3"/>
            <charset val="128"/>
          </rPr>
          <t>円単位で入力</t>
        </r>
      </text>
    </comment>
    <comment ref="I22" authorId="0" shapeId="0" xr:uid="{EBE39AB5-40C9-4590-87B5-A2D27BB6298F}">
      <text>
        <r>
          <rPr>
            <sz val="9"/>
            <color indexed="81"/>
            <rFont val="MS P ゴシック"/>
            <family val="3"/>
            <charset val="128"/>
          </rPr>
          <t>円単位で入力</t>
        </r>
      </text>
    </comment>
    <comment ref="P22" authorId="0" shapeId="0" xr:uid="{EB0D52AE-948D-4B9B-8891-99C92C2B4565}">
      <text>
        <r>
          <rPr>
            <sz val="9"/>
            <color indexed="81"/>
            <rFont val="MS P ゴシック"/>
            <family val="3"/>
            <charset val="128"/>
          </rPr>
          <t>該当する場合入力（円単位）</t>
        </r>
      </text>
    </comment>
    <comment ref="R22" authorId="0" shapeId="0" xr:uid="{3F1D2B63-FF2F-4429-9C3F-ED1337D48BF4}">
      <text>
        <r>
          <rPr>
            <sz val="9"/>
            <color indexed="81"/>
            <rFont val="MS P ゴシック"/>
            <family val="3"/>
            <charset val="128"/>
          </rPr>
          <t>油種区分を選択</t>
        </r>
      </text>
    </comment>
    <comment ref="S22" authorId="0" shapeId="0" xr:uid="{25778A6F-DA5B-4100-BE55-0ADD6CBC5DA3}">
      <text>
        <r>
          <rPr>
            <sz val="9"/>
            <color indexed="81"/>
            <rFont val="MS P ゴシック"/>
            <family val="3"/>
            <charset val="128"/>
          </rPr>
          <t>円単位で入力</t>
        </r>
      </text>
    </comment>
    <comment ref="B23" authorId="0" shapeId="0" xr:uid="{37F07A9B-95EE-4DED-868B-50E75D3DEA99}">
      <text>
        <r>
          <rPr>
            <sz val="9"/>
            <color indexed="81"/>
            <rFont val="MS P ゴシック"/>
            <family val="3"/>
            <charset val="128"/>
          </rPr>
          <t>施設名を入力</t>
        </r>
      </text>
    </comment>
    <comment ref="C23" authorId="0" shapeId="0" xr:uid="{4F0A9FA0-4655-4C44-B3A3-531E50EE0CFD}">
      <text>
        <r>
          <rPr>
            <sz val="9"/>
            <color indexed="81"/>
            <rFont val="MS P ゴシック"/>
            <family val="3"/>
            <charset val="128"/>
          </rPr>
          <t>費用区分を選択</t>
        </r>
      </text>
    </comment>
    <comment ref="D23" authorId="0" shapeId="0" xr:uid="{1CC2873B-3A8F-495A-9DD6-D54717F2F58A}">
      <text>
        <r>
          <rPr>
            <sz val="9"/>
            <color indexed="81"/>
            <rFont val="MS P ゴシック"/>
            <family val="3"/>
            <charset val="128"/>
          </rPr>
          <t>費用区分を選択</t>
        </r>
      </text>
    </comment>
    <comment ref="E23" authorId="0" shapeId="0" xr:uid="{ABDB4D23-16CE-4716-830D-59842F84DB35}">
      <text>
        <r>
          <rPr>
            <sz val="9"/>
            <color indexed="81"/>
            <rFont val="MS P ゴシック"/>
            <family val="3"/>
            <charset val="128"/>
          </rPr>
          <t>契約区分を選択</t>
        </r>
      </text>
    </comment>
    <comment ref="F23" authorId="0" shapeId="0" xr:uid="{A852D927-87FA-42C4-BACB-3A5EB6B5CE87}">
      <text>
        <r>
          <rPr>
            <sz val="9"/>
            <color indexed="81"/>
            <rFont val="MS P ゴシック"/>
            <family val="3"/>
            <charset val="128"/>
          </rPr>
          <t>円単位で入力</t>
        </r>
      </text>
    </comment>
    <comment ref="G23" authorId="0" shapeId="0" xr:uid="{42FE5A2B-3962-43EE-9C1B-62D1FAEB3D93}">
      <text>
        <r>
          <rPr>
            <sz val="9"/>
            <color indexed="81"/>
            <rFont val="MS P ゴシック"/>
            <family val="3"/>
            <charset val="128"/>
          </rPr>
          <t>円単位で入力</t>
        </r>
      </text>
    </comment>
    <comment ref="H23" authorId="0" shapeId="0" xr:uid="{9B4C60A2-2CDD-46B4-A91B-EF595A9DC273}">
      <text>
        <r>
          <rPr>
            <sz val="9"/>
            <color indexed="81"/>
            <rFont val="MS P ゴシック"/>
            <family val="3"/>
            <charset val="128"/>
          </rPr>
          <t>円単位で入力</t>
        </r>
      </text>
    </comment>
    <comment ref="I23" authorId="0" shapeId="0" xr:uid="{7D87D27F-DBD1-4E67-8FB8-DC534625E6FB}">
      <text>
        <r>
          <rPr>
            <sz val="9"/>
            <color indexed="81"/>
            <rFont val="MS P ゴシック"/>
            <family val="3"/>
            <charset val="128"/>
          </rPr>
          <t>円単位で入力</t>
        </r>
      </text>
    </comment>
    <comment ref="P23" authorId="0" shapeId="0" xr:uid="{4D8927BB-58E4-4AF9-9649-377D51BF1C1A}">
      <text>
        <r>
          <rPr>
            <sz val="9"/>
            <color indexed="81"/>
            <rFont val="MS P ゴシック"/>
            <family val="3"/>
            <charset val="128"/>
          </rPr>
          <t>該当する場合入力（円単位）</t>
        </r>
      </text>
    </comment>
    <comment ref="R23" authorId="0" shapeId="0" xr:uid="{F7FDD39E-66A2-4760-8AC4-0802C4C19046}">
      <text>
        <r>
          <rPr>
            <sz val="9"/>
            <color indexed="81"/>
            <rFont val="MS P ゴシック"/>
            <family val="3"/>
            <charset val="128"/>
          </rPr>
          <t>油種区分を選択</t>
        </r>
      </text>
    </comment>
    <comment ref="S23" authorId="0" shapeId="0" xr:uid="{1839294F-254F-40F2-91D1-7F1F5F9918D1}">
      <text>
        <r>
          <rPr>
            <sz val="9"/>
            <color indexed="81"/>
            <rFont val="MS P ゴシック"/>
            <family val="3"/>
            <charset val="128"/>
          </rPr>
          <t>円単位で入力</t>
        </r>
      </text>
    </comment>
    <comment ref="B24" authorId="0" shapeId="0" xr:uid="{500C7A93-A640-4C43-9AA5-87A47B85212A}">
      <text>
        <r>
          <rPr>
            <sz val="9"/>
            <color indexed="81"/>
            <rFont val="MS P ゴシック"/>
            <family val="3"/>
            <charset val="128"/>
          </rPr>
          <t>施設名を入力</t>
        </r>
      </text>
    </comment>
    <comment ref="C24" authorId="0" shapeId="0" xr:uid="{05ACBAC8-76BD-43F5-9E24-5A6C9499A3FC}">
      <text>
        <r>
          <rPr>
            <sz val="9"/>
            <color indexed="81"/>
            <rFont val="MS P ゴシック"/>
            <family val="3"/>
            <charset val="128"/>
          </rPr>
          <t>費用区分を選択</t>
        </r>
      </text>
    </comment>
    <comment ref="D24" authorId="0" shapeId="0" xr:uid="{C664CF4F-B489-49FF-8212-F9D4AB2004CF}">
      <text>
        <r>
          <rPr>
            <sz val="9"/>
            <color indexed="81"/>
            <rFont val="MS P ゴシック"/>
            <family val="3"/>
            <charset val="128"/>
          </rPr>
          <t>費用区分を選択</t>
        </r>
      </text>
    </comment>
    <comment ref="E24" authorId="0" shapeId="0" xr:uid="{B3B153D2-0A32-4C99-B08A-11F7E2EDF26F}">
      <text>
        <r>
          <rPr>
            <sz val="9"/>
            <color indexed="81"/>
            <rFont val="MS P ゴシック"/>
            <family val="3"/>
            <charset val="128"/>
          </rPr>
          <t>契約区分を選択</t>
        </r>
      </text>
    </comment>
    <comment ref="F24" authorId="0" shapeId="0" xr:uid="{A523547E-5039-407B-A7EA-68E168FA7A14}">
      <text>
        <r>
          <rPr>
            <sz val="9"/>
            <color indexed="81"/>
            <rFont val="MS P ゴシック"/>
            <family val="3"/>
            <charset val="128"/>
          </rPr>
          <t>円単位で入力</t>
        </r>
      </text>
    </comment>
    <comment ref="G24" authorId="0" shapeId="0" xr:uid="{9F640997-EE9F-405C-B18A-53183E6BEDDB}">
      <text>
        <r>
          <rPr>
            <sz val="9"/>
            <color indexed="81"/>
            <rFont val="MS P ゴシック"/>
            <family val="3"/>
            <charset val="128"/>
          </rPr>
          <t>円単位で入力</t>
        </r>
      </text>
    </comment>
    <comment ref="H24" authorId="0" shapeId="0" xr:uid="{9395B81A-E2C6-4D54-933F-D4732CA5CA54}">
      <text>
        <r>
          <rPr>
            <sz val="9"/>
            <color indexed="81"/>
            <rFont val="MS P ゴシック"/>
            <family val="3"/>
            <charset val="128"/>
          </rPr>
          <t>円単位で入力</t>
        </r>
      </text>
    </comment>
    <comment ref="I24" authorId="0" shapeId="0" xr:uid="{2B010064-1823-4122-B3AD-E6B3A6C2C0D7}">
      <text>
        <r>
          <rPr>
            <sz val="9"/>
            <color indexed="81"/>
            <rFont val="MS P ゴシック"/>
            <family val="3"/>
            <charset val="128"/>
          </rPr>
          <t>円単位で入力</t>
        </r>
      </text>
    </comment>
    <comment ref="P24" authorId="0" shapeId="0" xr:uid="{0DAC99FB-9234-4C21-B47D-4DE4CDFE954B}">
      <text>
        <r>
          <rPr>
            <sz val="9"/>
            <color indexed="81"/>
            <rFont val="MS P ゴシック"/>
            <family val="3"/>
            <charset val="128"/>
          </rPr>
          <t>該当する場合入力（円単位）</t>
        </r>
      </text>
    </comment>
    <comment ref="R24" authorId="0" shapeId="0" xr:uid="{67C3B5DD-73DA-4F41-92F4-A0F83773562F}">
      <text>
        <r>
          <rPr>
            <sz val="9"/>
            <color indexed="81"/>
            <rFont val="MS P ゴシック"/>
            <family val="3"/>
            <charset val="128"/>
          </rPr>
          <t>油種区分を選択</t>
        </r>
      </text>
    </comment>
    <comment ref="S24" authorId="0" shapeId="0" xr:uid="{EE3541DE-B41F-4814-9998-E8838F90405E}">
      <text>
        <r>
          <rPr>
            <sz val="9"/>
            <color indexed="81"/>
            <rFont val="MS P ゴシック"/>
            <family val="3"/>
            <charset val="128"/>
          </rPr>
          <t>円単位で入力</t>
        </r>
      </text>
    </comment>
    <comment ref="B25" authorId="0" shapeId="0" xr:uid="{1481A914-1D69-4069-93E2-6CC43A21D7C5}">
      <text>
        <r>
          <rPr>
            <sz val="9"/>
            <color indexed="81"/>
            <rFont val="MS P ゴシック"/>
            <family val="3"/>
            <charset val="128"/>
          </rPr>
          <t>施設名を入力</t>
        </r>
      </text>
    </comment>
    <comment ref="C25" authorId="0" shapeId="0" xr:uid="{5D038BA7-16D8-4370-AD20-DB8155939CDC}">
      <text>
        <r>
          <rPr>
            <sz val="9"/>
            <color indexed="81"/>
            <rFont val="MS P ゴシック"/>
            <family val="3"/>
            <charset val="128"/>
          </rPr>
          <t>費用区分を選択</t>
        </r>
      </text>
    </comment>
    <comment ref="D25" authorId="0" shapeId="0" xr:uid="{1915FA4C-EE00-41E0-B531-11D999306033}">
      <text>
        <r>
          <rPr>
            <sz val="9"/>
            <color indexed="81"/>
            <rFont val="MS P ゴシック"/>
            <family val="3"/>
            <charset val="128"/>
          </rPr>
          <t>費用区分を選択</t>
        </r>
      </text>
    </comment>
    <comment ref="E25" authorId="0" shapeId="0" xr:uid="{48635D8E-C5FE-41FB-97FE-650EE700245C}">
      <text>
        <r>
          <rPr>
            <sz val="9"/>
            <color indexed="81"/>
            <rFont val="MS P ゴシック"/>
            <family val="3"/>
            <charset val="128"/>
          </rPr>
          <t>契約区分を選択</t>
        </r>
      </text>
    </comment>
    <comment ref="F25" authorId="0" shapeId="0" xr:uid="{A0F427C7-371C-4871-AF57-444BF32C0718}">
      <text>
        <r>
          <rPr>
            <sz val="9"/>
            <color indexed="81"/>
            <rFont val="MS P ゴシック"/>
            <family val="3"/>
            <charset val="128"/>
          </rPr>
          <t>円単位で入力</t>
        </r>
      </text>
    </comment>
    <comment ref="G25" authorId="0" shapeId="0" xr:uid="{B84F937C-22D7-48B9-9D7B-24B5EB04CE29}">
      <text>
        <r>
          <rPr>
            <sz val="9"/>
            <color indexed="81"/>
            <rFont val="MS P ゴシック"/>
            <family val="3"/>
            <charset val="128"/>
          </rPr>
          <t>円単位で入力</t>
        </r>
      </text>
    </comment>
    <comment ref="H25" authorId="0" shapeId="0" xr:uid="{59D318F8-A0F8-4A48-A784-69B90C974C75}">
      <text>
        <r>
          <rPr>
            <sz val="9"/>
            <color indexed="81"/>
            <rFont val="MS P ゴシック"/>
            <family val="3"/>
            <charset val="128"/>
          </rPr>
          <t>円単位で入力</t>
        </r>
      </text>
    </comment>
    <comment ref="I25" authorId="0" shapeId="0" xr:uid="{F1A6ECB3-6F4F-4A82-BE51-C28C8095A984}">
      <text>
        <r>
          <rPr>
            <sz val="9"/>
            <color indexed="81"/>
            <rFont val="MS P ゴシック"/>
            <family val="3"/>
            <charset val="128"/>
          </rPr>
          <t>円単位で入力</t>
        </r>
      </text>
    </comment>
    <comment ref="P25" authorId="0" shapeId="0" xr:uid="{6E89330D-46C5-45CA-857B-8DF66B60D39A}">
      <text>
        <r>
          <rPr>
            <sz val="9"/>
            <color indexed="81"/>
            <rFont val="MS P ゴシック"/>
            <family val="3"/>
            <charset val="128"/>
          </rPr>
          <t>該当する場合入力（円単位）</t>
        </r>
      </text>
    </comment>
    <comment ref="R25" authorId="0" shapeId="0" xr:uid="{39677827-ED82-42F9-9AFD-CE6D41B67C83}">
      <text>
        <r>
          <rPr>
            <sz val="9"/>
            <color indexed="81"/>
            <rFont val="MS P ゴシック"/>
            <family val="3"/>
            <charset val="128"/>
          </rPr>
          <t>油種区分を選択</t>
        </r>
      </text>
    </comment>
    <comment ref="S25" authorId="0" shapeId="0" xr:uid="{EC86DAE8-50CF-49C7-A3B7-B8A2CCE22410}">
      <text>
        <r>
          <rPr>
            <sz val="9"/>
            <color indexed="81"/>
            <rFont val="MS P ゴシック"/>
            <family val="3"/>
            <charset val="128"/>
          </rPr>
          <t>円単位で入力</t>
        </r>
      </text>
    </comment>
    <comment ref="B26" authorId="0" shapeId="0" xr:uid="{10FCCAB2-0977-4302-9A8E-BE36567F6BFE}">
      <text>
        <r>
          <rPr>
            <sz val="9"/>
            <color indexed="81"/>
            <rFont val="MS P ゴシック"/>
            <family val="3"/>
            <charset val="128"/>
          </rPr>
          <t>施設名を入力</t>
        </r>
      </text>
    </comment>
    <comment ref="C26" authorId="0" shapeId="0" xr:uid="{3D74D30B-7721-4E43-94F8-BA6B15F3B0A0}">
      <text>
        <r>
          <rPr>
            <sz val="9"/>
            <color indexed="81"/>
            <rFont val="MS P ゴシック"/>
            <family val="3"/>
            <charset val="128"/>
          </rPr>
          <t>費用区分を選択</t>
        </r>
      </text>
    </comment>
    <comment ref="D26" authorId="0" shapeId="0" xr:uid="{49D7718B-6F6B-4614-8B53-D7C440E57520}">
      <text>
        <r>
          <rPr>
            <sz val="9"/>
            <color indexed="81"/>
            <rFont val="MS P ゴシック"/>
            <family val="3"/>
            <charset val="128"/>
          </rPr>
          <t>費用区分を選択</t>
        </r>
      </text>
    </comment>
    <comment ref="E26" authorId="0" shapeId="0" xr:uid="{566D9661-72C4-4F04-B021-1B6160B54BAB}">
      <text>
        <r>
          <rPr>
            <sz val="9"/>
            <color indexed="81"/>
            <rFont val="MS P ゴシック"/>
            <family val="3"/>
            <charset val="128"/>
          </rPr>
          <t>契約区分を選択</t>
        </r>
      </text>
    </comment>
    <comment ref="F26" authorId="0" shapeId="0" xr:uid="{75D8DB30-201E-468E-B7EF-9F62C51827A5}">
      <text>
        <r>
          <rPr>
            <sz val="9"/>
            <color indexed="81"/>
            <rFont val="MS P ゴシック"/>
            <family val="3"/>
            <charset val="128"/>
          </rPr>
          <t>円単位で入力</t>
        </r>
      </text>
    </comment>
    <comment ref="G26" authorId="0" shapeId="0" xr:uid="{0694ECA5-0C7F-4138-8027-C4C93B490923}">
      <text>
        <r>
          <rPr>
            <sz val="9"/>
            <color indexed="81"/>
            <rFont val="MS P ゴシック"/>
            <family val="3"/>
            <charset val="128"/>
          </rPr>
          <t>円単位で入力</t>
        </r>
      </text>
    </comment>
    <comment ref="H26" authorId="0" shapeId="0" xr:uid="{034599F2-2ADB-4038-8507-08EDE5B14D44}">
      <text>
        <r>
          <rPr>
            <sz val="9"/>
            <color indexed="81"/>
            <rFont val="MS P ゴシック"/>
            <family val="3"/>
            <charset val="128"/>
          </rPr>
          <t>円単位で入力</t>
        </r>
      </text>
    </comment>
    <comment ref="I26" authorId="0" shapeId="0" xr:uid="{546D8DA6-FDB0-4E6B-932E-D5F4C77F2ADE}">
      <text>
        <r>
          <rPr>
            <sz val="9"/>
            <color indexed="81"/>
            <rFont val="MS P ゴシック"/>
            <family val="3"/>
            <charset val="128"/>
          </rPr>
          <t>円単位で入力</t>
        </r>
      </text>
    </comment>
    <comment ref="P26" authorId="0" shapeId="0" xr:uid="{DB999700-692B-4A6A-ABB4-6B9065851A30}">
      <text>
        <r>
          <rPr>
            <sz val="9"/>
            <color indexed="81"/>
            <rFont val="MS P ゴシック"/>
            <family val="3"/>
            <charset val="128"/>
          </rPr>
          <t>該当する場合入力（円単位）</t>
        </r>
      </text>
    </comment>
    <comment ref="R26" authorId="0" shapeId="0" xr:uid="{4C39CC15-BAE7-4824-B7DE-9EA91B7256A2}">
      <text>
        <r>
          <rPr>
            <sz val="9"/>
            <color indexed="81"/>
            <rFont val="MS P ゴシック"/>
            <family val="3"/>
            <charset val="128"/>
          </rPr>
          <t>油種区分を選択</t>
        </r>
      </text>
    </comment>
    <comment ref="S26" authorId="0" shapeId="0" xr:uid="{79B30BB0-6DEE-49A9-A36A-C9BD678A4955}">
      <text>
        <r>
          <rPr>
            <sz val="9"/>
            <color indexed="81"/>
            <rFont val="MS P ゴシック"/>
            <family val="3"/>
            <charset val="128"/>
          </rPr>
          <t>円単位で入力</t>
        </r>
      </text>
    </comment>
    <comment ref="B27" authorId="0" shapeId="0" xr:uid="{704F27D9-2AB0-49C7-93C7-A66FD13D35AC}">
      <text>
        <r>
          <rPr>
            <sz val="9"/>
            <color indexed="81"/>
            <rFont val="MS P ゴシック"/>
            <family val="3"/>
            <charset val="128"/>
          </rPr>
          <t>施設名を入力</t>
        </r>
      </text>
    </comment>
    <comment ref="C27" authorId="0" shapeId="0" xr:uid="{2C348623-004C-4F86-AFCF-5865F50DC41F}">
      <text>
        <r>
          <rPr>
            <sz val="9"/>
            <color indexed="81"/>
            <rFont val="MS P ゴシック"/>
            <family val="3"/>
            <charset val="128"/>
          </rPr>
          <t>費用区分を選択</t>
        </r>
      </text>
    </comment>
    <comment ref="D27" authorId="0" shapeId="0" xr:uid="{659156C5-A2F2-4DC3-A235-C01E4F8A310A}">
      <text>
        <r>
          <rPr>
            <sz val="9"/>
            <color indexed="81"/>
            <rFont val="MS P ゴシック"/>
            <family val="3"/>
            <charset val="128"/>
          </rPr>
          <t>費用区分を選択</t>
        </r>
      </text>
    </comment>
    <comment ref="E27" authorId="0" shapeId="0" xr:uid="{F6021F62-A9D5-48DB-B720-1C00F07CF6E4}">
      <text>
        <r>
          <rPr>
            <sz val="9"/>
            <color indexed="81"/>
            <rFont val="MS P ゴシック"/>
            <family val="3"/>
            <charset val="128"/>
          </rPr>
          <t>契約区分を選択</t>
        </r>
      </text>
    </comment>
    <comment ref="F27" authorId="0" shapeId="0" xr:uid="{B812E2F9-1FBC-4486-B866-29C8FE6EC9DD}">
      <text>
        <r>
          <rPr>
            <sz val="9"/>
            <color indexed="81"/>
            <rFont val="MS P ゴシック"/>
            <family val="3"/>
            <charset val="128"/>
          </rPr>
          <t>円単位で入力</t>
        </r>
      </text>
    </comment>
    <comment ref="G27" authorId="0" shapeId="0" xr:uid="{1EE9E125-DDC2-4713-A714-D451FC012EBF}">
      <text>
        <r>
          <rPr>
            <sz val="9"/>
            <color indexed="81"/>
            <rFont val="MS P ゴシック"/>
            <family val="3"/>
            <charset val="128"/>
          </rPr>
          <t>円単位で入力</t>
        </r>
      </text>
    </comment>
    <comment ref="H27" authorId="0" shapeId="0" xr:uid="{6BC20120-1B95-4EE3-ACDE-9CFC3C366FDA}">
      <text>
        <r>
          <rPr>
            <sz val="9"/>
            <color indexed="81"/>
            <rFont val="MS P ゴシック"/>
            <family val="3"/>
            <charset val="128"/>
          </rPr>
          <t>円単位で入力</t>
        </r>
      </text>
    </comment>
    <comment ref="I27" authorId="0" shapeId="0" xr:uid="{F5B592C0-B729-4D3F-A23A-FB565760E657}">
      <text>
        <r>
          <rPr>
            <sz val="9"/>
            <color indexed="81"/>
            <rFont val="MS P ゴシック"/>
            <family val="3"/>
            <charset val="128"/>
          </rPr>
          <t>円単位で入力</t>
        </r>
      </text>
    </comment>
    <comment ref="P27" authorId="0" shapeId="0" xr:uid="{B977E4AB-4605-4D18-ACEF-F595FFAC888E}">
      <text>
        <r>
          <rPr>
            <sz val="9"/>
            <color indexed="81"/>
            <rFont val="MS P ゴシック"/>
            <family val="3"/>
            <charset val="128"/>
          </rPr>
          <t>該当する場合入力（円単位）</t>
        </r>
      </text>
    </comment>
    <comment ref="R27" authorId="0" shapeId="0" xr:uid="{D942844C-67B2-4194-8D4C-0C5C69197E03}">
      <text>
        <r>
          <rPr>
            <sz val="9"/>
            <color indexed="81"/>
            <rFont val="MS P ゴシック"/>
            <family val="3"/>
            <charset val="128"/>
          </rPr>
          <t>油種区分を選択</t>
        </r>
      </text>
    </comment>
    <comment ref="S27" authorId="0" shapeId="0" xr:uid="{06E76612-A148-4761-BF58-74BAB9343797}">
      <text>
        <r>
          <rPr>
            <sz val="9"/>
            <color indexed="81"/>
            <rFont val="MS P ゴシック"/>
            <family val="3"/>
            <charset val="128"/>
          </rPr>
          <t>円単位で入力</t>
        </r>
      </text>
    </comment>
    <comment ref="B28" authorId="0" shapeId="0" xr:uid="{61BD0D92-0E9D-4315-B866-98D275FB474C}">
      <text>
        <r>
          <rPr>
            <sz val="9"/>
            <color indexed="81"/>
            <rFont val="MS P ゴシック"/>
            <family val="3"/>
            <charset val="128"/>
          </rPr>
          <t>施設名を入力</t>
        </r>
      </text>
    </comment>
    <comment ref="C28" authorId="0" shapeId="0" xr:uid="{8935608E-534D-4439-A9A7-EB0C1A940ED0}">
      <text>
        <r>
          <rPr>
            <sz val="9"/>
            <color indexed="81"/>
            <rFont val="MS P ゴシック"/>
            <family val="3"/>
            <charset val="128"/>
          </rPr>
          <t>費用区分を選択</t>
        </r>
      </text>
    </comment>
    <comment ref="D28" authorId="0" shapeId="0" xr:uid="{A3E162E5-ED25-44D9-8336-4958C6F5D7AE}">
      <text>
        <r>
          <rPr>
            <sz val="9"/>
            <color indexed="81"/>
            <rFont val="MS P ゴシック"/>
            <family val="3"/>
            <charset val="128"/>
          </rPr>
          <t>費用区分を選択</t>
        </r>
      </text>
    </comment>
    <comment ref="E28" authorId="0" shapeId="0" xr:uid="{C6E85C94-43A9-4E47-AC04-5DE4789A7BDF}">
      <text>
        <r>
          <rPr>
            <sz val="9"/>
            <color indexed="81"/>
            <rFont val="MS P ゴシック"/>
            <family val="3"/>
            <charset val="128"/>
          </rPr>
          <t>契約区分を選択</t>
        </r>
      </text>
    </comment>
    <comment ref="F28" authorId="0" shapeId="0" xr:uid="{E4CDA67F-5FBF-42CF-A2B4-BBED2096C211}">
      <text>
        <r>
          <rPr>
            <sz val="9"/>
            <color indexed="81"/>
            <rFont val="MS P ゴシック"/>
            <family val="3"/>
            <charset val="128"/>
          </rPr>
          <t>円単位で入力</t>
        </r>
      </text>
    </comment>
    <comment ref="G28" authorId="0" shapeId="0" xr:uid="{1156EAA6-3EB6-4C7A-95C4-8102D7CCC026}">
      <text>
        <r>
          <rPr>
            <sz val="9"/>
            <color indexed="81"/>
            <rFont val="MS P ゴシック"/>
            <family val="3"/>
            <charset val="128"/>
          </rPr>
          <t>円単位で入力</t>
        </r>
      </text>
    </comment>
    <comment ref="H28" authorId="0" shapeId="0" xr:uid="{94823A9B-5A15-4E3B-BD0C-3E4D46E8B911}">
      <text>
        <r>
          <rPr>
            <sz val="9"/>
            <color indexed="81"/>
            <rFont val="MS P ゴシック"/>
            <family val="3"/>
            <charset val="128"/>
          </rPr>
          <t>円単位で入力</t>
        </r>
      </text>
    </comment>
    <comment ref="I28" authorId="0" shapeId="0" xr:uid="{99D18978-EF86-4931-AEB9-1D588B9563D9}">
      <text>
        <r>
          <rPr>
            <sz val="9"/>
            <color indexed="81"/>
            <rFont val="MS P ゴシック"/>
            <family val="3"/>
            <charset val="128"/>
          </rPr>
          <t>円単位で入力</t>
        </r>
      </text>
    </comment>
    <comment ref="P28" authorId="0" shapeId="0" xr:uid="{12F21840-4237-4C67-9162-6F13F50A02C3}">
      <text>
        <r>
          <rPr>
            <sz val="9"/>
            <color indexed="81"/>
            <rFont val="MS P ゴシック"/>
            <family val="3"/>
            <charset val="128"/>
          </rPr>
          <t>該当する場合入力（円単位）</t>
        </r>
      </text>
    </comment>
    <comment ref="R28" authorId="0" shapeId="0" xr:uid="{77D97624-3900-4152-9CC6-2AC4808D9B28}">
      <text>
        <r>
          <rPr>
            <sz val="9"/>
            <color indexed="81"/>
            <rFont val="MS P ゴシック"/>
            <family val="3"/>
            <charset val="128"/>
          </rPr>
          <t>油種区分を選択</t>
        </r>
      </text>
    </comment>
    <comment ref="S28" authorId="0" shapeId="0" xr:uid="{E2392D1C-4BE2-4E1B-B822-848668F4B1F6}">
      <text>
        <r>
          <rPr>
            <sz val="9"/>
            <color indexed="81"/>
            <rFont val="MS P ゴシック"/>
            <family val="3"/>
            <charset val="128"/>
          </rPr>
          <t>円単位で入力</t>
        </r>
      </text>
    </comment>
    <comment ref="B29" authorId="0" shapeId="0" xr:uid="{D78BFA97-0C52-4320-9CA3-CEFBE4F2E1E2}">
      <text>
        <r>
          <rPr>
            <sz val="9"/>
            <color indexed="81"/>
            <rFont val="MS P ゴシック"/>
            <family val="3"/>
            <charset val="128"/>
          </rPr>
          <t>施設名を入力</t>
        </r>
      </text>
    </comment>
    <comment ref="C29" authorId="0" shapeId="0" xr:uid="{EBC0B3A8-40A6-48E7-BD66-CE70D86283C2}">
      <text>
        <r>
          <rPr>
            <sz val="9"/>
            <color indexed="81"/>
            <rFont val="MS P ゴシック"/>
            <family val="3"/>
            <charset val="128"/>
          </rPr>
          <t>費用区分を選択</t>
        </r>
      </text>
    </comment>
    <comment ref="D29" authorId="0" shapeId="0" xr:uid="{18E262D4-9B78-4665-ABD3-98F72F66F12E}">
      <text>
        <r>
          <rPr>
            <sz val="9"/>
            <color indexed="81"/>
            <rFont val="MS P ゴシック"/>
            <family val="3"/>
            <charset val="128"/>
          </rPr>
          <t>費用区分を選択</t>
        </r>
      </text>
    </comment>
    <comment ref="E29" authorId="0" shapeId="0" xr:uid="{8911E6B9-704D-4B16-801A-3D1056FDD9CD}">
      <text>
        <r>
          <rPr>
            <sz val="9"/>
            <color indexed="81"/>
            <rFont val="MS P ゴシック"/>
            <family val="3"/>
            <charset val="128"/>
          </rPr>
          <t>契約区分を選択</t>
        </r>
      </text>
    </comment>
    <comment ref="F29" authorId="0" shapeId="0" xr:uid="{552208C6-E645-41FA-A333-E9FD8C289D85}">
      <text>
        <r>
          <rPr>
            <sz val="9"/>
            <color indexed="81"/>
            <rFont val="MS P ゴシック"/>
            <family val="3"/>
            <charset val="128"/>
          </rPr>
          <t>円単位で入力</t>
        </r>
      </text>
    </comment>
    <comment ref="G29" authorId="0" shapeId="0" xr:uid="{DDCB9E17-C229-4536-B952-4CD9593A1098}">
      <text>
        <r>
          <rPr>
            <sz val="9"/>
            <color indexed="81"/>
            <rFont val="MS P ゴシック"/>
            <family val="3"/>
            <charset val="128"/>
          </rPr>
          <t>円単位で入力</t>
        </r>
      </text>
    </comment>
    <comment ref="H29" authorId="0" shapeId="0" xr:uid="{4105F5AF-D49F-4DAB-B6EA-B804CFAF1BC7}">
      <text>
        <r>
          <rPr>
            <sz val="9"/>
            <color indexed="81"/>
            <rFont val="MS P ゴシック"/>
            <family val="3"/>
            <charset val="128"/>
          </rPr>
          <t>円単位で入力</t>
        </r>
      </text>
    </comment>
    <comment ref="I29" authorId="0" shapeId="0" xr:uid="{43AD418B-C169-4D66-BF07-C3E41E0652BC}">
      <text>
        <r>
          <rPr>
            <sz val="9"/>
            <color indexed="81"/>
            <rFont val="MS P ゴシック"/>
            <family val="3"/>
            <charset val="128"/>
          </rPr>
          <t>円単位で入力</t>
        </r>
      </text>
    </comment>
    <comment ref="P29" authorId="0" shapeId="0" xr:uid="{1BEF6849-43D4-4B62-B15B-C7DE0B20D895}">
      <text>
        <r>
          <rPr>
            <sz val="9"/>
            <color indexed="81"/>
            <rFont val="MS P ゴシック"/>
            <family val="3"/>
            <charset val="128"/>
          </rPr>
          <t>該当する場合入力（円単位）</t>
        </r>
      </text>
    </comment>
    <comment ref="R29" authorId="0" shapeId="0" xr:uid="{4651AC43-A556-41BE-B7A6-1AC9213B9C99}">
      <text>
        <r>
          <rPr>
            <sz val="9"/>
            <color indexed="81"/>
            <rFont val="MS P ゴシック"/>
            <family val="3"/>
            <charset val="128"/>
          </rPr>
          <t>油種区分を選択</t>
        </r>
      </text>
    </comment>
    <comment ref="S29" authorId="0" shapeId="0" xr:uid="{A4A67D4C-27BD-47DB-A7E7-13DECDF3B46A}">
      <text>
        <r>
          <rPr>
            <sz val="9"/>
            <color indexed="81"/>
            <rFont val="MS P ゴシック"/>
            <family val="3"/>
            <charset val="128"/>
          </rPr>
          <t>円単位で入力</t>
        </r>
      </text>
    </comment>
    <comment ref="B30" authorId="0" shapeId="0" xr:uid="{89A77491-6D8F-495B-B2A1-A892C4FC5883}">
      <text>
        <r>
          <rPr>
            <sz val="9"/>
            <color indexed="81"/>
            <rFont val="MS P ゴシック"/>
            <family val="3"/>
            <charset val="128"/>
          </rPr>
          <t>施設名を入力</t>
        </r>
      </text>
    </comment>
    <comment ref="C30" authorId="0" shapeId="0" xr:uid="{7473BA2C-F3A7-4496-9764-A583C3BA0B53}">
      <text>
        <r>
          <rPr>
            <sz val="9"/>
            <color indexed="81"/>
            <rFont val="MS P ゴシック"/>
            <family val="3"/>
            <charset val="128"/>
          </rPr>
          <t>費用区分を選択</t>
        </r>
      </text>
    </comment>
    <comment ref="D30" authorId="0" shapeId="0" xr:uid="{F2E2C473-D86A-423E-A914-8F7855C19C37}">
      <text>
        <r>
          <rPr>
            <sz val="9"/>
            <color indexed="81"/>
            <rFont val="MS P ゴシック"/>
            <family val="3"/>
            <charset val="128"/>
          </rPr>
          <t>費用区分を選択</t>
        </r>
      </text>
    </comment>
    <comment ref="E30" authorId="0" shapeId="0" xr:uid="{6949C4BC-A244-4858-973E-DD490A6277E5}">
      <text>
        <r>
          <rPr>
            <sz val="9"/>
            <color indexed="81"/>
            <rFont val="MS P ゴシック"/>
            <family val="3"/>
            <charset val="128"/>
          </rPr>
          <t>契約区分を選択</t>
        </r>
      </text>
    </comment>
    <comment ref="F30" authorId="0" shapeId="0" xr:uid="{5E4FBC07-0EA8-4EB9-BF6E-C698A0DC288B}">
      <text>
        <r>
          <rPr>
            <sz val="9"/>
            <color indexed="81"/>
            <rFont val="MS P ゴシック"/>
            <family val="3"/>
            <charset val="128"/>
          </rPr>
          <t>円単位で入力</t>
        </r>
      </text>
    </comment>
    <comment ref="G30" authorId="0" shapeId="0" xr:uid="{E8687480-FE56-4B3B-89F4-6BFE64F73D32}">
      <text>
        <r>
          <rPr>
            <sz val="9"/>
            <color indexed="81"/>
            <rFont val="MS P ゴシック"/>
            <family val="3"/>
            <charset val="128"/>
          </rPr>
          <t>円単位で入力</t>
        </r>
      </text>
    </comment>
    <comment ref="H30" authorId="0" shapeId="0" xr:uid="{E1EF1462-3BD9-4DF6-95B7-02CDDACD2EFE}">
      <text>
        <r>
          <rPr>
            <sz val="9"/>
            <color indexed="81"/>
            <rFont val="MS P ゴシック"/>
            <family val="3"/>
            <charset val="128"/>
          </rPr>
          <t>円単位で入力</t>
        </r>
      </text>
    </comment>
    <comment ref="I30" authorId="0" shapeId="0" xr:uid="{139F5C2D-741E-474A-90C3-1CD0B657AB4C}">
      <text>
        <r>
          <rPr>
            <sz val="9"/>
            <color indexed="81"/>
            <rFont val="MS P ゴシック"/>
            <family val="3"/>
            <charset val="128"/>
          </rPr>
          <t>円単位で入力</t>
        </r>
      </text>
    </comment>
    <comment ref="P30" authorId="0" shapeId="0" xr:uid="{BABA6E50-D7ED-4C14-BA8B-66BF36859B52}">
      <text>
        <r>
          <rPr>
            <sz val="9"/>
            <color indexed="81"/>
            <rFont val="MS P ゴシック"/>
            <family val="3"/>
            <charset val="128"/>
          </rPr>
          <t>該当する場合入力（円単位）</t>
        </r>
      </text>
    </comment>
    <comment ref="R30" authorId="0" shapeId="0" xr:uid="{AE372DEE-F1E9-48C2-A177-831E80D4C7D3}">
      <text>
        <r>
          <rPr>
            <sz val="9"/>
            <color indexed="81"/>
            <rFont val="MS P ゴシック"/>
            <family val="3"/>
            <charset val="128"/>
          </rPr>
          <t>油種区分を選択</t>
        </r>
      </text>
    </comment>
    <comment ref="S30" authorId="0" shapeId="0" xr:uid="{107181A1-836E-46B0-88E7-572A35AF2187}">
      <text>
        <r>
          <rPr>
            <sz val="9"/>
            <color indexed="81"/>
            <rFont val="MS P ゴシック"/>
            <family val="3"/>
            <charset val="128"/>
          </rPr>
          <t>円単位で入力</t>
        </r>
      </text>
    </comment>
    <comment ref="B31" authorId="0" shapeId="0" xr:uid="{531DF8FB-5922-4696-BAAE-C3EA4BBEC244}">
      <text>
        <r>
          <rPr>
            <sz val="9"/>
            <color indexed="81"/>
            <rFont val="MS P ゴシック"/>
            <family val="3"/>
            <charset val="128"/>
          </rPr>
          <t>施設名を入力</t>
        </r>
      </text>
    </comment>
    <comment ref="C31" authorId="0" shapeId="0" xr:uid="{E0FEC85F-50EF-4B32-B3C4-C857764C4770}">
      <text>
        <r>
          <rPr>
            <sz val="9"/>
            <color indexed="81"/>
            <rFont val="MS P ゴシック"/>
            <family val="3"/>
            <charset val="128"/>
          </rPr>
          <t>費用区分を選択</t>
        </r>
      </text>
    </comment>
    <comment ref="D31" authorId="0" shapeId="0" xr:uid="{173F8E7F-D49F-4589-B805-A69F676BC027}">
      <text>
        <r>
          <rPr>
            <sz val="9"/>
            <color indexed="81"/>
            <rFont val="MS P ゴシック"/>
            <family val="3"/>
            <charset val="128"/>
          </rPr>
          <t>費用区分を選択</t>
        </r>
      </text>
    </comment>
    <comment ref="E31" authorId="0" shapeId="0" xr:uid="{3B7982EC-1981-4F7C-B75B-A7500B6DF2F5}">
      <text>
        <r>
          <rPr>
            <sz val="9"/>
            <color indexed="81"/>
            <rFont val="MS P ゴシック"/>
            <family val="3"/>
            <charset val="128"/>
          </rPr>
          <t>契約区分を選択</t>
        </r>
      </text>
    </comment>
    <comment ref="F31" authorId="0" shapeId="0" xr:uid="{3C68ECB9-D4E0-4A69-95B3-161E27074F69}">
      <text>
        <r>
          <rPr>
            <sz val="9"/>
            <color indexed="81"/>
            <rFont val="MS P ゴシック"/>
            <family val="3"/>
            <charset val="128"/>
          </rPr>
          <t>円単位で入力</t>
        </r>
      </text>
    </comment>
    <comment ref="G31" authorId="0" shapeId="0" xr:uid="{C56E3FF4-EF2E-459F-A23F-8CFF293D158D}">
      <text>
        <r>
          <rPr>
            <sz val="9"/>
            <color indexed="81"/>
            <rFont val="MS P ゴシック"/>
            <family val="3"/>
            <charset val="128"/>
          </rPr>
          <t>円単位で入力</t>
        </r>
      </text>
    </comment>
    <comment ref="H31" authorId="0" shapeId="0" xr:uid="{5019C66B-C6EA-4446-B392-556DAEC4A336}">
      <text>
        <r>
          <rPr>
            <sz val="9"/>
            <color indexed="81"/>
            <rFont val="MS P ゴシック"/>
            <family val="3"/>
            <charset val="128"/>
          </rPr>
          <t>円単位で入力</t>
        </r>
      </text>
    </comment>
    <comment ref="I31" authorId="0" shapeId="0" xr:uid="{46A610E0-DCF9-4E8F-9FF7-8558D06800A3}">
      <text>
        <r>
          <rPr>
            <sz val="9"/>
            <color indexed="81"/>
            <rFont val="MS P ゴシック"/>
            <family val="3"/>
            <charset val="128"/>
          </rPr>
          <t>円単位で入力</t>
        </r>
      </text>
    </comment>
    <comment ref="P31" authorId="0" shapeId="0" xr:uid="{0666324D-65D5-4BD8-A6FE-0F6A63EE5327}">
      <text>
        <r>
          <rPr>
            <sz val="9"/>
            <color indexed="81"/>
            <rFont val="MS P ゴシック"/>
            <family val="3"/>
            <charset val="128"/>
          </rPr>
          <t>該当する場合入力（円単位）</t>
        </r>
      </text>
    </comment>
    <comment ref="R31" authorId="0" shapeId="0" xr:uid="{39456F02-349C-46CA-B62D-CF2001111F43}">
      <text>
        <r>
          <rPr>
            <sz val="9"/>
            <color indexed="81"/>
            <rFont val="MS P ゴシック"/>
            <family val="3"/>
            <charset val="128"/>
          </rPr>
          <t>油種区分を選択</t>
        </r>
      </text>
    </comment>
    <comment ref="S31" authorId="0" shapeId="0" xr:uid="{F68780EB-FF9D-47BD-AAEF-E3F57321B357}">
      <text>
        <r>
          <rPr>
            <sz val="9"/>
            <color indexed="81"/>
            <rFont val="MS P ゴシック"/>
            <family val="3"/>
            <charset val="128"/>
          </rPr>
          <t>円単位で入力</t>
        </r>
      </text>
    </comment>
    <comment ref="B32" authorId="0" shapeId="0" xr:uid="{515575FF-BC04-416C-9BBF-091656FCA01F}">
      <text>
        <r>
          <rPr>
            <sz val="9"/>
            <color indexed="81"/>
            <rFont val="MS P ゴシック"/>
            <family val="3"/>
            <charset val="128"/>
          </rPr>
          <t>施設名を入力</t>
        </r>
      </text>
    </comment>
    <comment ref="C32" authorId="0" shapeId="0" xr:uid="{47A62632-FC23-4401-8410-AE1D38F4CEF1}">
      <text>
        <r>
          <rPr>
            <sz val="9"/>
            <color indexed="81"/>
            <rFont val="MS P ゴシック"/>
            <family val="3"/>
            <charset val="128"/>
          </rPr>
          <t>費用区分を選択</t>
        </r>
      </text>
    </comment>
    <comment ref="D32" authorId="0" shapeId="0" xr:uid="{2044E3AF-39F2-4AA7-8C1A-FA7FEE79EB51}">
      <text>
        <r>
          <rPr>
            <sz val="9"/>
            <color indexed="81"/>
            <rFont val="MS P ゴシック"/>
            <family val="3"/>
            <charset val="128"/>
          </rPr>
          <t>費用区分を選択</t>
        </r>
      </text>
    </comment>
    <comment ref="E32" authorId="0" shapeId="0" xr:uid="{F1A423F9-BF22-4FB9-B8F9-7465E8351A26}">
      <text>
        <r>
          <rPr>
            <sz val="9"/>
            <color indexed="81"/>
            <rFont val="MS P ゴシック"/>
            <family val="3"/>
            <charset val="128"/>
          </rPr>
          <t>契約区分を選択</t>
        </r>
      </text>
    </comment>
    <comment ref="F32" authorId="0" shapeId="0" xr:uid="{1CF277B0-83BF-4F18-B4A6-2833C203D68C}">
      <text>
        <r>
          <rPr>
            <sz val="9"/>
            <color indexed="81"/>
            <rFont val="MS P ゴシック"/>
            <family val="3"/>
            <charset val="128"/>
          </rPr>
          <t>円単位で入力</t>
        </r>
      </text>
    </comment>
    <comment ref="G32" authorId="0" shapeId="0" xr:uid="{5B24C1B3-97BE-4118-8948-C518C68985FA}">
      <text>
        <r>
          <rPr>
            <sz val="9"/>
            <color indexed="81"/>
            <rFont val="MS P ゴシック"/>
            <family val="3"/>
            <charset val="128"/>
          </rPr>
          <t>円単位で入力</t>
        </r>
      </text>
    </comment>
    <comment ref="H32" authorId="0" shapeId="0" xr:uid="{8FE4B062-BD36-4B6C-ABFA-88F661D32998}">
      <text>
        <r>
          <rPr>
            <sz val="9"/>
            <color indexed="81"/>
            <rFont val="MS P ゴシック"/>
            <family val="3"/>
            <charset val="128"/>
          </rPr>
          <t>円単位で入力</t>
        </r>
      </text>
    </comment>
    <comment ref="I32" authorId="0" shapeId="0" xr:uid="{49275CA9-E393-45F0-9820-EF509A709304}">
      <text>
        <r>
          <rPr>
            <sz val="9"/>
            <color indexed="81"/>
            <rFont val="MS P ゴシック"/>
            <family val="3"/>
            <charset val="128"/>
          </rPr>
          <t>円単位で入力</t>
        </r>
      </text>
    </comment>
    <comment ref="P32" authorId="0" shapeId="0" xr:uid="{D5A940EC-27A2-476F-A934-871010838763}">
      <text>
        <r>
          <rPr>
            <sz val="9"/>
            <color indexed="81"/>
            <rFont val="MS P ゴシック"/>
            <family val="3"/>
            <charset val="128"/>
          </rPr>
          <t>該当する場合入力（円単位）</t>
        </r>
      </text>
    </comment>
    <comment ref="R32" authorId="0" shapeId="0" xr:uid="{F8D32AE5-0657-45FC-B922-F45761C8A180}">
      <text>
        <r>
          <rPr>
            <sz val="9"/>
            <color indexed="81"/>
            <rFont val="MS P ゴシック"/>
            <family val="3"/>
            <charset val="128"/>
          </rPr>
          <t>油種区分を選択</t>
        </r>
      </text>
    </comment>
    <comment ref="S32" authorId="0" shapeId="0" xr:uid="{178E1F31-C184-44D0-9E06-D69889533DC1}">
      <text>
        <r>
          <rPr>
            <sz val="9"/>
            <color indexed="81"/>
            <rFont val="MS P ゴシック"/>
            <family val="3"/>
            <charset val="128"/>
          </rPr>
          <t>円単位で入力</t>
        </r>
      </text>
    </comment>
    <comment ref="B33" authorId="0" shapeId="0" xr:uid="{AE0A5711-9534-4955-972D-D268EC06C8A5}">
      <text>
        <r>
          <rPr>
            <sz val="9"/>
            <color indexed="81"/>
            <rFont val="MS P ゴシック"/>
            <family val="3"/>
            <charset val="128"/>
          </rPr>
          <t>施設名を入力</t>
        </r>
      </text>
    </comment>
    <comment ref="C33" authorId="0" shapeId="0" xr:uid="{07C8A785-207B-4C1D-BB48-C5B72E7B66C3}">
      <text>
        <r>
          <rPr>
            <sz val="9"/>
            <color indexed="81"/>
            <rFont val="MS P ゴシック"/>
            <family val="3"/>
            <charset val="128"/>
          </rPr>
          <t>費用区分を選択</t>
        </r>
      </text>
    </comment>
    <comment ref="D33" authorId="0" shapeId="0" xr:uid="{169D4FCA-9861-4F16-BF0F-8099231940C9}">
      <text>
        <r>
          <rPr>
            <sz val="9"/>
            <color indexed="81"/>
            <rFont val="MS P ゴシック"/>
            <family val="3"/>
            <charset val="128"/>
          </rPr>
          <t>費用区分を選択</t>
        </r>
      </text>
    </comment>
    <comment ref="E33" authorId="0" shapeId="0" xr:uid="{31D83AC5-25EE-4ACE-8FE2-0FE0BBEBF203}">
      <text>
        <r>
          <rPr>
            <sz val="9"/>
            <color indexed="81"/>
            <rFont val="MS P ゴシック"/>
            <family val="3"/>
            <charset val="128"/>
          </rPr>
          <t>契約区分を選択</t>
        </r>
      </text>
    </comment>
    <comment ref="F33" authorId="0" shapeId="0" xr:uid="{1DAB4E67-167F-40EB-9550-CF5A0E3FAB29}">
      <text>
        <r>
          <rPr>
            <sz val="9"/>
            <color indexed="81"/>
            <rFont val="MS P ゴシック"/>
            <family val="3"/>
            <charset val="128"/>
          </rPr>
          <t>円単位で入力</t>
        </r>
      </text>
    </comment>
    <comment ref="G33" authorId="0" shapeId="0" xr:uid="{07910A59-337D-477F-873C-87A665CDBF1C}">
      <text>
        <r>
          <rPr>
            <sz val="9"/>
            <color indexed="81"/>
            <rFont val="MS P ゴシック"/>
            <family val="3"/>
            <charset val="128"/>
          </rPr>
          <t>円単位で入力</t>
        </r>
      </text>
    </comment>
    <comment ref="H33" authorId="0" shapeId="0" xr:uid="{A342CDF8-4D5B-4B1D-BA32-69F9A10C9985}">
      <text>
        <r>
          <rPr>
            <sz val="9"/>
            <color indexed="81"/>
            <rFont val="MS P ゴシック"/>
            <family val="3"/>
            <charset val="128"/>
          </rPr>
          <t>円単位で入力</t>
        </r>
      </text>
    </comment>
    <comment ref="I33" authorId="0" shapeId="0" xr:uid="{AF11795D-8280-44BC-BC79-AF1F9D13190F}">
      <text>
        <r>
          <rPr>
            <sz val="9"/>
            <color indexed="81"/>
            <rFont val="MS P ゴシック"/>
            <family val="3"/>
            <charset val="128"/>
          </rPr>
          <t>円単位で入力</t>
        </r>
      </text>
    </comment>
    <comment ref="P33" authorId="0" shapeId="0" xr:uid="{A2A8D4E1-D75C-4853-AAAB-65EEF8AD5FFF}">
      <text>
        <r>
          <rPr>
            <sz val="9"/>
            <color indexed="81"/>
            <rFont val="MS P ゴシック"/>
            <family val="3"/>
            <charset val="128"/>
          </rPr>
          <t>該当する場合入力（円単位）</t>
        </r>
      </text>
    </comment>
    <comment ref="R33" authorId="0" shapeId="0" xr:uid="{71B18167-0960-483A-9B25-9E996BC5284E}">
      <text>
        <r>
          <rPr>
            <sz val="9"/>
            <color indexed="81"/>
            <rFont val="MS P ゴシック"/>
            <family val="3"/>
            <charset val="128"/>
          </rPr>
          <t>油種区分を選択</t>
        </r>
      </text>
    </comment>
    <comment ref="S33" authorId="0" shapeId="0" xr:uid="{041BA97D-186D-4A98-8A0D-29E33F44CF63}">
      <text>
        <r>
          <rPr>
            <sz val="9"/>
            <color indexed="81"/>
            <rFont val="MS P ゴシック"/>
            <family val="3"/>
            <charset val="128"/>
          </rPr>
          <t>円単位で入力</t>
        </r>
      </text>
    </comment>
    <comment ref="B34" authorId="0" shapeId="0" xr:uid="{4F538436-8222-4723-BADC-5EE420C3FCA0}">
      <text>
        <r>
          <rPr>
            <sz val="9"/>
            <color indexed="81"/>
            <rFont val="MS P ゴシック"/>
            <family val="3"/>
            <charset val="128"/>
          </rPr>
          <t>施設名を入力</t>
        </r>
      </text>
    </comment>
    <comment ref="C34" authorId="0" shapeId="0" xr:uid="{706AFC34-E404-437D-8DC5-AC32285283DB}">
      <text>
        <r>
          <rPr>
            <sz val="9"/>
            <color indexed="81"/>
            <rFont val="MS P ゴシック"/>
            <family val="3"/>
            <charset val="128"/>
          </rPr>
          <t>費用区分を選択</t>
        </r>
      </text>
    </comment>
    <comment ref="D34" authorId="0" shapeId="0" xr:uid="{329C8286-3F28-4468-BF96-012F12D45863}">
      <text>
        <r>
          <rPr>
            <sz val="9"/>
            <color indexed="81"/>
            <rFont val="MS P ゴシック"/>
            <family val="3"/>
            <charset val="128"/>
          </rPr>
          <t>費用区分を選択</t>
        </r>
      </text>
    </comment>
    <comment ref="E34" authorId="0" shapeId="0" xr:uid="{94859B07-9A56-4D7A-9F37-5E01517B2244}">
      <text>
        <r>
          <rPr>
            <sz val="9"/>
            <color indexed="81"/>
            <rFont val="MS P ゴシック"/>
            <family val="3"/>
            <charset val="128"/>
          </rPr>
          <t>契約区分を選択</t>
        </r>
      </text>
    </comment>
    <comment ref="F34" authorId="0" shapeId="0" xr:uid="{B7E75B38-CC5A-45DD-8253-847FCB326F4C}">
      <text>
        <r>
          <rPr>
            <sz val="9"/>
            <color indexed="81"/>
            <rFont val="MS P ゴシック"/>
            <family val="3"/>
            <charset val="128"/>
          </rPr>
          <t>円単位で入力</t>
        </r>
      </text>
    </comment>
    <comment ref="G34" authorId="0" shapeId="0" xr:uid="{811D94A8-D46A-44B3-992F-07B34A72B39A}">
      <text>
        <r>
          <rPr>
            <sz val="9"/>
            <color indexed="81"/>
            <rFont val="MS P ゴシック"/>
            <family val="3"/>
            <charset val="128"/>
          </rPr>
          <t>円単位で入力</t>
        </r>
      </text>
    </comment>
    <comment ref="H34" authorId="0" shapeId="0" xr:uid="{F2C6C721-8DF8-42AF-BFC2-856AC9326A87}">
      <text>
        <r>
          <rPr>
            <sz val="9"/>
            <color indexed="81"/>
            <rFont val="MS P ゴシック"/>
            <family val="3"/>
            <charset val="128"/>
          </rPr>
          <t>円単位で入力</t>
        </r>
      </text>
    </comment>
    <comment ref="I34" authorId="0" shapeId="0" xr:uid="{CBD8E652-31F5-455B-9766-0501F414049A}">
      <text>
        <r>
          <rPr>
            <sz val="9"/>
            <color indexed="81"/>
            <rFont val="MS P ゴシック"/>
            <family val="3"/>
            <charset val="128"/>
          </rPr>
          <t>円単位で入力</t>
        </r>
      </text>
    </comment>
    <comment ref="P34" authorId="0" shapeId="0" xr:uid="{006C0E79-55E9-4EDE-8F8E-D0586DEA1551}">
      <text>
        <r>
          <rPr>
            <sz val="9"/>
            <color indexed="81"/>
            <rFont val="MS P ゴシック"/>
            <family val="3"/>
            <charset val="128"/>
          </rPr>
          <t>該当する場合入力（円単位）</t>
        </r>
      </text>
    </comment>
    <comment ref="R34" authorId="0" shapeId="0" xr:uid="{CA2F1E19-B27E-4EF7-9DF6-8439E2898D4F}">
      <text>
        <r>
          <rPr>
            <sz val="9"/>
            <color indexed="81"/>
            <rFont val="MS P ゴシック"/>
            <family val="3"/>
            <charset val="128"/>
          </rPr>
          <t>油種区分を選択</t>
        </r>
      </text>
    </comment>
    <comment ref="S34" authorId="0" shapeId="0" xr:uid="{2BF3C66F-8CB9-4332-A773-C85E345FB410}">
      <text>
        <r>
          <rPr>
            <sz val="9"/>
            <color indexed="81"/>
            <rFont val="MS P ゴシック"/>
            <family val="3"/>
            <charset val="128"/>
          </rPr>
          <t>円単位で入力</t>
        </r>
      </text>
    </comment>
    <comment ref="B35" authorId="0" shapeId="0" xr:uid="{E47B1637-1176-4716-BC36-D413BB35848D}">
      <text>
        <r>
          <rPr>
            <sz val="9"/>
            <color indexed="81"/>
            <rFont val="MS P ゴシック"/>
            <family val="3"/>
            <charset val="128"/>
          </rPr>
          <t>施設名を入力</t>
        </r>
      </text>
    </comment>
    <comment ref="C35" authorId="0" shapeId="0" xr:uid="{1AFE3C3C-C845-4714-AD0A-1981897973C8}">
      <text>
        <r>
          <rPr>
            <sz val="9"/>
            <color indexed="81"/>
            <rFont val="MS P ゴシック"/>
            <family val="3"/>
            <charset val="128"/>
          </rPr>
          <t>費用区分を選択</t>
        </r>
      </text>
    </comment>
    <comment ref="D35" authorId="0" shapeId="0" xr:uid="{38C5AFFC-D617-42D8-84BE-172B060011EA}">
      <text>
        <r>
          <rPr>
            <sz val="9"/>
            <color indexed="81"/>
            <rFont val="MS P ゴシック"/>
            <family val="3"/>
            <charset val="128"/>
          </rPr>
          <t>費用区分を選択</t>
        </r>
      </text>
    </comment>
    <comment ref="E35" authorId="0" shapeId="0" xr:uid="{2198BDD4-FFF3-495F-8FA4-389414DD03C3}">
      <text>
        <r>
          <rPr>
            <sz val="9"/>
            <color indexed="81"/>
            <rFont val="MS P ゴシック"/>
            <family val="3"/>
            <charset val="128"/>
          </rPr>
          <t>契約区分を選択</t>
        </r>
      </text>
    </comment>
    <comment ref="F35" authorId="0" shapeId="0" xr:uid="{1842AC49-AA42-4781-8341-EEDC25FA47FC}">
      <text>
        <r>
          <rPr>
            <sz val="9"/>
            <color indexed="81"/>
            <rFont val="MS P ゴシック"/>
            <family val="3"/>
            <charset val="128"/>
          </rPr>
          <t>円単位で入力</t>
        </r>
      </text>
    </comment>
    <comment ref="G35" authorId="0" shapeId="0" xr:uid="{A7990579-5E3F-43DE-A47E-BAE2404E1414}">
      <text>
        <r>
          <rPr>
            <sz val="9"/>
            <color indexed="81"/>
            <rFont val="MS P ゴシック"/>
            <family val="3"/>
            <charset val="128"/>
          </rPr>
          <t>円単位で入力</t>
        </r>
      </text>
    </comment>
    <comment ref="H35" authorId="0" shapeId="0" xr:uid="{7CD26AC9-6A8E-4D0C-8F38-3928860211C9}">
      <text>
        <r>
          <rPr>
            <sz val="9"/>
            <color indexed="81"/>
            <rFont val="MS P ゴシック"/>
            <family val="3"/>
            <charset val="128"/>
          </rPr>
          <t>円単位で入力</t>
        </r>
      </text>
    </comment>
    <comment ref="I35" authorId="0" shapeId="0" xr:uid="{C2B3110D-5859-438C-BC2E-3E8300F905F7}">
      <text>
        <r>
          <rPr>
            <sz val="9"/>
            <color indexed="81"/>
            <rFont val="MS P ゴシック"/>
            <family val="3"/>
            <charset val="128"/>
          </rPr>
          <t>円単位で入力</t>
        </r>
      </text>
    </comment>
    <comment ref="P35" authorId="0" shapeId="0" xr:uid="{3B5F9BD3-81CA-4DFA-BEE3-D51C30480AF3}">
      <text>
        <r>
          <rPr>
            <sz val="9"/>
            <color indexed="81"/>
            <rFont val="MS P ゴシック"/>
            <family val="3"/>
            <charset val="128"/>
          </rPr>
          <t>該当する場合入力（円単位）</t>
        </r>
      </text>
    </comment>
    <comment ref="R35" authorId="0" shapeId="0" xr:uid="{E6F7B733-20A8-4B15-8C02-88600C911DAE}">
      <text>
        <r>
          <rPr>
            <sz val="9"/>
            <color indexed="81"/>
            <rFont val="MS P ゴシック"/>
            <family val="3"/>
            <charset val="128"/>
          </rPr>
          <t>油種区分を選択</t>
        </r>
      </text>
    </comment>
    <comment ref="S35" authorId="0" shapeId="0" xr:uid="{D509E13F-811F-4430-9770-EA9E5A8B27C8}">
      <text>
        <r>
          <rPr>
            <sz val="9"/>
            <color indexed="81"/>
            <rFont val="MS P ゴシック"/>
            <family val="3"/>
            <charset val="128"/>
          </rPr>
          <t>円単位で入力</t>
        </r>
      </text>
    </comment>
    <comment ref="B36" authorId="0" shapeId="0" xr:uid="{F74E49AD-DADA-4172-874F-DBD1EB47D63B}">
      <text>
        <r>
          <rPr>
            <sz val="9"/>
            <color indexed="81"/>
            <rFont val="MS P ゴシック"/>
            <family val="3"/>
            <charset val="128"/>
          </rPr>
          <t>施設名を入力</t>
        </r>
      </text>
    </comment>
    <comment ref="C36" authorId="0" shapeId="0" xr:uid="{3395762D-B277-40F9-B779-48DCC65956E1}">
      <text>
        <r>
          <rPr>
            <sz val="9"/>
            <color indexed="81"/>
            <rFont val="MS P ゴシック"/>
            <family val="3"/>
            <charset val="128"/>
          </rPr>
          <t>費用区分を選択</t>
        </r>
      </text>
    </comment>
    <comment ref="D36" authorId="0" shapeId="0" xr:uid="{0E421DC5-9D42-40DF-BED3-CE7D959291DE}">
      <text>
        <r>
          <rPr>
            <sz val="9"/>
            <color indexed="81"/>
            <rFont val="MS P ゴシック"/>
            <family val="3"/>
            <charset val="128"/>
          </rPr>
          <t>費用区分を選択</t>
        </r>
      </text>
    </comment>
    <comment ref="E36" authorId="0" shapeId="0" xr:uid="{B834B263-FCC0-4AC7-B5CC-4CDA3292719D}">
      <text>
        <r>
          <rPr>
            <sz val="9"/>
            <color indexed="81"/>
            <rFont val="MS P ゴシック"/>
            <family val="3"/>
            <charset val="128"/>
          </rPr>
          <t>契約区分を選択</t>
        </r>
      </text>
    </comment>
    <comment ref="F36" authorId="0" shapeId="0" xr:uid="{E6A5F903-81F7-4150-8CF0-3AF0A473D1A1}">
      <text>
        <r>
          <rPr>
            <sz val="9"/>
            <color indexed="81"/>
            <rFont val="MS P ゴシック"/>
            <family val="3"/>
            <charset val="128"/>
          </rPr>
          <t>円単位で入力</t>
        </r>
      </text>
    </comment>
    <comment ref="G36" authorId="0" shapeId="0" xr:uid="{C2640C6A-4BE9-4DBA-BBE9-810955CD86DB}">
      <text>
        <r>
          <rPr>
            <sz val="9"/>
            <color indexed="81"/>
            <rFont val="MS P ゴシック"/>
            <family val="3"/>
            <charset val="128"/>
          </rPr>
          <t>円単位で入力</t>
        </r>
      </text>
    </comment>
    <comment ref="H36" authorId="0" shapeId="0" xr:uid="{95845472-9F76-4BB7-89DC-E43386E1847A}">
      <text>
        <r>
          <rPr>
            <sz val="9"/>
            <color indexed="81"/>
            <rFont val="MS P ゴシック"/>
            <family val="3"/>
            <charset val="128"/>
          </rPr>
          <t>円単位で入力</t>
        </r>
      </text>
    </comment>
    <comment ref="I36" authorId="0" shapeId="0" xr:uid="{596C9E04-99BB-4E11-A872-797147446DCD}">
      <text>
        <r>
          <rPr>
            <sz val="9"/>
            <color indexed="81"/>
            <rFont val="MS P ゴシック"/>
            <family val="3"/>
            <charset val="128"/>
          </rPr>
          <t>円単位で入力</t>
        </r>
      </text>
    </comment>
    <comment ref="P36" authorId="0" shapeId="0" xr:uid="{963E6272-0776-46A2-877C-EE473FBF4B2C}">
      <text>
        <r>
          <rPr>
            <sz val="9"/>
            <color indexed="81"/>
            <rFont val="MS P ゴシック"/>
            <family val="3"/>
            <charset val="128"/>
          </rPr>
          <t>該当する場合入力（円単位）</t>
        </r>
      </text>
    </comment>
    <comment ref="R36" authorId="0" shapeId="0" xr:uid="{5E0BF9D1-247E-4B4B-B5F6-9ACA895C3D8D}">
      <text>
        <r>
          <rPr>
            <sz val="9"/>
            <color indexed="81"/>
            <rFont val="MS P ゴシック"/>
            <family val="3"/>
            <charset val="128"/>
          </rPr>
          <t>油種区分を選択</t>
        </r>
      </text>
    </comment>
    <comment ref="S36" authorId="0" shapeId="0" xr:uid="{8F2F58E0-E843-4925-A299-511C3DD137C4}">
      <text>
        <r>
          <rPr>
            <sz val="9"/>
            <color indexed="81"/>
            <rFont val="MS P ゴシック"/>
            <family val="3"/>
            <charset val="128"/>
          </rPr>
          <t>円単位で入力</t>
        </r>
      </text>
    </comment>
    <comment ref="B37" authorId="0" shapeId="0" xr:uid="{9DE80348-28C9-4B1D-91AC-F5B5C6949871}">
      <text>
        <r>
          <rPr>
            <sz val="9"/>
            <color indexed="81"/>
            <rFont val="MS P ゴシック"/>
            <family val="3"/>
            <charset val="128"/>
          </rPr>
          <t>施設名を入力</t>
        </r>
      </text>
    </comment>
    <comment ref="C37" authorId="0" shapeId="0" xr:uid="{89F8B06A-768D-47F6-9496-E5D77E0927FB}">
      <text>
        <r>
          <rPr>
            <sz val="9"/>
            <color indexed="81"/>
            <rFont val="MS P ゴシック"/>
            <family val="3"/>
            <charset val="128"/>
          </rPr>
          <t>費用区分を選択</t>
        </r>
      </text>
    </comment>
    <comment ref="D37" authorId="0" shapeId="0" xr:uid="{D6A680D4-E15C-4F5F-BB0A-AD1F0EA1DF82}">
      <text>
        <r>
          <rPr>
            <sz val="9"/>
            <color indexed="81"/>
            <rFont val="MS P ゴシック"/>
            <family val="3"/>
            <charset val="128"/>
          </rPr>
          <t>費用区分を選択</t>
        </r>
      </text>
    </comment>
    <comment ref="E37" authorId="0" shapeId="0" xr:uid="{E882662B-A11F-4B86-A93C-2BCD3257B0B5}">
      <text>
        <r>
          <rPr>
            <sz val="9"/>
            <color indexed="81"/>
            <rFont val="MS P ゴシック"/>
            <family val="3"/>
            <charset val="128"/>
          </rPr>
          <t>契約区分を選択</t>
        </r>
      </text>
    </comment>
    <comment ref="F37" authorId="0" shapeId="0" xr:uid="{A2BAD834-05FB-4610-A50D-36720937EB95}">
      <text>
        <r>
          <rPr>
            <sz val="9"/>
            <color indexed="81"/>
            <rFont val="MS P ゴシック"/>
            <family val="3"/>
            <charset val="128"/>
          </rPr>
          <t>円単位で入力</t>
        </r>
      </text>
    </comment>
    <comment ref="G37" authorId="0" shapeId="0" xr:uid="{39F9FDAA-3DAD-48CD-B20E-267E9FED3A2B}">
      <text>
        <r>
          <rPr>
            <sz val="9"/>
            <color indexed="81"/>
            <rFont val="MS P ゴシック"/>
            <family val="3"/>
            <charset val="128"/>
          </rPr>
          <t>円単位で入力</t>
        </r>
      </text>
    </comment>
    <comment ref="H37" authorId="0" shapeId="0" xr:uid="{A4881443-7E5C-4A41-81B6-6D9E9FF28156}">
      <text>
        <r>
          <rPr>
            <sz val="9"/>
            <color indexed="81"/>
            <rFont val="MS P ゴシック"/>
            <family val="3"/>
            <charset val="128"/>
          </rPr>
          <t>円単位で入力</t>
        </r>
      </text>
    </comment>
    <comment ref="I37" authorId="0" shapeId="0" xr:uid="{A6525F63-7200-4ACA-A9BF-36BA4FDB96B0}">
      <text>
        <r>
          <rPr>
            <sz val="9"/>
            <color indexed="81"/>
            <rFont val="MS P ゴシック"/>
            <family val="3"/>
            <charset val="128"/>
          </rPr>
          <t>円単位で入力</t>
        </r>
      </text>
    </comment>
    <comment ref="P37" authorId="0" shapeId="0" xr:uid="{A323AD29-EA88-449C-8DFE-9A276757E15C}">
      <text>
        <r>
          <rPr>
            <sz val="9"/>
            <color indexed="81"/>
            <rFont val="MS P ゴシック"/>
            <family val="3"/>
            <charset val="128"/>
          </rPr>
          <t>該当する場合入力（円単位）</t>
        </r>
      </text>
    </comment>
    <comment ref="R37" authorId="0" shapeId="0" xr:uid="{D89E9E4C-AFF3-4F4F-B9F3-7EECFD4B4105}">
      <text>
        <r>
          <rPr>
            <sz val="9"/>
            <color indexed="81"/>
            <rFont val="MS P ゴシック"/>
            <family val="3"/>
            <charset val="128"/>
          </rPr>
          <t>油種区分を選択</t>
        </r>
      </text>
    </comment>
    <comment ref="S37" authorId="0" shapeId="0" xr:uid="{D0F19B86-37C2-438D-B7D6-F3EEF89453F7}">
      <text>
        <r>
          <rPr>
            <sz val="9"/>
            <color indexed="81"/>
            <rFont val="MS P ゴシック"/>
            <family val="3"/>
            <charset val="128"/>
          </rPr>
          <t>円単位で入力</t>
        </r>
      </text>
    </comment>
    <comment ref="B38" authorId="0" shapeId="0" xr:uid="{0EF41DB0-BD3A-40EF-9898-D29329C5D46E}">
      <text>
        <r>
          <rPr>
            <sz val="9"/>
            <color indexed="81"/>
            <rFont val="MS P ゴシック"/>
            <family val="3"/>
            <charset val="128"/>
          </rPr>
          <t>施設名を入力</t>
        </r>
      </text>
    </comment>
    <comment ref="C38" authorId="0" shapeId="0" xr:uid="{ACE2A418-D3AA-4498-A1CE-39317EAD7EB7}">
      <text>
        <r>
          <rPr>
            <sz val="9"/>
            <color indexed="81"/>
            <rFont val="MS P ゴシック"/>
            <family val="3"/>
            <charset val="128"/>
          </rPr>
          <t>費用区分を選択</t>
        </r>
      </text>
    </comment>
    <comment ref="D38" authorId="0" shapeId="0" xr:uid="{34153BD6-F4E5-44B8-AE4E-63D97B9E75E8}">
      <text>
        <r>
          <rPr>
            <sz val="9"/>
            <color indexed="81"/>
            <rFont val="MS P ゴシック"/>
            <family val="3"/>
            <charset val="128"/>
          </rPr>
          <t>費用区分を選択</t>
        </r>
      </text>
    </comment>
    <comment ref="E38" authorId="0" shapeId="0" xr:uid="{6CD494CA-49DD-4CA7-ACA3-FA7047AF4BEA}">
      <text>
        <r>
          <rPr>
            <sz val="9"/>
            <color indexed="81"/>
            <rFont val="MS P ゴシック"/>
            <family val="3"/>
            <charset val="128"/>
          </rPr>
          <t>契約区分を選択</t>
        </r>
      </text>
    </comment>
    <comment ref="F38" authorId="0" shapeId="0" xr:uid="{FA6979F4-02C4-4B0F-A3DF-437BEBC49949}">
      <text>
        <r>
          <rPr>
            <sz val="9"/>
            <color indexed="81"/>
            <rFont val="MS P ゴシック"/>
            <family val="3"/>
            <charset val="128"/>
          </rPr>
          <t>円単位で入力</t>
        </r>
      </text>
    </comment>
    <comment ref="G38" authorId="0" shapeId="0" xr:uid="{97296C7E-282A-4C03-9E08-A2EF28123BB9}">
      <text>
        <r>
          <rPr>
            <sz val="9"/>
            <color indexed="81"/>
            <rFont val="MS P ゴシック"/>
            <family val="3"/>
            <charset val="128"/>
          </rPr>
          <t>円単位で入力</t>
        </r>
      </text>
    </comment>
    <comment ref="H38" authorId="0" shapeId="0" xr:uid="{12CA2EAF-E726-499E-B7E4-24C60E9A0907}">
      <text>
        <r>
          <rPr>
            <sz val="9"/>
            <color indexed="81"/>
            <rFont val="MS P ゴシック"/>
            <family val="3"/>
            <charset val="128"/>
          </rPr>
          <t>円単位で入力</t>
        </r>
      </text>
    </comment>
    <comment ref="I38" authorId="0" shapeId="0" xr:uid="{CB056213-DCFE-4676-818F-85F2D976F12B}">
      <text>
        <r>
          <rPr>
            <sz val="9"/>
            <color indexed="81"/>
            <rFont val="MS P ゴシック"/>
            <family val="3"/>
            <charset val="128"/>
          </rPr>
          <t>円単位で入力</t>
        </r>
      </text>
    </comment>
    <comment ref="P38" authorId="0" shapeId="0" xr:uid="{9B2C510E-401E-4FE0-85F4-39D1C476FD4D}">
      <text>
        <r>
          <rPr>
            <sz val="9"/>
            <color indexed="81"/>
            <rFont val="MS P ゴシック"/>
            <family val="3"/>
            <charset val="128"/>
          </rPr>
          <t>該当する場合入力（円単位）</t>
        </r>
      </text>
    </comment>
    <comment ref="R38" authorId="0" shapeId="0" xr:uid="{0E5705B6-BFAA-4838-A293-B9079AD1D312}">
      <text>
        <r>
          <rPr>
            <sz val="9"/>
            <color indexed="81"/>
            <rFont val="MS P ゴシック"/>
            <family val="3"/>
            <charset val="128"/>
          </rPr>
          <t>油種区分を選択</t>
        </r>
      </text>
    </comment>
    <comment ref="S38" authorId="0" shapeId="0" xr:uid="{96DD88A6-1C90-44DF-BDA3-11E3558BD4A8}">
      <text>
        <r>
          <rPr>
            <sz val="9"/>
            <color indexed="81"/>
            <rFont val="MS P ゴシック"/>
            <family val="3"/>
            <charset val="128"/>
          </rPr>
          <t>円単位で入力</t>
        </r>
      </text>
    </comment>
    <comment ref="B39" authorId="0" shapeId="0" xr:uid="{63A3FCA9-55A1-42DE-8811-05FD520B457B}">
      <text>
        <r>
          <rPr>
            <sz val="9"/>
            <color indexed="81"/>
            <rFont val="MS P ゴシック"/>
            <family val="3"/>
            <charset val="128"/>
          </rPr>
          <t>施設名を入力</t>
        </r>
      </text>
    </comment>
    <comment ref="C39" authorId="0" shapeId="0" xr:uid="{2E648D40-2BA7-4CBE-B6F2-F456C0C3F31C}">
      <text>
        <r>
          <rPr>
            <sz val="9"/>
            <color indexed="81"/>
            <rFont val="MS P ゴシック"/>
            <family val="3"/>
            <charset val="128"/>
          </rPr>
          <t>費用区分を選択</t>
        </r>
      </text>
    </comment>
    <comment ref="D39" authorId="0" shapeId="0" xr:uid="{C973F71B-1CBE-499E-845A-8494105B34D7}">
      <text>
        <r>
          <rPr>
            <sz val="9"/>
            <color indexed="81"/>
            <rFont val="MS P ゴシック"/>
            <family val="3"/>
            <charset val="128"/>
          </rPr>
          <t>費用区分を選択</t>
        </r>
      </text>
    </comment>
    <comment ref="E39" authorId="0" shapeId="0" xr:uid="{9D2FB4EE-572D-4B46-BD43-5809F19723FF}">
      <text>
        <r>
          <rPr>
            <sz val="9"/>
            <color indexed="81"/>
            <rFont val="MS P ゴシック"/>
            <family val="3"/>
            <charset val="128"/>
          </rPr>
          <t>契約区分を選択</t>
        </r>
      </text>
    </comment>
    <comment ref="F39" authorId="0" shapeId="0" xr:uid="{7C5B7BB8-243C-4BD4-A7A5-D10671CBB051}">
      <text>
        <r>
          <rPr>
            <sz val="9"/>
            <color indexed="81"/>
            <rFont val="MS P ゴシック"/>
            <family val="3"/>
            <charset val="128"/>
          </rPr>
          <t>円単位で入力</t>
        </r>
      </text>
    </comment>
    <comment ref="G39" authorId="0" shapeId="0" xr:uid="{44E3E0FA-E9F1-4A1B-868F-483D08CA386E}">
      <text>
        <r>
          <rPr>
            <sz val="9"/>
            <color indexed="81"/>
            <rFont val="MS P ゴシック"/>
            <family val="3"/>
            <charset val="128"/>
          </rPr>
          <t>円単位で入力</t>
        </r>
      </text>
    </comment>
    <comment ref="H39" authorId="0" shapeId="0" xr:uid="{63922593-F510-46BC-8E0E-E5CC0EFB67BC}">
      <text>
        <r>
          <rPr>
            <sz val="9"/>
            <color indexed="81"/>
            <rFont val="MS P ゴシック"/>
            <family val="3"/>
            <charset val="128"/>
          </rPr>
          <t>円単位で入力</t>
        </r>
      </text>
    </comment>
    <comment ref="I39" authorId="0" shapeId="0" xr:uid="{009E4F67-A876-4ECC-AC62-5D5636B98FE9}">
      <text>
        <r>
          <rPr>
            <sz val="9"/>
            <color indexed="81"/>
            <rFont val="MS P ゴシック"/>
            <family val="3"/>
            <charset val="128"/>
          </rPr>
          <t>円単位で入力</t>
        </r>
      </text>
    </comment>
    <comment ref="P39" authorId="0" shapeId="0" xr:uid="{6056A0B4-6E44-44D0-B8A3-DF950D5A0513}">
      <text>
        <r>
          <rPr>
            <sz val="9"/>
            <color indexed="81"/>
            <rFont val="MS P ゴシック"/>
            <family val="3"/>
            <charset val="128"/>
          </rPr>
          <t>該当する場合入力（円単位）</t>
        </r>
      </text>
    </comment>
    <comment ref="R39" authorId="0" shapeId="0" xr:uid="{1630EF9A-7BC0-4920-83D8-C46D08AADDA5}">
      <text>
        <r>
          <rPr>
            <sz val="9"/>
            <color indexed="81"/>
            <rFont val="MS P ゴシック"/>
            <family val="3"/>
            <charset val="128"/>
          </rPr>
          <t>油種区分を選択</t>
        </r>
      </text>
    </comment>
    <comment ref="S39" authorId="0" shapeId="0" xr:uid="{75231ED7-CC9C-45D3-9AA0-2D12A3907E3F}">
      <text>
        <r>
          <rPr>
            <sz val="9"/>
            <color indexed="81"/>
            <rFont val="MS P ゴシック"/>
            <family val="3"/>
            <charset val="128"/>
          </rPr>
          <t>円単位で入力</t>
        </r>
      </text>
    </comment>
    <comment ref="B40" authorId="0" shapeId="0" xr:uid="{EF9B1F59-EE6D-4350-A16D-640B1CEC389E}">
      <text>
        <r>
          <rPr>
            <sz val="9"/>
            <color indexed="81"/>
            <rFont val="MS P ゴシック"/>
            <family val="3"/>
            <charset val="128"/>
          </rPr>
          <t>施設名を入力</t>
        </r>
      </text>
    </comment>
    <comment ref="C40" authorId="0" shapeId="0" xr:uid="{13C0C54C-FEFB-450C-8E36-FC22529C1209}">
      <text>
        <r>
          <rPr>
            <sz val="9"/>
            <color indexed="81"/>
            <rFont val="MS P ゴシック"/>
            <family val="3"/>
            <charset val="128"/>
          </rPr>
          <t>費用区分を選択</t>
        </r>
      </text>
    </comment>
    <comment ref="D40" authorId="0" shapeId="0" xr:uid="{30E41BF8-F939-4146-A7E7-1C7338F019CD}">
      <text>
        <r>
          <rPr>
            <sz val="9"/>
            <color indexed="81"/>
            <rFont val="MS P ゴシック"/>
            <family val="3"/>
            <charset val="128"/>
          </rPr>
          <t>費用区分を選択</t>
        </r>
      </text>
    </comment>
    <comment ref="E40" authorId="0" shapeId="0" xr:uid="{B0CADEAA-DEA0-47F1-8374-E6D5EEE8A416}">
      <text>
        <r>
          <rPr>
            <sz val="9"/>
            <color indexed="81"/>
            <rFont val="MS P ゴシック"/>
            <family val="3"/>
            <charset val="128"/>
          </rPr>
          <t>契約区分を選択</t>
        </r>
      </text>
    </comment>
    <comment ref="F40" authorId="0" shapeId="0" xr:uid="{40340413-6A92-4061-9C0B-896D776C544A}">
      <text>
        <r>
          <rPr>
            <sz val="9"/>
            <color indexed="81"/>
            <rFont val="MS P ゴシック"/>
            <family val="3"/>
            <charset val="128"/>
          </rPr>
          <t>円単位で入力</t>
        </r>
      </text>
    </comment>
    <comment ref="G40" authorId="0" shapeId="0" xr:uid="{22713484-2B00-44ED-9CB3-9538B2F025F6}">
      <text>
        <r>
          <rPr>
            <sz val="9"/>
            <color indexed="81"/>
            <rFont val="MS P ゴシック"/>
            <family val="3"/>
            <charset val="128"/>
          </rPr>
          <t>円単位で入力</t>
        </r>
      </text>
    </comment>
    <comment ref="H40" authorId="0" shapeId="0" xr:uid="{E85019A6-E7C0-452D-A6C0-3C56022B36B9}">
      <text>
        <r>
          <rPr>
            <sz val="9"/>
            <color indexed="81"/>
            <rFont val="MS P ゴシック"/>
            <family val="3"/>
            <charset val="128"/>
          </rPr>
          <t>円単位で入力</t>
        </r>
      </text>
    </comment>
    <comment ref="I40" authorId="0" shapeId="0" xr:uid="{546E58EB-3298-436B-8183-251E66581060}">
      <text>
        <r>
          <rPr>
            <sz val="9"/>
            <color indexed="81"/>
            <rFont val="MS P ゴシック"/>
            <family val="3"/>
            <charset val="128"/>
          </rPr>
          <t>円単位で入力</t>
        </r>
      </text>
    </comment>
    <comment ref="P40" authorId="0" shapeId="0" xr:uid="{464B9B68-247B-48E7-97B5-1E16180E133B}">
      <text>
        <r>
          <rPr>
            <sz val="9"/>
            <color indexed="81"/>
            <rFont val="MS P ゴシック"/>
            <family val="3"/>
            <charset val="128"/>
          </rPr>
          <t>該当する場合入力（円単位）</t>
        </r>
      </text>
    </comment>
    <comment ref="R40" authorId="0" shapeId="0" xr:uid="{05B51DB5-5B84-41BD-BDD2-AEE0876BA2F8}">
      <text>
        <r>
          <rPr>
            <sz val="9"/>
            <color indexed="81"/>
            <rFont val="MS P ゴシック"/>
            <family val="3"/>
            <charset val="128"/>
          </rPr>
          <t>油種区分を選択</t>
        </r>
      </text>
    </comment>
    <comment ref="S40" authorId="0" shapeId="0" xr:uid="{8026DE51-49E5-4C65-9031-B869DBE21E8D}">
      <text>
        <r>
          <rPr>
            <sz val="9"/>
            <color indexed="81"/>
            <rFont val="MS P ゴシック"/>
            <family val="3"/>
            <charset val="128"/>
          </rPr>
          <t>円単位で入力</t>
        </r>
      </text>
    </comment>
    <comment ref="B41" authorId="0" shapeId="0" xr:uid="{9A559738-5B57-4016-A6B1-3698329EA1D7}">
      <text>
        <r>
          <rPr>
            <sz val="9"/>
            <color indexed="81"/>
            <rFont val="MS P ゴシック"/>
            <family val="3"/>
            <charset val="128"/>
          </rPr>
          <t>施設名を入力</t>
        </r>
      </text>
    </comment>
    <comment ref="C41" authorId="0" shapeId="0" xr:uid="{AE4540F8-7B5D-4263-8A56-58ED132B91C8}">
      <text>
        <r>
          <rPr>
            <sz val="9"/>
            <color indexed="81"/>
            <rFont val="MS P ゴシック"/>
            <family val="3"/>
            <charset val="128"/>
          </rPr>
          <t>費用区分を選択</t>
        </r>
      </text>
    </comment>
    <comment ref="D41" authorId="0" shapeId="0" xr:uid="{A6DDD29E-C767-4284-8362-DC5E5D770C69}">
      <text>
        <r>
          <rPr>
            <sz val="9"/>
            <color indexed="81"/>
            <rFont val="MS P ゴシック"/>
            <family val="3"/>
            <charset val="128"/>
          </rPr>
          <t>費用区分を選択</t>
        </r>
      </text>
    </comment>
    <comment ref="E41" authorId="0" shapeId="0" xr:uid="{772C60E3-78B3-49C8-85FF-315EEF6B1C3A}">
      <text>
        <r>
          <rPr>
            <sz val="9"/>
            <color indexed="81"/>
            <rFont val="MS P ゴシック"/>
            <family val="3"/>
            <charset val="128"/>
          </rPr>
          <t>契約区分を選択</t>
        </r>
      </text>
    </comment>
    <comment ref="F41" authorId="0" shapeId="0" xr:uid="{5F75CC91-AA93-47C1-80E7-4A18B4608167}">
      <text>
        <r>
          <rPr>
            <sz val="9"/>
            <color indexed="81"/>
            <rFont val="MS P ゴシック"/>
            <family val="3"/>
            <charset val="128"/>
          </rPr>
          <t>円単位で入力</t>
        </r>
      </text>
    </comment>
    <comment ref="G41" authorId="0" shapeId="0" xr:uid="{1E955029-704B-477E-ACD8-80F055F3BA4F}">
      <text>
        <r>
          <rPr>
            <sz val="9"/>
            <color indexed="81"/>
            <rFont val="MS P ゴシック"/>
            <family val="3"/>
            <charset val="128"/>
          </rPr>
          <t>円単位で入力</t>
        </r>
      </text>
    </comment>
    <comment ref="H41" authorId="0" shapeId="0" xr:uid="{09F8FA5F-EC36-4669-AF48-C181F5C52C3F}">
      <text>
        <r>
          <rPr>
            <sz val="9"/>
            <color indexed="81"/>
            <rFont val="MS P ゴシック"/>
            <family val="3"/>
            <charset val="128"/>
          </rPr>
          <t>円単位で入力</t>
        </r>
      </text>
    </comment>
    <comment ref="I41" authorId="0" shapeId="0" xr:uid="{2F29149F-4A6B-47E0-9A17-2A3A39D9F108}">
      <text>
        <r>
          <rPr>
            <sz val="9"/>
            <color indexed="81"/>
            <rFont val="MS P ゴシック"/>
            <family val="3"/>
            <charset val="128"/>
          </rPr>
          <t>円単位で入力</t>
        </r>
      </text>
    </comment>
    <comment ref="P41" authorId="0" shapeId="0" xr:uid="{428724F6-AC27-44FF-95F9-DEADDC9D5C1C}">
      <text>
        <r>
          <rPr>
            <sz val="9"/>
            <color indexed="81"/>
            <rFont val="MS P ゴシック"/>
            <family val="3"/>
            <charset val="128"/>
          </rPr>
          <t>該当する場合入力（円単位）</t>
        </r>
      </text>
    </comment>
    <comment ref="R41" authorId="0" shapeId="0" xr:uid="{84F83EE0-453F-4622-8060-D14C81419FB7}">
      <text>
        <r>
          <rPr>
            <sz val="9"/>
            <color indexed="81"/>
            <rFont val="MS P ゴシック"/>
            <family val="3"/>
            <charset val="128"/>
          </rPr>
          <t>油種区分を選択</t>
        </r>
      </text>
    </comment>
    <comment ref="S41" authorId="0" shapeId="0" xr:uid="{DB43BFC8-58E6-4C3B-BD8F-F681299B2ED9}">
      <text>
        <r>
          <rPr>
            <sz val="9"/>
            <color indexed="81"/>
            <rFont val="MS P ゴシック"/>
            <family val="3"/>
            <charset val="128"/>
          </rPr>
          <t>円単位で入力</t>
        </r>
      </text>
    </comment>
    <comment ref="B42" authorId="0" shapeId="0" xr:uid="{5B8076FE-AF1B-4FB7-A673-B93CE559A7F6}">
      <text>
        <r>
          <rPr>
            <sz val="9"/>
            <color indexed="81"/>
            <rFont val="MS P ゴシック"/>
            <family val="3"/>
            <charset val="128"/>
          </rPr>
          <t>施設名を入力</t>
        </r>
      </text>
    </comment>
    <comment ref="C42" authorId="0" shapeId="0" xr:uid="{9BEBB382-EECA-4321-BA0F-BEDAD8F0936D}">
      <text>
        <r>
          <rPr>
            <sz val="9"/>
            <color indexed="81"/>
            <rFont val="MS P ゴシック"/>
            <family val="3"/>
            <charset val="128"/>
          </rPr>
          <t>費用区分を選択</t>
        </r>
      </text>
    </comment>
    <comment ref="D42" authorId="0" shapeId="0" xr:uid="{CA503F5E-65CB-48A3-B236-7B1DF0AA02D2}">
      <text>
        <r>
          <rPr>
            <sz val="9"/>
            <color indexed="81"/>
            <rFont val="MS P ゴシック"/>
            <family val="3"/>
            <charset val="128"/>
          </rPr>
          <t>費用区分を選択</t>
        </r>
      </text>
    </comment>
    <comment ref="E42" authorId="0" shapeId="0" xr:uid="{A585DF52-4244-478E-A985-3EBEDF9F01D7}">
      <text>
        <r>
          <rPr>
            <sz val="9"/>
            <color indexed="81"/>
            <rFont val="MS P ゴシック"/>
            <family val="3"/>
            <charset val="128"/>
          </rPr>
          <t>契約区分を選択</t>
        </r>
      </text>
    </comment>
    <comment ref="F42" authorId="0" shapeId="0" xr:uid="{22EE3D9F-FBDD-4507-AFB4-EFA40792521D}">
      <text>
        <r>
          <rPr>
            <sz val="9"/>
            <color indexed="81"/>
            <rFont val="MS P ゴシック"/>
            <family val="3"/>
            <charset val="128"/>
          </rPr>
          <t>円単位で入力</t>
        </r>
      </text>
    </comment>
    <comment ref="G42" authorId="0" shapeId="0" xr:uid="{827F9034-954C-4C14-AC10-0813744D68D6}">
      <text>
        <r>
          <rPr>
            <sz val="9"/>
            <color indexed="81"/>
            <rFont val="MS P ゴシック"/>
            <family val="3"/>
            <charset val="128"/>
          </rPr>
          <t>円単位で入力</t>
        </r>
      </text>
    </comment>
    <comment ref="H42" authorId="0" shapeId="0" xr:uid="{1D6257EC-45BE-4F92-888F-3645BE5CD28E}">
      <text>
        <r>
          <rPr>
            <sz val="9"/>
            <color indexed="81"/>
            <rFont val="MS P ゴシック"/>
            <family val="3"/>
            <charset val="128"/>
          </rPr>
          <t>円単位で入力</t>
        </r>
      </text>
    </comment>
    <comment ref="I42" authorId="0" shapeId="0" xr:uid="{A02C59E5-432B-4916-9D78-2B32ED0D9BB5}">
      <text>
        <r>
          <rPr>
            <sz val="9"/>
            <color indexed="81"/>
            <rFont val="MS P ゴシック"/>
            <family val="3"/>
            <charset val="128"/>
          </rPr>
          <t>円単位で入力</t>
        </r>
      </text>
    </comment>
    <comment ref="P42" authorId="0" shapeId="0" xr:uid="{6FAC5539-167D-4700-B79C-3A85795554C1}">
      <text>
        <r>
          <rPr>
            <sz val="9"/>
            <color indexed="81"/>
            <rFont val="MS P ゴシック"/>
            <family val="3"/>
            <charset val="128"/>
          </rPr>
          <t>該当する場合入力（円単位）</t>
        </r>
      </text>
    </comment>
    <comment ref="R42" authorId="0" shapeId="0" xr:uid="{AD0F51F7-2E2C-4086-A7CB-FB9ED5967CCB}">
      <text>
        <r>
          <rPr>
            <sz val="9"/>
            <color indexed="81"/>
            <rFont val="MS P ゴシック"/>
            <family val="3"/>
            <charset val="128"/>
          </rPr>
          <t>油種区分を選択</t>
        </r>
      </text>
    </comment>
    <comment ref="S42" authorId="0" shapeId="0" xr:uid="{0D474332-7618-4B87-9EB6-9293A205DA28}">
      <text>
        <r>
          <rPr>
            <sz val="9"/>
            <color indexed="81"/>
            <rFont val="MS P ゴシック"/>
            <family val="3"/>
            <charset val="128"/>
          </rPr>
          <t>円単位で入力</t>
        </r>
      </text>
    </comment>
    <comment ref="B43" authorId="0" shapeId="0" xr:uid="{14F9AC01-F716-4FDC-9A1F-4478D36982CC}">
      <text>
        <r>
          <rPr>
            <sz val="9"/>
            <color indexed="81"/>
            <rFont val="MS P ゴシック"/>
            <family val="3"/>
            <charset val="128"/>
          </rPr>
          <t>施設名を入力</t>
        </r>
      </text>
    </comment>
    <comment ref="C43" authorId="0" shapeId="0" xr:uid="{975EC230-9542-448C-9B2B-D9DB2477FCA0}">
      <text>
        <r>
          <rPr>
            <sz val="9"/>
            <color indexed="81"/>
            <rFont val="MS P ゴシック"/>
            <family val="3"/>
            <charset val="128"/>
          </rPr>
          <t>費用区分を選択</t>
        </r>
      </text>
    </comment>
    <comment ref="D43" authorId="0" shapeId="0" xr:uid="{D23C3FF9-851A-4700-947A-9C8BBC5AB964}">
      <text>
        <r>
          <rPr>
            <sz val="9"/>
            <color indexed="81"/>
            <rFont val="MS P ゴシック"/>
            <family val="3"/>
            <charset val="128"/>
          </rPr>
          <t>費用区分を選択</t>
        </r>
      </text>
    </comment>
    <comment ref="E43" authorId="0" shapeId="0" xr:uid="{8CE7C48C-BDC5-49E3-9C2C-A76F0755D3E6}">
      <text>
        <r>
          <rPr>
            <sz val="9"/>
            <color indexed="81"/>
            <rFont val="MS P ゴシック"/>
            <family val="3"/>
            <charset val="128"/>
          </rPr>
          <t>契約区分を選択</t>
        </r>
      </text>
    </comment>
    <comment ref="F43" authorId="0" shapeId="0" xr:uid="{60085D88-3173-4FF9-9AE3-DF2644BF4260}">
      <text>
        <r>
          <rPr>
            <sz val="9"/>
            <color indexed="81"/>
            <rFont val="MS P ゴシック"/>
            <family val="3"/>
            <charset val="128"/>
          </rPr>
          <t>円単位で入力</t>
        </r>
      </text>
    </comment>
    <comment ref="G43" authorId="0" shapeId="0" xr:uid="{EF5D406C-D12C-4BB1-889D-8E1FE81F8578}">
      <text>
        <r>
          <rPr>
            <sz val="9"/>
            <color indexed="81"/>
            <rFont val="MS P ゴシック"/>
            <family val="3"/>
            <charset val="128"/>
          </rPr>
          <t>円単位で入力</t>
        </r>
      </text>
    </comment>
    <comment ref="H43" authorId="0" shapeId="0" xr:uid="{FC7C40E9-0917-48C5-927F-6EEF04515D94}">
      <text>
        <r>
          <rPr>
            <sz val="9"/>
            <color indexed="81"/>
            <rFont val="MS P ゴシック"/>
            <family val="3"/>
            <charset val="128"/>
          </rPr>
          <t>円単位で入力</t>
        </r>
      </text>
    </comment>
    <comment ref="I43" authorId="0" shapeId="0" xr:uid="{A3AE6EA6-BB1F-4766-B809-0C813ECD91DB}">
      <text>
        <r>
          <rPr>
            <sz val="9"/>
            <color indexed="81"/>
            <rFont val="MS P ゴシック"/>
            <family val="3"/>
            <charset val="128"/>
          </rPr>
          <t>円単位で入力</t>
        </r>
      </text>
    </comment>
    <comment ref="P43" authorId="0" shapeId="0" xr:uid="{AA298104-6236-4C29-A396-CE7A6CE03864}">
      <text>
        <r>
          <rPr>
            <sz val="9"/>
            <color indexed="81"/>
            <rFont val="MS P ゴシック"/>
            <family val="3"/>
            <charset val="128"/>
          </rPr>
          <t>該当する場合入力（円単位）</t>
        </r>
      </text>
    </comment>
    <comment ref="R43" authorId="0" shapeId="0" xr:uid="{73F472B2-13AA-42AF-A0CE-B9BFD9635F70}">
      <text>
        <r>
          <rPr>
            <sz val="9"/>
            <color indexed="81"/>
            <rFont val="MS P ゴシック"/>
            <family val="3"/>
            <charset val="128"/>
          </rPr>
          <t>油種区分を選択</t>
        </r>
      </text>
    </comment>
    <comment ref="S43" authorId="0" shapeId="0" xr:uid="{5DADE033-812C-482E-9699-60669C2FC59C}">
      <text>
        <r>
          <rPr>
            <sz val="9"/>
            <color indexed="81"/>
            <rFont val="MS P ゴシック"/>
            <family val="3"/>
            <charset val="128"/>
          </rPr>
          <t>円単位で入力</t>
        </r>
      </text>
    </comment>
    <comment ref="B44" authorId="0" shapeId="0" xr:uid="{09D52234-54A7-4381-8A5E-AEF49EEB567B}">
      <text>
        <r>
          <rPr>
            <sz val="9"/>
            <color indexed="81"/>
            <rFont val="MS P ゴシック"/>
            <family val="3"/>
            <charset val="128"/>
          </rPr>
          <t>施設名を入力</t>
        </r>
      </text>
    </comment>
    <comment ref="C44" authorId="0" shapeId="0" xr:uid="{1EDC6DD0-A5E5-4D18-AD05-780B3B586D85}">
      <text>
        <r>
          <rPr>
            <sz val="9"/>
            <color indexed="81"/>
            <rFont val="MS P ゴシック"/>
            <family val="3"/>
            <charset val="128"/>
          </rPr>
          <t>費用区分を選択</t>
        </r>
      </text>
    </comment>
    <comment ref="D44" authorId="0" shapeId="0" xr:uid="{055FCB20-7C65-4EE6-81C5-2245C6DE3802}">
      <text>
        <r>
          <rPr>
            <sz val="9"/>
            <color indexed="81"/>
            <rFont val="MS P ゴシック"/>
            <family val="3"/>
            <charset val="128"/>
          </rPr>
          <t>費用区分を選択</t>
        </r>
      </text>
    </comment>
    <comment ref="E44" authorId="0" shapeId="0" xr:uid="{4594860F-CFDD-4EA9-A17F-0BFBB43F6E4F}">
      <text>
        <r>
          <rPr>
            <sz val="9"/>
            <color indexed="81"/>
            <rFont val="MS P ゴシック"/>
            <family val="3"/>
            <charset val="128"/>
          </rPr>
          <t>契約区分を選択</t>
        </r>
      </text>
    </comment>
    <comment ref="F44" authorId="0" shapeId="0" xr:uid="{4CF6FC2A-BABD-4DB5-ABE1-DFA287656242}">
      <text>
        <r>
          <rPr>
            <sz val="9"/>
            <color indexed="81"/>
            <rFont val="MS P ゴシック"/>
            <family val="3"/>
            <charset val="128"/>
          </rPr>
          <t>円単位で入力</t>
        </r>
      </text>
    </comment>
    <comment ref="G44" authorId="0" shapeId="0" xr:uid="{D6CFE6D1-8251-43EB-880A-7331A70257B8}">
      <text>
        <r>
          <rPr>
            <sz val="9"/>
            <color indexed="81"/>
            <rFont val="MS P ゴシック"/>
            <family val="3"/>
            <charset val="128"/>
          </rPr>
          <t>円単位で入力</t>
        </r>
      </text>
    </comment>
    <comment ref="H44" authorId="0" shapeId="0" xr:uid="{1A9E2B0F-E87C-43E5-85D3-414087DADFE5}">
      <text>
        <r>
          <rPr>
            <sz val="9"/>
            <color indexed="81"/>
            <rFont val="MS P ゴシック"/>
            <family val="3"/>
            <charset val="128"/>
          </rPr>
          <t>円単位で入力</t>
        </r>
      </text>
    </comment>
    <comment ref="I44" authorId="0" shapeId="0" xr:uid="{84C74647-C0D7-4C6D-831E-71C4E6DDE4B4}">
      <text>
        <r>
          <rPr>
            <sz val="9"/>
            <color indexed="81"/>
            <rFont val="MS P ゴシック"/>
            <family val="3"/>
            <charset val="128"/>
          </rPr>
          <t>円単位で入力</t>
        </r>
      </text>
    </comment>
    <comment ref="P44" authorId="0" shapeId="0" xr:uid="{DDDD5B0E-E2C7-48D6-A0C6-E6E4069255C8}">
      <text>
        <r>
          <rPr>
            <sz val="9"/>
            <color indexed="81"/>
            <rFont val="MS P ゴシック"/>
            <family val="3"/>
            <charset val="128"/>
          </rPr>
          <t>該当する場合入力（円単位）</t>
        </r>
      </text>
    </comment>
    <comment ref="R44" authorId="0" shapeId="0" xr:uid="{C29BD7A4-3888-4F06-804C-410D16CBAD5C}">
      <text>
        <r>
          <rPr>
            <sz val="9"/>
            <color indexed="81"/>
            <rFont val="MS P ゴシック"/>
            <family val="3"/>
            <charset val="128"/>
          </rPr>
          <t>油種区分を選択</t>
        </r>
      </text>
    </comment>
    <comment ref="S44" authorId="0" shapeId="0" xr:uid="{444ABCF2-A837-4845-AB2B-C78E716D10F0}">
      <text>
        <r>
          <rPr>
            <sz val="9"/>
            <color indexed="81"/>
            <rFont val="MS P ゴシック"/>
            <family val="3"/>
            <charset val="128"/>
          </rPr>
          <t>円単位で入力</t>
        </r>
      </text>
    </comment>
    <comment ref="B45" authorId="0" shapeId="0" xr:uid="{20B6A974-2281-4B10-A565-AD0C5A1A02E5}">
      <text>
        <r>
          <rPr>
            <sz val="9"/>
            <color indexed="81"/>
            <rFont val="MS P ゴシック"/>
            <family val="3"/>
            <charset val="128"/>
          </rPr>
          <t>施設名を入力</t>
        </r>
      </text>
    </comment>
    <comment ref="C45" authorId="0" shapeId="0" xr:uid="{C936B661-F682-4D5E-8267-ABD33523BD1F}">
      <text>
        <r>
          <rPr>
            <sz val="9"/>
            <color indexed="81"/>
            <rFont val="MS P ゴシック"/>
            <family val="3"/>
            <charset val="128"/>
          </rPr>
          <t>費用区分を選択</t>
        </r>
      </text>
    </comment>
    <comment ref="D45" authorId="0" shapeId="0" xr:uid="{4A5A55B2-1E59-44C2-9669-36A3086D001E}">
      <text>
        <r>
          <rPr>
            <sz val="9"/>
            <color indexed="81"/>
            <rFont val="MS P ゴシック"/>
            <family val="3"/>
            <charset val="128"/>
          </rPr>
          <t>費用区分を選択</t>
        </r>
      </text>
    </comment>
    <comment ref="E45" authorId="0" shapeId="0" xr:uid="{DC32304A-2FE0-4B4C-B886-B1A9B72E527F}">
      <text>
        <r>
          <rPr>
            <sz val="9"/>
            <color indexed="81"/>
            <rFont val="MS P ゴシック"/>
            <family val="3"/>
            <charset val="128"/>
          </rPr>
          <t>契約区分を選択</t>
        </r>
      </text>
    </comment>
    <comment ref="F45" authorId="0" shapeId="0" xr:uid="{05371DF7-44E0-4801-840E-8D71A304DAFC}">
      <text>
        <r>
          <rPr>
            <sz val="9"/>
            <color indexed="81"/>
            <rFont val="MS P ゴシック"/>
            <family val="3"/>
            <charset val="128"/>
          </rPr>
          <t>円単位で入力</t>
        </r>
      </text>
    </comment>
    <comment ref="G45" authorId="0" shapeId="0" xr:uid="{CECD005D-5966-4CD6-8738-B8A8CB99CD14}">
      <text>
        <r>
          <rPr>
            <sz val="9"/>
            <color indexed="81"/>
            <rFont val="MS P ゴシック"/>
            <family val="3"/>
            <charset val="128"/>
          </rPr>
          <t>円単位で入力</t>
        </r>
      </text>
    </comment>
    <comment ref="H45" authorId="0" shapeId="0" xr:uid="{27E0C739-33E1-4EF6-A8EF-DFFADE532F81}">
      <text>
        <r>
          <rPr>
            <sz val="9"/>
            <color indexed="81"/>
            <rFont val="MS P ゴシック"/>
            <family val="3"/>
            <charset val="128"/>
          </rPr>
          <t>円単位で入力</t>
        </r>
      </text>
    </comment>
    <comment ref="I45" authorId="0" shapeId="0" xr:uid="{7A80D86C-9EB1-4B8E-B56A-3DE116C84F83}">
      <text>
        <r>
          <rPr>
            <sz val="9"/>
            <color indexed="81"/>
            <rFont val="MS P ゴシック"/>
            <family val="3"/>
            <charset val="128"/>
          </rPr>
          <t>円単位で入力</t>
        </r>
      </text>
    </comment>
    <comment ref="P45" authorId="0" shapeId="0" xr:uid="{9A7B245A-F5CE-4CAA-B600-75F94BBBE7B4}">
      <text>
        <r>
          <rPr>
            <sz val="9"/>
            <color indexed="81"/>
            <rFont val="MS P ゴシック"/>
            <family val="3"/>
            <charset val="128"/>
          </rPr>
          <t>該当する場合入力（円単位）</t>
        </r>
      </text>
    </comment>
    <comment ref="R45" authorId="0" shapeId="0" xr:uid="{3B64C577-F3C0-4505-BCE5-2CD93C7F0691}">
      <text>
        <r>
          <rPr>
            <sz val="9"/>
            <color indexed="81"/>
            <rFont val="MS P ゴシック"/>
            <family val="3"/>
            <charset val="128"/>
          </rPr>
          <t>油種区分を選択</t>
        </r>
      </text>
    </comment>
    <comment ref="S45" authorId="0" shapeId="0" xr:uid="{2DDBF655-03C4-4BFF-941A-62212B1CFDF8}">
      <text>
        <r>
          <rPr>
            <sz val="9"/>
            <color indexed="81"/>
            <rFont val="MS P ゴシック"/>
            <family val="3"/>
            <charset val="128"/>
          </rPr>
          <t>円単位で入力</t>
        </r>
      </text>
    </comment>
    <comment ref="B46" authorId="0" shapeId="0" xr:uid="{0C2BFCC5-316C-4AEC-BD49-9CA0756BBD8B}">
      <text>
        <r>
          <rPr>
            <sz val="9"/>
            <color indexed="81"/>
            <rFont val="MS P ゴシック"/>
            <family val="3"/>
            <charset val="128"/>
          </rPr>
          <t>施設名を入力</t>
        </r>
      </text>
    </comment>
    <comment ref="C46" authorId="0" shapeId="0" xr:uid="{BCF6D4DA-AE10-4BD1-B035-464287F392CD}">
      <text>
        <r>
          <rPr>
            <sz val="9"/>
            <color indexed="81"/>
            <rFont val="MS P ゴシック"/>
            <family val="3"/>
            <charset val="128"/>
          </rPr>
          <t>費用区分を選択</t>
        </r>
      </text>
    </comment>
    <comment ref="D46" authorId="0" shapeId="0" xr:uid="{9C29F55C-908C-4769-9D51-E2A51ABBF98D}">
      <text>
        <r>
          <rPr>
            <sz val="9"/>
            <color indexed="81"/>
            <rFont val="MS P ゴシック"/>
            <family val="3"/>
            <charset val="128"/>
          </rPr>
          <t>費用区分を選択</t>
        </r>
      </text>
    </comment>
    <comment ref="E46" authorId="0" shapeId="0" xr:uid="{78EA1C74-4B68-4A8F-BEAF-A829BB6484B5}">
      <text>
        <r>
          <rPr>
            <sz val="9"/>
            <color indexed="81"/>
            <rFont val="MS P ゴシック"/>
            <family val="3"/>
            <charset val="128"/>
          </rPr>
          <t>契約区分を選択</t>
        </r>
      </text>
    </comment>
    <comment ref="F46" authorId="0" shapeId="0" xr:uid="{60891DD2-AD27-4287-81E7-47999041237C}">
      <text>
        <r>
          <rPr>
            <sz val="9"/>
            <color indexed="81"/>
            <rFont val="MS P ゴシック"/>
            <family val="3"/>
            <charset val="128"/>
          </rPr>
          <t>円単位で入力</t>
        </r>
      </text>
    </comment>
    <comment ref="G46" authorId="0" shapeId="0" xr:uid="{13229321-CD84-4AF8-AA60-77D7C1D15BD8}">
      <text>
        <r>
          <rPr>
            <sz val="9"/>
            <color indexed="81"/>
            <rFont val="MS P ゴシック"/>
            <family val="3"/>
            <charset val="128"/>
          </rPr>
          <t>円単位で入力</t>
        </r>
      </text>
    </comment>
    <comment ref="H46" authorId="0" shapeId="0" xr:uid="{0707835C-80FE-4DA1-B5D8-1C51F0DC278D}">
      <text>
        <r>
          <rPr>
            <sz val="9"/>
            <color indexed="81"/>
            <rFont val="MS P ゴシック"/>
            <family val="3"/>
            <charset val="128"/>
          </rPr>
          <t>円単位で入力</t>
        </r>
      </text>
    </comment>
    <comment ref="I46" authorId="0" shapeId="0" xr:uid="{5B20300F-29B5-4D85-8FCB-3472D0A386DB}">
      <text>
        <r>
          <rPr>
            <sz val="9"/>
            <color indexed="81"/>
            <rFont val="MS P ゴシック"/>
            <family val="3"/>
            <charset val="128"/>
          </rPr>
          <t>円単位で入力</t>
        </r>
      </text>
    </comment>
    <comment ref="P46" authorId="0" shapeId="0" xr:uid="{27D72C78-BBFD-408D-8AE1-887626B41C7E}">
      <text>
        <r>
          <rPr>
            <sz val="9"/>
            <color indexed="81"/>
            <rFont val="MS P ゴシック"/>
            <family val="3"/>
            <charset val="128"/>
          </rPr>
          <t>該当する場合入力（円単位）</t>
        </r>
      </text>
    </comment>
    <comment ref="R46" authorId="0" shapeId="0" xr:uid="{B0980CEB-D45F-4FD3-95E5-706054C03AA5}">
      <text>
        <r>
          <rPr>
            <sz val="9"/>
            <color indexed="81"/>
            <rFont val="MS P ゴシック"/>
            <family val="3"/>
            <charset val="128"/>
          </rPr>
          <t>油種区分を選択</t>
        </r>
      </text>
    </comment>
    <comment ref="S46" authorId="0" shapeId="0" xr:uid="{855CC613-F4EF-4D05-BFE0-9B7EF9F3C700}">
      <text>
        <r>
          <rPr>
            <sz val="9"/>
            <color indexed="81"/>
            <rFont val="MS P ゴシック"/>
            <family val="3"/>
            <charset val="128"/>
          </rPr>
          <t>円単位で入力</t>
        </r>
      </text>
    </comment>
    <comment ref="B47" authorId="0" shapeId="0" xr:uid="{03ADECC8-7BAA-469A-BD68-AD25A9337039}">
      <text>
        <r>
          <rPr>
            <sz val="9"/>
            <color indexed="81"/>
            <rFont val="MS P ゴシック"/>
            <family val="3"/>
            <charset val="128"/>
          </rPr>
          <t>施設名を入力</t>
        </r>
      </text>
    </comment>
    <comment ref="C47" authorId="0" shapeId="0" xr:uid="{45F5AF14-E0E4-4066-81E7-7CC91FEC8FC0}">
      <text>
        <r>
          <rPr>
            <sz val="9"/>
            <color indexed="81"/>
            <rFont val="MS P ゴシック"/>
            <family val="3"/>
            <charset val="128"/>
          </rPr>
          <t>費用区分を選択</t>
        </r>
      </text>
    </comment>
    <comment ref="D47" authorId="0" shapeId="0" xr:uid="{75374E4B-D237-4DE7-9484-A74395F006AA}">
      <text>
        <r>
          <rPr>
            <sz val="9"/>
            <color indexed="81"/>
            <rFont val="MS P ゴシック"/>
            <family val="3"/>
            <charset val="128"/>
          </rPr>
          <t>費用区分を選択</t>
        </r>
      </text>
    </comment>
    <comment ref="E47" authorId="0" shapeId="0" xr:uid="{3F181F6B-D873-4F6A-8F66-A87CA60B7836}">
      <text>
        <r>
          <rPr>
            <sz val="9"/>
            <color indexed="81"/>
            <rFont val="MS P ゴシック"/>
            <family val="3"/>
            <charset val="128"/>
          </rPr>
          <t>契約区分を選択</t>
        </r>
      </text>
    </comment>
    <comment ref="F47" authorId="0" shapeId="0" xr:uid="{13DAB9A2-E882-4FDD-93ED-D7B1228AED86}">
      <text>
        <r>
          <rPr>
            <sz val="9"/>
            <color indexed="81"/>
            <rFont val="MS P ゴシック"/>
            <family val="3"/>
            <charset val="128"/>
          </rPr>
          <t>円単位で入力</t>
        </r>
      </text>
    </comment>
    <comment ref="G47" authorId="0" shapeId="0" xr:uid="{C45679E9-03C1-467A-A336-C348390B549E}">
      <text>
        <r>
          <rPr>
            <sz val="9"/>
            <color indexed="81"/>
            <rFont val="MS P ゴシック"/>
            <family val="3"/>
            <charset val="128"/>
          </rPr>
          <t>円単位で入力</t>
        </r>
      </text>
    </comment>
    <comment ref="H47" authorId="0" shapeId="0" xr:uid="{F3ADB098-8E26-4A77-B61C-E8489DD3B1A3}">
      <text>
        <r>
          <rPr>
            <sz val="9"/>
            <color indexed="81"/>
            <rFont val="MS P ゴシック"/>
            <family val="3"/>
            <charset val="128"/>
          </rPr>
          <t>円単位で入力</t>
        </r>
      </text>
    </comment>
    <comment ref="I47" authorId="0" shapeId="0" xr:uid="{7D36410A-4279-4FAB-A7BB-AEDF16984082}">
      <text>
        <r>
          <rPr>
            <sz val="9"/>
            <color indexed="81"/>
            <rFont val="MS P ゴシック"/>
            <family val="3"/>
            <charset val="128"/>
          </rPr>
          <t>円単位で入力</t>
        </r>
      </text>
    </comment>
    <comment ref="P47" authorId="0" shapeId="0" xr:uid="{2A65DFF4-E3E4-40F8-8EA0-52998CD9B115}">
      <text>
        <r>
          <rPr>
            <sz val="9"/>
            <color indexed="81"/>
            <rFont val="MS P ゴシック"/>
            <family val="3"/>
            <charset val="128"/>
          </rPr>
          <t>該当する場合入力（円単位）</t>
        </r>
      </text>
    </comment>
    <comment ref="R47" authorId="0" shapeId="0" xr:uid="{1F158746-A5CA-416B-8861-143E762B8B16}">
      <text>
        <r>
          <rPr>
            <sz val="9"/>
            <color indexed="81"/>
            <rFont val="MS P ゴシック"/>
            <family val="3"/>
            <charset val="128"/>
          </rPr>
          <t>油種区分を選択</t>
        </r>
      </text>
    </comment>
    <comment ref="S47" authorId="0" shapeId="0" xr:uid="{219234AC-0E1D-42E7-89EC-CF871FDE5F97}">
      <text>
        <r>
          <rPr>
            <sz val="9"/>
            <color indexed="81"/>
            <rFont val="MS P ゴシック"/>
            <family val="3"/>
            <charset val="128"/>
          </rPr>
          <t>円単位で入力</t>
        </r>
      </text>
    </comment>
    <comment ref="B48" authorId="0" shapeId="0" xr:uid="{ABA0313A-08CB-4395-B34E-72BB2D3ECC26}">
      <text>
        <r>
          <rPr>
            <sz val="9"/>
            <color indexed="81"/>
            <rFont val="MS P ゴシック"/>
            <family val="3"/>
            <charset val="128"/>
          </rPr>
          <t>施設名を入力</t>
        </r>
      </text>
    </comment>
    <comment ref="C48" authorId="0" shapeId="0" xr:uid="{0BE72D49-C923-4E63-9356-2CEAB29F972F}">
      <text>
        <r>
          <rPr>
            <sz val="9"/>
            <color indexed="81"/>
            <rFont val="MS P ゴシック"/>
            <family val="3"/>
            <charset val="128"/>
          </rPr>
          <t>費用区分を選択</t>
        </r>
      </text>
    </comment>
    <comment ref="D48" authorId="0" shapeId="0" xr:uid="{1C9F6E3D-E367-4875-9D62-3E60E0F4E71C}">
      <text>
        <r>
          <rPr>
            <sz val="9"/>
            <color indexed="81"/>
            <rFont val="MS P ゴシック"/>
            <family val="3"/>
            <charset val="128"/>
          </rPr>
          <t>費用区分を選択</t>
        </r>
      </text>
    </comment>
    <comment ref="E48" authorId="0" shapeId="0" xr:uid="{B9F386D7-2128-4199-A3F8-A1693464FE39}">
      <text>
        <r>
          <rPr>
            <sz val="9"/>
            <color indexed="81"/>
            <rFont val="MS P ゴシック"/>
            <family val="3"/>
            <charset val="128"/>
          </rPr>
          <t>契約区分を選択</t>
        </r>
      </text>
    </comment>
    <comment ref="F48" authorId="0" shapeId="0" xr:uid="{2DF3102A-88EE-4E4D-8BD6-1E2F66FC6E2A}">
      <text>
        <r>
          <rPr>
            <sz val="9"/>
            <color indexed="81"/>
            <rFont val="MS P ゴシック"/>
            <family val="3"/>
            <charset val="128"/>
          </rPr>
          <t>円単位で入力</t>
        </r>
      </text>
    </comment>
    <comment ref="G48" authorId="0" shapeId="0" xr:uid="{46B18182-34F0-45FE-8933-A3006E968F77}">
      <text>
        <r>
          <rPr>
            <sz val="9"/>
            <color indexed="81"/>
            <rFont val="MS P ゴシック"/>
            <family val="3"/>
            <charset val="128"/>
          </rPr>
          <t>円単位で入力</t>
        </r>
      </text>
    </comment>
    <comment ref="H48" authorId="0" shapeId="0" xr:uid="{FBB80EA3-C7D7-4562-B400-2BA312ACC5A0}">
      <text>
        <r>
          <rPr>
            <sz val="9"/>
            <color indexed="81"/>
            <rFont val="MS P ゴシック"/>
            <family val="3"/>
            <charset val="128"/>
          </rPr>
          <t>円単位で入力</t>
        </r>
      </text>
    </comment>
    <comment ref="I48" authorId="0" shapeId="0" xr:uid="{23BF4A09-3E74-4201-A25B-771123D4CDF3}">
      <text>
        <r>
          <rPr>
            <sz val="9"/>
            <color indexed="81"/>
            <rFont val="MS P ゴシック"/>
            <family val="3"/>
            <charset val="128"/>
          </rPr>
          <t>円単位で入力</t>
        </r>
      </text>
    </comment>
    <comment ref="P48" authorId="0" shapeId="0" xr:uid="{BF188612-B4A9-4DD7-8199-2D15471AC05C}">
      <text>
        <r>
          <rPr>
            <sz val="9"/>
            <color indexed="81"/>
            <rFont val="MS P ゴシック"/>
            <family val="3"/>
            <charset val="128"/>
          </rPr>
          <t>該当する場合入力（円単位）</t>
        </r>
      </text>
    </comment>
    <comment ref="R48" authorId="0" shapeId="0" xr:uid="{D585A0AF-F4C1-4B04-AE09-D9627EF5A14D}">
      <text>
        <r>
          <rPr>
            <sz val="9"/>
            <color indexed="81"/>
            <rFont val="MS P ゴシック"/>
            <family val="3"/>
            <charset val="128"/>
          </rPr>
          <t>油種区分を選択</t>
        </r>
      </text>
    </comment>
    <comment ref="S48" authorId="0" shapeId="0" xr:uid="{5EFBF72B-8EC7-4A43-B8CD-B476E9E4292B}">
      <text>
        <r>
          <rPr>
            <sz val="9"/>
            <color indexed="81"/>
            <rFont val="MS P ゴシック"/>
            <family val="3"/>
            <charset val="128"/>
          </rPr>
          <t>円単位で入力</t>
        </r>
      </text>
    </comment>
    <comment ref="B49" authorId="0" shapeId="0" xr:uid="{91E7DE65-94C7-4F80-AA0D-9DDF90F42AE2}">
      <text>
        <r>
          <rPr>
            <sz val="9"/>
            <color indexed="81"/>
            <rFont val="MS P ゴシック"/>
            <family val="3"/>
            <charset val="128"/>
          </rPr>
          <t>施設名を入力</t>
        </r>
      </text>
    </comment>
    <comment ref="C49" authorId="0" shapeId="0" xr:uid="{405991F7-1293-4549-BAF8-BAD64C19698E}">
      <text>
        <r>
          <rPr>
            <sz val="9"/>
            <color indexed="81"/>
            <rFont val="MS P ゴシック"/>
            <family val="3"/>
            <charset val="128"/>
          </rPr>
          <t>費用区分を選択</t>
        </r>
      </text>
    </comment>
    <comment ref="D49" authorId="0" shapeId="0" xr:uid="{223E89B5-2D48-464B-9ADF-BA9479FB2D33}">
      <text>
        <r>
          <rPr>
            <sz val="9"/>
            <color indexed="81"/>
            <rFont val="MS P ゴシック"/>
            <family val="3"/>
            <charset val="128"/>
          </rPr>
          <t>費用区分を選択</t>
        </r>
      </text>
    </comment>
    <comment ref="E49" authorId="0" shapeId="0" xr:uid="{C06FCA96-CEC2-475A-A02A-54C265DBA877}">
      <text>
        <r>
          <rPr>
            <sz val="9"/>
            <color indexed="81"/>
            <rFont val="MS P ゴシック"/>
            <family val="3"/>
            <charset val="128"/>
          </rPr>
          <t>契約区分を選択</t>
        </r>
      </text>
    </comment>
    <comment ref="F49" authorId="0" shapeId="0" xr:uid="{871E98A6-64D5-4BF2-BDC1-2D7230237528}">
      <text>
        <r>
          <rPr>
            <sz val="9"/>
            <color indexed="81"/>
            <rFont val="MS P ゴシック"/>
            <family val="3"/>
            <charset val="128"/>
          </rPr>
          <t>円単位で入力</t>
        </r>
      </text>
    </comment>
    <comment ref="G49" authorId="0" shapeId="0" xr:uid="{BE7DE64C-F67F-4CA8-B54A-8F5BC8D7527C}">
      <text>
        <r>
          <rPr>
            <sz val="9"/>
            <color indexed="81"/>
            <rFont val="MS P ゴシック"/>
            <family val="3"/>
            <charset val="128"/>
          </rPr>
          <t>円単位で入力</t>
        </r>
      </text>
    </comment>
    <comment ref="H49" authorId="0" shapeId="0" xr:uid="{5505372F-1F4A-4200-A8F1-5F54BDF708AE}">
      <text>
        <r>
          <rPr>
            <sz val="9"/>
            <color indexed="81"/>
            <rFont val="MS P ゴシック"/>
            <family val="3"/>
            <charset val="128"/>
          </rPr>
          <t>円単位で入力</t>
        </r>
      </text>
    </comment>
    <comment ref="I49" authorId="0" shapeId="0" xr:uid="{47FD1000-129D-4427-B047-2501343859D7}">
      <text>
        <r>
          <rPr>
            <sz val="9"/>
            <color indexed="81"/>
            <rFont val="MS P ゴシック"/>
            <family val="3"/>
            <charset val="128"/>
          </rPr>
          <t>円単位で入力</t>
        </r>
      </text>
    </comment>
    <comment ref="P49" authorId="0" shapeId="0" xr:uid="{1C595ACB-B5E8-4D25-BD64-4D7A1F045BFF}">
      <text>
        <r>
          <rPr>
            <sz val="9"/>
            <color indexed="81"/>
            <rFont val="MS P ゴシック"/>
            <family val="3"/>
            <charset val="128"/>
          </rPr>
          <t>該当する場合入力（円単位）</t>
        </r>
      </text>
    </comment>
    <comment ref="R49" authorId="0" shapeId="0" xr:uid="{3D7EAF81-0579-4DDF-9F7B-E1CF2652030B}">
      <text>
        <r>
          <rPr>
            <sz val="9"/>
            <color indexed="81"/>
            <rFont val="MS P ゴシック"/>
            <family val="3"/>
            <charset val="128"/>
          </rPr>
          <t>油種区分を選択</t>
        </r>
      </text>
    </comment>
    <comment ref="S49" authorId="0" shapeId="0" xr:uid="{C855394E-8436-4069-A85E-ED7F242C4FF3}">
      <text>
        <r>
          <rPr>
            <sz val="9"/>
            <color indexed="81"/>
            <rFont val="MS P ゴシック"/>
            <family val="3"/>
            <charset val="128"/>
          </rPr>
          <t>円単位で入力</t>
        </r>
      </text>
    </comment>
    <comment ref="B50" authorId="0" shapeId="0" xr:uid="{468C0935-3FE6-4F38-B966-79ED0BB1D03D}">
      <text>
        <r>
          <rPr>
            <sz val="9"/>
            <color indexed="81"/>
            <rFont val="MS P ゴシック"/>
            <family val="3"/>
            <charset val="128"/>
          </rPr>
          <t>施設名を入力</t>
        </r>
      </text>
    </comment>
    <comment ref="C50" authorId="0" shapeId="0" xr:uid="{E16B4561-A255-4571-BCA7-BD4D3FB0CC48}">
      <text>
        <r>
          <rPr>
            <sz val="9"/>
            <color indexed="81"/>
            <rFont val="MS P ゴシック"/>
            <family val="3"/>
            <charset val="128"/>
          </rPr>
          <t>費用区分を選択</t>
        </r>
      </text>
    </comment>
    <comment ref="D50" authorId="0" shapeId="0" xr:uid="{3481D21B-BCB4-427D-B335-79F9E8EB890F}">
      <text>
        <r>
          <rPr>
            <sz val="9"/>
            <color indexed="81"/>
            <rFont val="MS P ゴシック"/>
            <family val="3"/>
            <charset val="128"/>
          </rPr>
          <t>費用区分を選択</t>
        </r>
      </text>
    </comment>
    <comment ref="E50" authorId="0" shapeId="0" xr:uid="{6D68430C-1870-497C-B460-0D72707CF39E}">
      <text>
        <r>
          <rPr>
            <sz val="9"/>
            <color indexed="81"/>
            <rFont val="MS P ゴシック"/>
            <family val="3"/>
            <charset val="128"/>
          </rPr>
          <t>契約区分を選択</t>
        </r>
      </text>
    </comment>
    <comment ref="F50" authorId="0" shapeId="0" xr:uid="{2116F978-5569-4A2E-9616-70E1E10F9279}">
      <text>
        <r>
          <rPr>
            <sz val="9"/>
            <color indexed="81"/>
            <rFont val="MS P ゴシック"/>
            <family val="3"/>
            <charset val="128"/>
          </rPr>
          <t>円単位で入力</t>
        </r>
      </text>
    </comment>
    <comment ref="G50" authorId="0" shapeId="0" xr:uid="{A07A2EAD-657F-420A-B69F-6E139E8E8C58}">
      <text>
        <r>
          <rPr>
            <sz val="9"/>
            <color indexed="81"/>
            <rFont val="MS P ゴシック"/>
            <family val="3"/>
            <charset val="128"/>
          </rPr>
          <t>円単位で入力</t>
        </r>
      </text>
    </comment>
    <comment ref="H50" authorId="0" shapeId="0" xr:uid="{6F74EAFE-E377-4D24-9E8C-48FFBC4D01DF}">
      <text>
        <r>
          <rPr>
            <sz val="9"/>
            <color indexed="81"/>
            <rFont val="MS P ゴシック"/>
            <family val="3"/>
            <charset val="128"/>
          </rPr>
          <t>円単位で入力</t>
        </r>
      </text>
    </comment>
    <comment ref="I50" authorId="0" shapeId="0" xr:uid="{058531EC-A719-4A3D-873F-DD9E8C53EFC4}">
      <text>
        <r>
          <rPr>
            <sz val="9"/>
            <color indexed="81"/>
            <rFont val="MS P ゴシック"/>
            <family val="3"/>
            <charset val="128"/>
          </rPr>
          <t>円単位で入力</t>
        </r>
      </text>
    </comment>
    <comment ref="P50" authorId="0" shapeId="0" xr:uid="{5BC1B9CD-288C-4E5B-92A1-33BD22F113F2}">
      <text>
        <r>
          <rPr>
            <sz val="9"/>
            <color indexed="81"/>
            <rFont val="MS P ゴシック"/>
            <family val="3"/>
            <charset val="128"/>
          </rPr>
          <t>該当する場合入力（円単位）</t>
        </r>
      </text>
    </comment>
    <comment ref="R50" authorId="0" shapeId="0" xr:uid="{7DBA08BC-8F92-4405-91AC-C5CA96498887}">
      <text>
        <r>
          <rPr>
            <sz val="9"/>
            <color indexed="81"/>
            <rFont val="MS P ゴシック"/>
            <family val="3"/>
            <charset val="128"/>
          </rPr>
          <t>油種区分を選択</t>
        </r>
      </text>
    </comment>
    <comment ref="S50" authorId="0" shapeId="0" xr:uid="{E1B4662F-77E3-4318-BF8B-0C15A13EBA50}">
      <text>
        <r>
          <rPr>
            <sz val="9"/>
            <color indexed="81"/>
            <rFont val="MS P ゴシック"/>
            <family val="3"/>
            <charset val="128"/>
          </rPr>
          <t>円単位で入力</t>
        </r>
      </text>
    </comment>
    <comment ref="B51" authorId="0" shapeId="0" xr:uid="{8C5BE322-C577-45AB-AC95-4A60F10859FD}">
      <text>
        <r>
          <rPr>
            <sz val="9"/>
            <color indexed="81"/>
            <rFont val="MS P ゴシック"/>
            <family val="3"/>
            <charset val="128"/>
          </rPr>
          <t>施設名を入力</t>
        </r>
      </text>
    </comment>
    <comment ref="C51" authorId="0" shapeId="0" xr:uid="{07C158C7-2873-43A3-8201-59B46583A2A4}">
      <text>
        <r>
          <rPr>
            <sz val="9"/>
            <color indexed="81"/>
            <rFont val="MS P ゴシック"/>
            <family val="3"/>
            <charset val="128"/>
          </rPr>
          <t>費用区分を選択</t>
        </r>
      </text>
    </comment>
    <comment ref="D51" authorId="0" shapeId="0" xr:uid="{7D6DD47F-262D-4B11-9D94-ECB569EB45C1}">
      <text>
        <r>
          <rPr>
            <sz val="9"/>
            <color indexed="81"/>
            <rFont val="MS P ゴシック"/>
            <family val="3"/>
            <charset val="128"/>
          </rPr>
          <t>費用区分を選択</t>
        </r>
      </text>
    </comment>
    <comment ref="E51" authorId="0" shapeId="0" xr:uid="{BB5FDE11-373E-4BE0-BBDF-3147F8FBC4F7}">
      <text>
        <r>
          <rPr>
            <sz val="9"/>
            <color indexed="81"/>
            <rFont val="MS P ゴシック"/>
            <family val="3"/>
            <charset val="128"/>
          </rPr>
          <t>契約区分を選択</t>
        </r>
      </text>
    </comment>
    <comment ref="F51" authorId="0" shapeId="0" xr:uid="{E8B6AA94-AD39-43DE-B222-63A02EA79ADB}">
      <text>
        <r>
          <rPr>
            <sz val="9"/>
            <color indexed="81"/>
            <rFont val="MS P ゴシック"/>
            <family val="3"/>
            <charset val="128"/>
          </rPr>
          <t>円単位で入力</t>
        </r>
      </text>
    </comment>
    <comment ref="G51" authorId="0" shapeId="0" xr:uid="{95594F27-5113-48E6-9825-D846479050B8}">
      <text>
        <r>
          <rPr>
            <sz val="9"/>
            <color indexed="81"/>
            <rFont val="MS P ゴシック"/>
            <family val="3"/>
            <charset val="128"/>
          </rPr>
          <t>円単位で入力</t>
        </r>
      </text>
    </comment>
    <comment ref="H51" authorId="0" shapeId="0" xr:uid="{25E0F49D-FC3F-4A07-ADE3-033EDF891E45}">
      <text>
        <r>
          <rPr>
            <sz val="9"/>
            <color indexed="81"/>
            <rFont val="MS P ゴシック"/>
            <family val="3"/>
            <charset val="128"/>
          </rPr>
          <t>円単位で入力</t>
        </r>
      </text>
    </comment>
    <comment ref="I51" authorId="0" shapeId="0" xr:uid="{C597AB63-4111-4AB2-9BD2-4F69B99FF517}">
      <text>
        <r>
          <rPr>
            <sz val="9"/>
            <color indexed="81"/>
            <rFont val="MS P ゴシック"/>
            <family val="3"/>
            <charset val="128"/>
          </rPr>
          <t>円単位で入力</t>
        </r>
      </text>
    </comment>
    <comment ref="P51" authorId="0" shapeId="0" xr:uid="{5EB62CDE-A3F4-49F6-B5CB-250717174F67}">
      <text>
        <r>
          <rPr>
            <sz val="9"/>
            <color indexed="81"/>
            <rFont val="MS P ゴシック"/>
            <family val="3"/>
            <charset val="128"/>
          </rPr>
          <t>該当する場合入力（円単位）</t>
        </r>
      </text>
    </comment>
    <comment ref="R51" authorId="0" shapeId="0" xr:uid="{6AB51F29-A4FE-444A-8FCA-38AF0EE9240D}">
      <text>
        <r>
          <rPr>
            <sz val="9"/>
            <color indexed="81"/>
            <rFont val="MS P ゴシック"/>
            <family val="3"/>
            <charset val="128"/>
          </rPr>
          <t>油種区分を選択</t>
        </r>
      </text>
    </comment>
    <comment ref="S51" authorId="0" shapeId="0" xr:uid="{C1A100AF-52F5-49DF-A635-35899AB8E0F0}">
      <text>
        <r>
          <rPr>
            <sz val="9"/>
            <color indexed="81"/>
            <rFont val="MS P ゴシック"/>
            <family val="3"/>
            <charset val="128"/>
          </rPr>
          <t>円単位で入力</t>
        </r>
      </text>
    </comment>
    <comment ref="B52" authorId="0" shapeId="0" xr:uid="{8CBAED79-C19D-43D3-B9A1-09413DA7D194}">
      <text>
        <r>
          <rPr>
            <sz val="9"/>
            <color indexed="81"/>
            <rFont val="MS P ゴシック"/>
            <family val="3"/>
            <charset val="128"/>
          </rPr>
          <t>施設名を入力</t>
        </r>
      </text>
    </comment>
    <comment ref="C52" authorId="0" shapeId="0" xr:uid="{179ADBDA-1FC3-4441-B9A9-55AB723B3999}">
      <text>
        <r>
          <rPr>
            <sz val="9"/>
            <color indexed="81"/>
            <rFont val="MS P ゴシック"/>
            <family val="3"/>
            <charset val="128"/>
          </rPr>
          <t>費用区分を選択</t>
        </r>
      </text>
    </comment>
    <comment ref="D52" authorId="0" shapeId="0" xr:uid="{67845674-7554-4352-9F51-8C65C1B9CEE7}">
      <text>
        <r>
          <rPr>
            <sz val="9"/>
            <color indexed="81"/>
            <rFont val="MS P ゴシック"/>
            <family val="3"/>
            <charset val="128"/>
          </rPr>
          <t>費用区分を選択</t>
        </r>
      </text>
    </comment>
    <comment ref="E52" authorId="0" shapeId="0" xr:uid="{5012A938-282B-434F-97E2-C568E27CFD0B}">
      <text>
        <r>
          <rPr>
            <sz val="9"/>
            <color indexed="81"/>
            <rFont val="MS P ゴシック"/>
            <family val="3"/>
            <charset val="128"/>
          </rPr>
          <t>契約区分を選択</t>
        </r>
      </text>
    </comment>
    <comment ref="F52" authorId="0" shapeId="0" xr:uid="{FF22E8F8-4A48-4C65-A207-D804DC402264}">
      <text>
        <r>
          <rPr>
            <sz val="9"/>
            <color indexed="81"/>
            <rFont val="MS P ゴシック"/>
            <family val="3"/>
            <charset val="128"/>
          </rPr>
          <t>円単位で入力</t>
        </r>
      </text>
    </comment>
    <comment ref="G52" authorId="0" shapeId="0" xr:uid="{42CDC9B8-E5CA-4825-873D-DE3E6D21D19B}">
      <text>
        <r>
          <rPr>
            <sz val="9"/>
            <color indexed="81"/>
            <rFont val="MS P ゴシック"/>
            <family val="3"/>
            <charset val="128"/>
          </rPr>
          <t>円単位で入力</t>
        </r>
      </text>
    </comment>
    <comment ref="H52" authorId="0" shapeId="0" xr:uid="{68CE79B3-D946-4EF8-8711-EC16EA8AA8C6}">
      <text>
        <r>
          <rPr>
            <sz val="9"/>
            <color indexed="81"/>
            <rFont val="MS P ゴシック"/>
            <family val="3"/>
            <charset val="128"/>
          </rPr>
          <t>円単位で入力</t>
        </r>
      </text>
    </comment>
    <comment ref="I52" authorId="0" shapeId="0" xr:uid="{D537B7C5-9FDE-4D1E-9CFD-3D47520A8E4F}">
      <text>
        <r>
          <rPr>
            <sz val="9"/>
            <color indexed="81"/>
            <rFont val="MS P ゴシック"/>
            <family val="3"/>
            <charset val="128"/>
          </rPr>
          <t>円単位で入力</t>
        </r>
      </text>
    </comment>
    <comment ref="P52" authorId="0" shapeId="0" xr:uid="{FFA9ECB3-4B27-4025-AC91-8D02690ECF3F}">
      <text>
        <r>
          <rPr>
            <sz val="9"/>
            <color indexed="81"/>
            <rFont val="MS P ゴシック"/>
            <family val="3"/>
            <charset val="128"/>
          </rPr>
          <t>該当する場合入力（円単位）</t>
        </r>
      </text>
    </comment>
    <comment ref="R52" authorId="0" shapeId="0" xr:uid="{B505FB65-9253-4608-9E41-30C62E1DAB81}">
      <text>
        <r>
          <rPr>
            <sz val="9"/>
            <color indexed="81"/>
            <rFont val="MS P ゴシック"/>
            <family val="3"/>
            <charset val="128"/>
          </rPr>
          <t>油種区分を選択</t>
        </r>
      </text>
    </comment>
    <comment ref="S52" authorId="0" shapeId="0" xr:uid="{FEFFF20A-0954-4364-A47D-35732AE1C3EB}">
      <text>
        <r>
          <rPr>
            <sz val="9"/>
            <color indexed="81"/>
            <rFont val="MS P ゴシック"/>
            <family val="3"/>
            <charset val="128"/>
          </rPr>
          <t>円単位で入力</t>
        </r>
      </text>
    </comment>
    <comment ref="B53" authorId="0" shapeId="0" xr:uid="{DE85C8AD-2C71-4426-9C31-13B97E1A4E5F}">
      <text>
        <r>
          <rPr>
            <sz val="9"/>
            <color indexed="81"/>
            <rFont val="MS P ゴシック"/>
            <family val="3"/>
            <charset val="128"/>
          </rPr>
          <t>施設名を入力</t>
        </r>
      </text>
    </comment>
    <comment ref="C53" authorId="0" shapeId="0" xr:uid="{09164ECC-4344-4410-90AE-DEA98B09EC6F}">
      <text>
        <r>
          <rPr>
            <sz val="9"/>
            <color indexed="81"/>
            <rFont val="MS P ゴシック"/>
            <family val="3"/>
            <charset val="128"/>
          </rPr>
          <t>費用区分を選択</t>
        </r>
      </text>
    </comment>
    <comment ref="D53" authorId="0" shapeId="0" xr:uid="{D6BE3ECE-36FC-4250-8CFA-707EA2B4B74F}">
      <text>
        <r>
          <rPr>
            <sz val="9"/>
            <color indexed="81"/>
            <rFont val="MS P ゴシック"/>
            <family val="3"/>
            <charset val="128"/>
          </rPr>
          <t>費用区分を選択</t>
        </r>
      </text>
    </comment>
    <comment ref="E53" authorId="0" shapeId="0" xr:uid="{5E23D45A-441C-4731-AD81-EB3D620FD994}">
      <text>
        <r>
          <rPr>
            <sz val="9"/>
            <color indexed="81"/>
            <rFont val="MS P ゴシック"/>
            <family val="3"/>
            <charset val="128"/>
          </rPr>
          <t>契約区分を選択</t>
        </r>
      </text>
    </comment>
    <comment ref="F53" authorId="0" shapeId="0" xr:uid="{1F16A5F5-0C2C-473A-8C7C-FB37FBDF269E}">
      <text>
        <r>
          <rPr>
            <sz val="9"/>
            <color indexed="81"/>
            <rFont val="MS P ゴシック"/>
            <family val="3"/>
            <charset val="128"/>
          </rPr>
          <t>円単位で入力</t>
        </r>
      </text>
    </comment>
    <comment ref="G53" authorId="0" shapeId="0" xr:uid="{46A0F47B-B47A-4274-8659-79AB9E713080}">
      <text>
        <r>
          <rPr>
            <sz val="9"/>
            <color indexed="81"/>
            <rFont val="MS P ゴシック"/>
            <family val="3"/>
            <charset val="128"/>
          </rPr>
          <t>円単位で入力</t>
        </r>
      </text>
    </comment>
    <comment ref="H53" authorId="0" shapeId="0" xr:uid="{DDF70B38-5E39-4060-B51C-4EDA6C2323EB}">
      <text>
        <r>
          <rPr>
            <sz val="9"/>
            <color indexed="81"/>
            <rFont val="MS P ゴシック"/>
            <family val="3"/>
            <charset val="128"/>
          </rPr>
          <t>円単位で入力</t>
        </r>
      </text>
    </comment>
    <comment ref="I53" authorId="0" shapeId="0" xr:uid="{AE6D299D-7043-4953-A4C6-4793BA1952BD}">
      <text>
        <r>
          <rPr>
            <sz val="9"/>
            <color indexed="81"/>
            <rFont val="MS P ゴシック"/>
            <family val="3"/>
            <charset val="128"/>
          </rPr>
          <t>円単位で入力</t>
        </r>
      </text>
    </comment>
    <comment ref="P53" authorId="0" shapeId="0" xr:uid="{21A80931-2C90-41C5-916C-72282C3B772F}">
      <text>
        <r>
          <rPr>
            <sz val="9"/>
            <color indexed="81"/>
            <rFont val="MS P ゴシック"/>
            <family val="3"/>
            <charset val="128"/>
          </rPr>
          <t>該当する場合入力（円単位）</t>
        </r>
      </text>
    </comment>
    <comment ref="R53" authorId="0" shapeId="0" xr:uid="{2BC1E73D-9F63-4F79-B81A-D756D1E46B79}">
      <text>
        <r>
          <rPr>
            <sz val="9"/>
            <color indexed="81"/>
            <rFont val="MS P ゴシック"/>
            <family val="3"/>
            <charset val="128"/>
          </rPr>
          <t>油種区分を選択</t>
        </r>
      </text>
    </comment>
    <comment ref="S53" authorId="0" shapeId="0" xr:uid="{438997F5-CEA2-4AFB-894D-B04D365E4A16}">
      <text>
        <r>
          <rPr>
            <sz val="9"/>
            <color indexed="81"/>
            <rFont val="MS P ゴシック"/>
            <family val="3"/>
            <charset val="128"/>
          </rPr>
          <t>円単位で入力</t>
        </r>
      </text>
    </comment>
    <comment ref="B54" authorId="0" shapeId="0" xr:uid="{F560DDEF-4FD0-4E46-8D2B-F5762EA36498}">
      <text>
        <r>
          <rPr>
            <sz val="9"/>
            <color indexed="81"/>
            <rFont val="MS P ゴシック"/>
            <family val="3"/>
            <charset val="128"/>
          </rPr>
          <t>施設名を入力</t>
        </r>
      </text>
    </comment>
    <comment ref="C54" authorId="0" shapeId="0" xr:uid="{C606B7C1-BC2C-459F-854F-D25F55F87DC8}">
      <text>
        <r>
          <rPr>
            <sz val="9"/>
            <color indexed="81"/>
            <rFont val="MS P ゴシック"/>
            <family val="3"/>
            <charset val="128"/>
          </rPr>
          <t>費用区分を選択</t>
        </r>
      </text>
    </comment>
    <comment ref="D54" authorId="0" shapeId="0" xr:uid="{B71D9364-B2F6-4443-9839-E7FDFCCB3A1E}">
      <text>
        <r>
          <rPr>
            <sz val="9"/>
            <color indexed="81"/>
            <rFont val="MS P ゴシック"/>
            <family val="3"/>
            <charset val="128"/>
          </rPr>
          <t>費用区分を選択</t>
        </r>
      </text>
    </comment>
    <comment ref="E54" authorId="0" shapeId="0" xr:uid="{0EDA9CCC-113B-4D7F-88C5-2DFBAEAE0B85}">
      <text>
        <r>
          <rPr>
            <sz val="9"/>
            <color indexed="81"/>
            <rFont val="MS P ゴシック"/>
            <family val="3"/>
            <charset val="128"/>
          </rPr>
          <t>契約区分を選択</t>
        </r>
      </text>
    </comment>
    <comment ref="F54" authorId="0" shapeId="0" xr:uid="{18BCF413-0773-44D0-BB7A-A75EEF5E81A6}">
      <text>
        <r>
          <rPr>
            <sz val="9"/>
            <color indexed="81"/>
            <rFont val="MS P ゴシック"/>
            <family val="3"/>
            <charset val="128"/>
          </rPr>
          <t>円単位で入力</t>
        </r>
      </text>
    </comment>
    <comment ref="G54" authorId="0" shapeId="0" xr:uid="{2B600A00-0241-4A97-8403-F641E4603ED5}">
      <text>
        <r>
          <rPr>
            <sz val="9"/>
            <color indexed="81"/>
            <rFont val="MS P ゴシック"/>
            <family val="3"/>
            <charset val="128"/>
          </rPr>
          <t>円単位で入力</t>
        </r>
      </text>
    </comment>
    <comment ref="H54" authorId="0" shapeId="0" xr:uid="{C1EF9C8F-DE80-4B27-BFF6-42CA877F1464}">
      <text>
        <r>
          <rPr>
            <sz val="9"/>
            <color indexed="81"/>
            <rFont val="MS P ゴシック"/>
            <family val="3"/>
            <charset val="128"/>
          </rPr>
          <t>円単位で入力</t>
        </r>
      </text>
    </comment>
    <comment ref="I54" authorId="0" shapeId="0" xr:uid="{5F4E3EED-768B-471C-B22E-9204FB8F305C}">
      <text>
        <r>
          <rPr>
            <sz val="9"/>
            <color indexed="81"/>
            <rFont val="MS P ゴシック"/>
            <family val="3"/>
            <charset val="128"/>
          </rPr>
          <t>円単位で入力</t>
        </r>
      </text>
    </comment>
    <comment ref="P54" authorId="0" shapeId="0" xr:uid="{40A827AF-FED6-40CD-9095-52F98BD3E9CD}">
      <text>
        <r>
          <rPr>
            <sz val="9"/>
            <color indexed="81"/>
            <rFont val="MS P ゴシック"/>
            <family val="3"/>
            <charset val="128"/>
          </rPr>
          <t>該当する場合入力（円単位）</t>
        </r>
      </text>
    </comment>
    <comment ref="R54" authorId="0" shapeId="0" xr:uid="{C91FFDEA-76D3-4EE6-96C0-AE716C7BFD67}">
      <text>
        <r>
          <rPr>
            <sz val="9"/>
            <color indexed="81"/>
            <rFont val="MS P ゴシック"/>
            <family val="3"/>
            <charset val="128"/>
          </rPr>
          <t>油種区分を選択</t>
        </r>
      </text>
    </comment>
    <comment ref="S54" authorId="0" shapeId="0" xr:uid="{5D11651D-3BEC-40E6-B6A8-2F8F847A2D5D}">
      <text>
        <r>
          <rPr>
            <sz val="9"/>
            <color indexed="81"/>
            <rFont val="MS P ゴシック"/>
            <family val="3"/>
            <charset val="128"/>
          </rPr>
          <t>円単位で入力</t>
        </r>
      </text>
    </comment>
    <comment ref="B55" authorId="0" shapeId="0" xr:uid="{55643802-A0B7-46BC-BB9D-1C031E3AF3FC}">
      <text>
        <r>
          <rPr>
            <sz val="9"/>
            <color indexed="81"/>
            <rFont val="MS P ゴシック"/>
            <family val="3"/>
            <charset val="128"/>
          </rPr>
          <t>施設名を入力</t>
        </r>
      </text>
    </comment>
    <comment ref="C55" authorId="0" shapeId="0" xr:uid="{D950F984-EA15-45B6-A3C5-951C55B42281}">
      <text>
        <r>
          <rPr>
            <sz val="9"/>
            <color indexed="81"/>
            <rFont val="MS P ゴシック"/>
            <family val="3"/>
            <charset val="128"/>
          </rPr>
          <t>費用区分を選択</t>
        </r>
      </text>
    </comment>
    <comment ref="D55" authorId="0" shapeId="0" xr:uid="{55FEA57D-E241-4906-973F-F05429392A3C}">
      <text>
        <r>
          <rPr>
            <sz val="9"/>
            <color indexed="81"/>
            <rFont val="MS P ゴシック"/>
            <family val="3"/>
            <charset val="128"/>
          </rPr>
          <t>費用区分を選択</t>
        </r>
      </text>
    </comment>
    <comment ref="E55" authorId="0" shapeId="0" xr:uid="{E28815A1-4B83-49FB-8B3C-842AC6D6FE68}">
      <text>
        <r>
          <rPr>
            <sz val="9"/>
            <color indexed="81"/>
            <rFont val="MS P ゴシック"/>
            <family val="3"/>
            <charset val="128"/>
          </rPr>
          <t>契約区分を選択</t>
        </r>
      </text>
    </comment>
    <comment ref="F55" authorId="0" shapeId="0" xr:uid="{1A0DB8CE-7101-479C-93AF-F713356ADE34}">
      <text>
        <r>
          <rPr>
            <sz val="9"/>
            <color indexed="81"/>
            <rFont val="MS P ゴシック"/>
            <family val="3"/>
            <charset val="128"/>
          </rPr>
          <t>円単位で入力</t>
        </r>
      </text>
    </comment>
    <comment ref="G55" authorId="0" shapeId="0" xr:uid="{71D63375-1BC1-411E-9CF4-42FE447A7C90}">
      <text>
        <r>
          <rPr>
            <sz val="9"/>
            <color indexed="81"/>
            <rFont val="MS P ゴシック"/>
            <family val="3"/>
            <charset val="128"/>
          </rPr>
          <t>円単位で入力</t>
        </r>
      </text>
    </comment>
    <comment ref="H55" authorId="0" shapeId="0" xr:uid="{1BDB4BA2-7404-4433-B6C4-F3002ABD817D}">
      <text>
        <r>
          <rPr>
            <sz val="9"/>
            <color indexed="81"/>
            <rFont val="MS P ゴシック"/>
            <family val="3"/>
            <charset val="128"/>
          </rPr>
          <t>円単位で入力</t>
        </r>
      </text>
    </comment>
    <comment ref="I55" authorId="0" shapeId="0" xr:uid="{CD9FF311-C07E-4B10-BE44-1C62EFDCE1C0}">
      <text>
        <r>
          <rPr>
            <sz val="9"/>
            <color indexed="81"/>
            <rFont val="MS P ゴシック"/>
            <family val="3"/>
            <charset val="128"/>
          </rPr>
          <t>円単位で入力</t>
        </r>
      </text>
    </comment>
    <comment ref="P55" authorId="0" shapeId="0" xr:uid="{BC91E727-06F4-4F96-8B2E-2EB0B3209755}">
      <text>
        <r>
          <rPr>
            <sz val="9"/>
            <color indexed="81"/>
            <rFont val="MS P ゴシック"/>
            <family val="3"/>
            <charset val="128"/>
          </rPr>
          <t>該当する場合入力（円単位）</t>
        </r>
      </text>
    </comment>
    <comment ref="R55" authorId="0" shapeId="0" xr:uid="{664480D2-C6E0-4DEE-98FC-1E32FC21F37C}">
      <text>
        <r>
          <rPr>
            <sz val="9"/>
            <color indexed="81"/>
            <rFont val="MS P ゴシック"/>
            <family val="3"/>
            <charset val="128"/>
          </rPr>
          <t>油種区分を選択</t>
        </r>
      </text>
    </comment>
    <comment ref="S55" authorId="0" shapeId="0" xr:uid="{6A539405-87B4-4A3B-AAD4-C75C6194BA0A}">
      <text>
        <r>
          <rPr>
            <sz val="9"/>
            <color indexed="81"/>
            <rFont val="MS P ゴシック"/>
            <family val="3"/>
            <charset val="128"/>
          </rPr>
          <t>円単位で入力</t>
        </r>
      </text>
    </comment>
    <comment ref="B56" authorId="0" shapeId="0" xr:uid="{0D596E2A-ADBC-4CB0-AED1-695764340D21}">
      <text>
        <r>
          <rPr>
            <sz val="9"/>
            <color indexed="81"/>
            <rFont val="MS P ゴシック"/>
            <family val="3"/>
            <charset val="128"/>
          </rPr>
          <t>施設名を入力</t>
        </r>
      </text>
    </comment>
    <comment ref="C56" authorId="0" shapeId="0" xr:uid="{5D904656-917A-4FE6-829E-2FE6FFC56E8B}">
      <text>
        <r>
          <rPr>
            <sz val="9"/>
            <color indexed="81"/>
            <rFont val="MS P ゴシック"/>
            <family val="3"/>
            <charset val="128"/>
          </rPr>
          <t>費用区分を選択</t>
        </r>
      </text>
    </comment>
    <comment ref="D56" authorId="0" shapeId="0" xr:uid="{6E32FC91-BA89-4E2C-8C5D-DC3BE0C79955}">
      <text>
        <r>
          <rPr>
            <sz val="9"/>
            <color indexed="81"/>
            <rFont val="MS P ゴシック"/>
            <family val="3"/>
            <charset val="128"/>
          </rPr>
          <t>費用区分を選択</t>
        </r>
      </text>
    </comment>
    <comment ref="E56" authorId="0" shapeId="0" xr:uid="{CDD06454-0D90-42C4-8549-2D12049DDCB0}">
      <text>
        <r>
          <rPr>
            <sz val="9"/>
            <color indexed="81"/>
            <rFont val="MS P ゴシック"/>
            <family val="3"/>
            <charset val="128"/>
          </rPr>
          <t>契約区分を選択</t>
        </r>
      </text>
    </comment>
    <comment ref="F56" authorId="0" shapeId="0" xr:uid="{8C3EAAAE-8EAB-4608-8E26-8633318081DE}">
      <text>
        <r>
          <rPr>
            <sz val="9"/>
            <color indexed="81"/>
            <rFont val="MS P ゴシック"/>
            <family val="3"/>
            <charset val="128"/>
          </rPr>
          <t>円単位で入力</t>
        </r>
      </text>
    </comment>
    <comment ref="G56" authorId="0" shapeId="0" xr:uid="{EE2F4B12-47A4-447E-AA7D-856C4BBE621B}">
      <text>
        <r>
          <rPr>
            <sz val="9"/>
            <color indexed="81"/>
            <rFont val="MS P ゴシック"/>
            <family val="3"/>
            <charset val="128"/>
          </rPr>
          <t>円単位で入力</t>
        </r>
      </text>
    </comment>
    <comment ref="H56" authorId="0" shapeId="0" xr:uid="{DAE93909-1CE4-49C0-A274-BCD605B4164B}">
      <text>
        <r>
          <rPr>
            <sz val="9"/>
            <color indexed="81"/>
            <rFont val="MS P ゴシック"/>
            <family val="3"/>
            <charset val="128"/>
          </rPr>
          <t>円単位で入力</t>
        </r>
      </text>
    </comment>
    <comment ref="I56" authorId="0" shapeId="0" xr:uid="{484C7540-4A43-4880-B5F1-8726630DF284}">
      <text>
        <r>
          <rPr>
            <sz val="9"/>
            <color indexed="81"/>
            <rFont val="MS P ゴシック"/>
            <family val="3"/>
            <charset val="128"/>
          </rPr>
          <t>円単位で入力</t>
        </r>
      </text>
    </comment>
    <comment ref="P56" authorId="0" shapeId="0" xr:uid="{348E26DC-A414-4775-8FA5-EFC5B9129017}">
      <text>
        <r>
          <rPr>
            <sz val="9"/>
            <color indexed="81"/>
            <rFont val="MS P ゴシック"/>
            <family val="3"/>
            <charset val="128"/>
          </rPr>
          <t>該当する場合入力（円単位）</t>
        </r>
      </text>
    </comment>
    <comment ref="R56" authorId="0" shapeId="0" xr:uid="{7827D573-ED22-468F-B694-1B6CE9D80A1D}">
      <text>
        <r>
          <rPr>
            <sz val="9"/>
            <color indexed="81"/>
            <rFont val="MS P ゴシック"/>
            <family val="3"/>
            <charset val="128"/>
          </rPr>
          <t>油種区分を選択</t>
        </r>
      </text>
    </comment>
    <comment ref="S56" authorId="0" shapeId="0" xr:uid="{14DF13DA-BE30-4E54-9CC0-1A0F6B5BA002}">
      <text>
        <r>
          <rPr>
            <sz val="9"/>
            <color indexed="81"/>
            <rFont val="MS P ゴシック"/>
            <family val="3"/>
            <charset val="128"/>
          </rPr>
          <t>円単位で入力</t>
        </r>
      </text>
    </comment>
    <comment ref="B57" authorId="0" shapeId="0" xr:uid="{4D5AFDA1-9404-4D5B-AE27-178A801FB4C1}">
      <text>
        <r>
          <rPr>
            <sz val="9"/>
            <color indexed="81"/>
            <rFont val="MS P ゴシック"/>
            <family val="3"/>
            <charset val="128"/>
          </rPr>
          <t>施設名を入力</t>
        </r>
      </text>
    </comment>
    <comment ref="C57" authorId="0" shapeId="0" xr:uid="{01C99E5A-0F36-4F2E-85B1-F4DFA0F736B6}">
      <text>
        <r>
          <rPr>
            <sz val="9"/>
            <color indexed="81"/>
            <rFont val="MS P ゴシック"/>
            <family val="3"/>
            <charset val="128"/>
          </rPr>
          <t>費用区分を選択</t>
        </r>
      </text>
    </comment>
    <comment ref="D57" authorId="0" shapeId="0" xr:uid="{1C382E98-9DC9-4D98-AFF2-BF1BBA4623C6}">
      <text>
        <r>
          <rPr>
            <sz val="9"/>
            <color indexed="81"/>
            <rFont val="MS P ゴシック"/>
            <family val="3"/>
            <charset val="128"/>
          </rPr>
          <t>費用区分を選択</t>
        </r>
      </text>
    </comment>
    <comment ref="E57" authorId="0" shapeId="0" xr:uid="{B3DA00CC-FDB6-4418-8F3C-B02E71F4BAD5}">
      <text>
        <r>
          <rPr>
            <sz val="9"/>
            <color indexed="81"/>
            <rFont val="MS P ゴシック"/>
            <family val="3"/>
            <charset val="128"/>
          </rPr>
          <t>契約区分を選択</t>
        </r>
      </text>
    </comment>
    <comment ref="F57" authorId="0" shapeId="0" xr:uid="{A0582025-B28C-4F10-8532-3961896F515F}">
      <text>
        <r>
          <rPr>
            <sz val="9"/>
            <color indexed="81"/>
            <rFont val="MS P ゴシック"/>
            <family val="3"/>
            <charset val="128"/>
          </rPr>
          <t>円単位で入力</t>
        </r>
      </text>
    </comment>
    <comment ref="G57" authorId="0" shapeId="0" xr:uid="{3465C0B4-FFE2-463B-8322-A0B74D55032D}">
      <text>
        <r>
          <rPr>
            <sz val="9"/>
            <color indexed="81"/>
            <rFont val="MS P ゴシック"/>
            <family val="3"/>
            <charset val="128"/>
          </rPr>
          <t>円単位で入力</t>
        </r>
      </text>
    </comment>
    <comment ref="H57" authorId="0" shapeId="0" xr:uid="{4326E264-62D3-46AD-8BF1-B4285597479C}">
      <text>
        <r>
          <rPr>
            <sz val="9"/>
            <color indexed="81"/>
            <rFont val="MS P ゴシック"/>
            <family val="3"/>
            <charset val="128"/>
          </rPr>
          <t>円単位で入力</t>
        </r>
      </text>
    </comment>
    <comment ref="I57" authorId="0" shapeId="0" xr:uid="{243EDB30-3C8A-4779-A9E6-3344F4E185BE}">
      <text>
        <r>
          <rPr>
            <sz val="9"/>
            <color indexed="81"/>
            <rFont val="MS P ゴシック"/>
            <family val="3"/>
            <charset val="128"/>
          </rPr>
          <t>円単位で入力</t>
        </r>
      </text>
    </comment>
    <comment ref="P57" authorId="0" shapeId="0" xr:uid="{9E5D389F-36C1-44EA-AD00-B040D79456BA}">
      <text>
        <r>
          <rPr>
            <sz val="9"/>
            <color indexed="81"/>
            <rFont val="MS P ゴシック"/>
            <family val="3"/>
            <charset val="128"/>
          </rPr>
          <t>該当する場合入力（円単位）</t>
        </r>
      </text>
    </comment>
    <comment ref="R57" authorId="0" shapeId="0" xr:uid="{C4067B14-E90C-4B3B-8496-3F682A3D1A33}">
      <text>
        <r>
          <rPr>
            <sz val="9"/>
            <color indexed="81"/>
            <rFont val="MS P ゴシック"/>
            <family val="3"/>
            <charset val="128"/>
          </rPr>
          <t>油種区分を選択</t>
        </r>
      </text>
    </comment>
    <comment ref="S57" authorId="0" shapeId="0" xr:uid="{49C41B83-73AC-4C06-A27D-49D5C5D3E98A}">
      <text>
        <r>
          <rPr>
            <sz val="9"/>
            <color indexed="81"/>
            <rFont val="MS P ゴシック"/>
            <family val="3"/>
            <charset val="128"/>
          </rPr>
          <t>円単位で入力</t>
        </r>
      </text>
    </comment>
    <comment ref="B58" authorId="0" shapeId="0" xr:uid="{DC1564B0-FC3E-46A4-8B0D-D17E4E7D0906}">
      <text>
        <r>
          <rPr>
            <sz val="9"/>
            <color indexed="81"/>
            <rFont val="MS P ゴシック"/>
            <family val="3"/>
            <charset val="128"/>
          </rPr>
          <t>施設名を入力</t>
        </r>
      </text>
    </comment>
    <comment ref="C58" authorId="0" shapeId="0" xr:uid="{5C5EE351-1FFD-4B4D-AC59-029F50023591}">
      <text>
        <r>
          <rPr>
            <sz val="9"/>
            <color indexed="81"/>
            <rFont val="MS P ゴシック"/>
            <family val="3"/>
            <charset val="128"/>
          </rPr>
          <t>費用区分を選択</t>
        </r>
      </text>
    </comment>
    <comment ref="D58" authorId="0" shapeId="0" xr:uid="{5859CFCB-A3DF-4147-9284-06317F97AF81}">
      <text>
        <r>
          <rPr>
            <sz val="9"/>
            <color indexed="81"/>
            <rFont val="MS P ゴシック"/>
            <family val="3"/>
            <charset val="128"/>
          </rPr>
          <t>費用区分を選択</t>
        </r>
      </text>
    </comment>
    <comment ref="E58" authorId="0" shapeId="0" xr:uid="{D7C68291-FACA-44A5-96E8-FF82E23FB1E1}">
      <text>
        <r>
          <rPr>
            <sz val="9"/>
            <color indexed="81"/>
            <rFont val="MS P ゴシック"/>
            <family val="3"/>
            <charset val="128"/>
          </rPr>
          <t>契約区分を選択</t>
        </r>
      </text>
    </comment>
    <comment ref="F58" authorId="0" shapeId="0" xr:uid="{D835422D-7A6E-4B0D-8F99-0CDBF21AF2D9}">
      <text>
        <r>
          <rPr>
            <sz val="9"/>
            <color indexed="81"/>
            <rFont val="MS P ゴシック"/>
            <family val="3"/>
            <charset val="128"/>
          </rPr>
          <t>円単位で入力</t>
        </r>
      </text>
    </comment>
    <comment ref="G58" authorId="0" shapeId="0" xr:uid="{A62EEAEA-9116-43D8-93E4-82517B754851}">
      <text>
        <r>
          <rPr>
            <sz val="9"/>
            <color indexed="81"/>
            <rFont val="MS P ゴシック"/>
            <family val="3"/>
            <charset val="128"/>
          </rPr>
          <t>円単位で入力</t>
        </r>
      </text>
    </comment>
    <comment ref="H58" authorId="0" shapeId="0" xr:uid="{052FEAAA-1E86-4A03-9A32-8D45C4EA406B}">
      <text>
        <r>
          <rPr>
            <sz val="9"/>
            <color indexed="81"/>
            <rFont val="MS P ゴシック"/>
            <family val="3"/>
            <charset val="128"/>
          </rPr>
          <t>円単位で入力</t>
        </r>
      </text>
    </comment>
    <comment ref="I58" authorId="0" shapeId="0" xr:uid="{1FC1EDB7-031C-443E-B0D5-A935C482E839}">
      <text>
        <r>
          <rPr>
            <sz val="9"/>
            <color indexed="81"/>
            <rFont val="MS P ゴシック"/>
            <family val="3"/>
            <charset val="128"/>
          </rPr>
          <t>円単位で入力</t>
        </r>
      </text>
    </comment>
    <comment ref="P58" authorId="0" shapeId="0" xr:uid="{9CAA6264-972E-49B3-877B-511A54C9D5E5}">
      <text>
        <r>
          <rPr>
            <sz val="9"/>
            <color indexed="81"/>
            <rFont val="MS P ゴシック"/>
            <family val="3"/>
            <charset val="128"/>
          </rPr>
          <t>該当する場合入力（円単位）</t>
        </r>
      </text>
    </comment>
    <comment ref="R58" authorId="0" shapeId="0" xr:uid="{0F81D5AF-0F70-43D8-9CFA-D6D1F5E50109}">
      <text>
        <r>
          <rPr>
            <sz val="9"/>
            <color indexed="81"/>
            <rFont val="MS P ゴシック"/>
            <family val="3"/>
            <charset val="128"/>
          </rPr>
          <t>油種区分を選択</t>
        </r>
      </text>
    </comment>
    <comment ref="S58" authorId="0" shapeId="0" xr:uid="{5B901E54-ED0F-45AF-B57A-E5B547D80599}">
      <text>
        <r>
          <rPr>
            <sz val="9"/>
            <color indexed="81"/>
            <rFont val="MS P ゴシック"/>
            <family val="3"/>
            <charset val="128"/>
          </rPr>
          <t>円単位で入力</t>
        </r>
      </text>
    </comment>
    <comment ref="B59" authorId="0" shapeId="0" xr:uid="{1BE1DDA7-734B-4B66-B2DB-07ED93E3B08B}">
      <text>
        <r>
          <rPr>
            <sz val="9"/>
            <color indexed="81"/>
            <rFont val="MS P ゴシック"/>
            <family val="3"/>
            <charset val="128"/>
          </rPr>
          <t>施設名を入力</t>
        </r>
      </text>
    </comment>
    <comment ref="C59" authorId="0" shapeId="0" xr:uid="{5E7D0AB5-740B-4519-8E8F-AFBD8AA4E27F}">
      <text>
        <r>
          <rPr>
            <sz val="9"/>
            <color indexed="81"/>
            <rFont val="MS P ゴシック"/>
            <family val="3"/>
            <charset val="128"/>
          </rPr>
          <t>費用区分を選択</t>
        </r>
      </text>
    </comment>
    <comment ref="D59" authorId="0" shapeId="0" xr:uid="{1F46919C-78EE-49AD-901D-45FD462B6A93}">
      <text>
        <r>
          <rPr>
            <sz val="9"/>
            <color indexed="81"/>
            <rFont val="MS P ゴシック"/>
            <family val="3"/>
            <charset val="128"/>
          </rPr>
          <t>費用区分を選択</t>
        </r>
      </text>
    </comment>
    <comment ref="E59" authorId="0" shapeId="0" xr:uid="{BA557AC7-CA6A-443B-A087-0B7D155856E1}">
      <text>
        <r>
          <rPr>
            <sz val="9"/>
            <color indexed="81"/>
            <rFont val="MS P ゴシック"/>
            <family val="3"/>
            <charset val="128"/>
          </rPr>
          <t>契約区分を選択</t>
        </r>
      </text>
    </comment>
    <comment ref="F59" authorId="0" shapeId="0" xr:uid="{191437C6-9305-4881-9F41-9882B82B8E33}">
      <text>
        <r>
          <rPr>
            <sz val="9"/>
            <color indexed="81"/>
            <rFont val="MS P ゴシック"/>
            <family val="3"/>
            <charset val="128"/>
          </rPr>
          <t>円単位で入力</t>
        </r>
      </text>
    </comment>
    <comment ref="G59" authorId="0" shapeId="0" xr:uid="{259BF1BD-CDC0-4377-A033-80B875029B7C}">
      <text>
        <r>
          <rPr>
            <sz val="9"/>
            <color indexed="81"/>
            <rFont val="MS P ゴシック"/>
            <family val="3"/>
            <charset val="128"/>
          </rPr>
          <t>円単位で入力</t>
        </r>
      </text>
    </comment>
    <comment ref="H59" authorId="0" shapeId="0" xr:uid="{3A6245EB-8760-4F16-84E3-B158DC08EB5D}">
      <text>
        <r>
          <rPr>
            <sz val="9"/>
            <color indexed="81"/>
            <rFont val="MS P ゴシック"/>
            <family val="3"/>
            <charset val="128"/>
          </rPr>
          <t>円単位で入力</t>
        </r>
      </text>
    </comment>
    <comment ref="I59" authorId="0" shapeId="0" xr:uid="{9C1BC264-AEC2-4903-9C2A-E078EA554DB9}">
      <text>
        <r>
          <rPr>
            <sz val="9"/>
            <color indexed="81"/>
            <rFont val="MS P ゴシック"/>
            <family val="3"/>
            <charset val="128"/>
          </rPr>
          <t>円単位で入力</t>
        </r>
      </text>
    </comment>
    <comment ref="P59" authorId="0" shapeId="0" xr:uid="{CC30749E-51DC-4F9E-BD9D-6B95A4698F3F}">
      <text>
        <r>
          <rPr>
            <sz val="9"/>
            <color indexed="81"/>
            <rFont val="MS P ゴシック"/>
            <family val="3"/>
            <charset val="128"/>
          </rPr>
          <t>該当する場合入力（円単位）</t>
        </r>
      </text>
    </comment>
    <comment ref="R59" authorId="0" shapeId="0" xr:uid="{0D1A0EE8-E051-48FD-B69B-B996C0962DFD}">
      <text>
        <r>
          <rPr>
            <sz val="9"/>
            <color indexed="81"/>
            <rFont val="MS P ゴシック"/>
            <family val="3"/>
            <charset val="128"/>
          </rPr>
          <t>油種区分を選択</t>
        </r>
      </text>
    </comment>
    <comment ref="S59" authorId="0" shapeId="0" xr:uid="{41656551-7C5A-4A20-9287-71F7ED82E32A}">
      <text>
        <r>
          <rPr>
            <sz val="9"/>
            <color indexed="81"/>
            <rFont val="MS P ゴシック"/>
            <family val="3"/>
            <charset val="128"/>
          </rPr>
          <t>円単位で入力</t>
        </r>
      </text>
    </comment>
    <comment ref="B60" authorId="0" shapeId="0" xr:uid="{9C34D5DC-0F26-4023-B1E3-5A5CB29B2A8B}">
      <text>
        <r>
          <rPr>
            <sz val="9"/>
            <color indexed="81"/>
            <rFont val="MS P ゴシック"/>
            <family val="3"/>
            <charset val="128"/>
          </rPr>
          <t>施設名を入力</t>
        </r>
      </text>
    </comment>
    <comment ref="C60" authorId="0" shapeId="0" xr:uid="{0ADB0A27-49A9-4023-A9AF-A1472800F763}">
      <text>
        <r>
          <rPr>
            <sz val="9"/>
            <color indexed="81"/>
            <rFont val="MS P ゴシック"/>
            <family val="3"/>
            <charset val="128"/>
          </rPr>
          <t>費用区分を選択</t>
        </r>
      </text>
    </comment>
    <comment ref="D60" authorId="0" shapeId="0" xr:uid="{41F19A21-B275-4229-9BF7-7A523A7C7EE9}">
      <text>
        <r>
          <rPr>
            <sz val="9"/>
            <color indexed="81"/>
            <rFont val="MS P ゴシック"/>
            <family val="3"/>
            <charset val="128"/>
          </rPr>
          <t>費用区分を選択</t>
        </r>
      </text>
    </comment>
    <comment ref="E60" authorId="0" shapeId="0" xr:uid="{F87D726D-3BF7-4DC3-A87E-B5B01847FC55}">
      <text>
        <r>
          <rPr>
            <sz val="9"/>
            <color indexed="81"/>
            <rFont val="MS P ゴシック"/>
            <family val="3"/>
            <charset val="128"/>
          </rPr>
          <t>契約区分を選択</t>
        </r>
      </text>
    </comment>
    <comment ref="F60" authorId="0" shapeId="0" xr:uid="{A06A9AC7-40AA-4B8C-AA16-DFDE62423DC1}">
      <text>
        <r>
          <rPr>
            <sz val="9"/>
            <color indexed="81"/>
            <rFont val="MS P ゴシック"/>
            <family val="3"/>
            <charset val="128"/>
          </rPr>
          <t>円単位で入力</t>
        </r>
      </text>
    </comment>
    <comment ref="G60" authorId="0" shapeId="0" xr:uid="{03701FB6-38A2-4D9E-AE3B-509DA7961C6A}">
      <text>
        <r>
          <rPr>
            <sz val="9"/>
            <color indexed="81"/>
            <rFont val="MS P ゴシック"/>
            <family val="3"/>
            <charset val="128"/>
          </rPr>
          <t>円単位で入力</t>
        </r>
      </text>
    </comment>
    <comment ref="H60" authorId="0" shapeId="0" xr:uid="{92042360-79C9-43BC-A3DC-E41ABE51909D}">
      <text>
        <r>
          <rPr>
            <sz val="9"/>
            <color indexed="81"/>
            <rFont val="MS P ゴシック"/>
            <family val="3"/>
            <charset val="128"/>
          </rPr>
          <t>円単位で入力</t>
        </r>
      </text>
    </comment>
    <comment ref="I60" authorId="0" shapeId="0" xr:uid="{EB3B0721-3F48-42E3-B293-B644CE7D89E4}">
      <text>
        <r>
          <rPr>
            <sz val="9"/>
            <color indexed="81"/>
            <rFont val="MS P ゴシック"/>
            <family val="3"/>
            <charset val="128"/>
          </rPr>
          <t>円単位で入力</t>
        </r>
      </text>
    </comment>
    <comment ref="P60" authorId="0" shapeId="0" xr:uid="{1B35BE7D-4777-4758-961B-1904F2F40562}">
      <text>
        <r>
          <rPr>
            <sz val="9"/>
            <color indexed="81"/>
            <rFont val="MS P ゴシック"/>
            <family val="3"/>
            <charset val="128"/>
          </rPr>
          <t>該当する場合入力（円単位）</t>
        </r>
      </text>
    </comment>
    <comment ref="R60" authorId="0" shapeId="0" xr:uid="{C98D7D62-FCE9-4803-A19E-477BC048790F}">
      <text>
        <r>
          <rPr>
            <sz val="9"/>
            <color indexed="81"/>
            <rFont val="MS P ゴシック"/>
            <family val="3"/>
            <charset val="128"/>
          </rPr>
          <t>油種区分を選択</t>
        </r>
      </text>
    </comment>
    <comment ref="S60" authorId="0" shapeId="0" xr:uid="{15B8547D-DC38-4A3B-923A-CF10B197A897}">
      <text>
        <r>
          <rPr>
            <sz val="9"/>
            <color indexed="81"/>
            <rFont val="MS P ゴシック"/>
            <family val="3"/>
            <charset val="128"/>
          </rPr>
          <t>円単位で入力</t>
        </r>
      </text>
    </comment>
    <comment ref="B61" authorId="0" shapeId="0" xr:uid="{C51700D3-DF5A-4C8C-9CDB-644AAF287E85}">
      <text>
        <r>
          <rPr>
            <sz val="9"/>
            <color indexed="81"/>
            <rFont val="MS P ゴシック"/>
            <family val="3"/>
            <charset val="128"/>
          </rPr>
          <t>施設名を入力</t>
        </r>
      </text>
    </comment>
    <comment ref="C61" authorId="0" shapeId="0" xr:uid="{18893E4D-B470-43FB-BFAE-A6BBBA1955C4}">
      <text>
        <r>
          <rPr>
            <sz val="9"/>
            <color indexed="81"/>
            <rFont val="MS P ゴシック"/>
            <family val="3"/>
            <charset val="128"/>
          </rPr>
          <t>費用区分を選択</t>
        </r>
      </text>
    </comment>
    <comment ref="D61" authorId="0" shapeId="0" xr:uid="{FC76E3D5-CE53-4918-BF9C-2E7A66837E49}">
      <text>
        <r>
          <rPr>
            <sz val="9"/>
            <color indexed="81"/>
            <rFont val="MS P ゴシック"/>
            <family val="3"/>
            <charset val="128"/>
          </rPr>
          <t>費用区分を選択</t>
        </r>
      </text>
    </comment>
    <comment ref="E61" authorId="0" shapeId="0" xr:uid="{65F1493D-7BE1-4863-ABDD-0FFC190F90E8}">
      <text>
        <r>
          <rPr>
            <sz val="9"/>
            <color indexed="81"/>
            <rFont val="MS P ゴシック"/>
            <family val="3"/>
            <charset val="128"/>
          </rPr>
          <t>契約区分を選択</t>
        </r>
      </text>
    </comment>
    <comment ref="F61" authorId="0" shapeId="0" xr:uid="{83FABC4D-603D-4FEA-919A-EA4C90E16BF0}">
      <text>
        <r>
          <rPr>
            <sz val="9"/>
            <color indexed="81"/>
            <rFont val="MS P ゴシック"/>
            <family val="3"/>
            <charset val="128"/>
          </rPr>
          <t>円単位で入力</t>
        </r>
      </text>
    </comment>
    <comment ref="G61" authorId="0" shapeId="0" xr:uid="{00044F7E-4116-40B2-A64E-8ACF6D46CD66}">
      <text>
        <r>
          <rPr>
            <sz val="9"/>
            <color indexed="81"/>
            <rFont val="MS P ゴシック"/>
            <family val="3"/>
            <charset val="128"/>
          </rPr>
          <t>円単位で入力</t>
        </r>
      </text>
    </comment>
    <comment ref="H61" authorId="0" shapeId="0" xr:uid="{0B06082A-7F86-4A26-BF60-C5851B5D8806}">
      <text>
        <r>
          <rPr>
            <sz val="9"/>
            <color indexed="81"/>
            <rFont val="MS P ゴシック"/>
            <family val="3"/>
            <charset val="128"/>
          </rPr>
          <t>円単位で入力</t>
        </r>
      </text>
    </comment>
    <comment ref="I61" authorId="0" shapeId="0" xr:uid="{B3F1ACF9-EAE4-45F8-A5B6-2F20B849CEB7}">
      <text>
        <r>
          <rPr>
            <sz val="9"/>
            <color indexed="81"/>
            <rFont val="MS P ゴシック"/>
            <family val="3"/>
            <charset val="128"/>
          </rPr>
          <t>円単位で入力</t>
        </r>
      </text>
    </comment>
    <comment ref="P61" authorId="0" shapeId="0" xr:uid="{5FC0D238-3EF3-4338-AEE9-4DCF113E86E8}">
      <text>
        <r>
          <rPr>
            <sz val="9"/>
            <color indexed="81"/>
            <rFont val="MS P ゴシック"/>
            <family val="3"/>
            <charset val="128"/>
          </rPr>
          <t>該当する場合入力（円単位）</t>
        </r>
      </text>
    </comment>
    <comment ref="R61" authorId="0" shapeId="0" xr:uid="{0AB21C35-1620-4BF8-85F8-F39CED723B61}">
      <text>
        <r>
          <rPr>
            <sz val="9"/>
            <color indexed="81"/>
            <rFont val="MS P ゴシック"/>
            <family val="3"/>
            <charset val="128"/>
          </rPr>
          <t>油種区分を選択</t>
        </r>
      </text>
    </comment>
    <comment ref="S61" authorId="0" shapeId="0" xr:uid="{B145E9BE-2D7D-4B65-BFAF-B20776BC0F39}">
      <text>
        <r>
          <rPr>
            <sz val="9"/>
            <color indexed="81"/>
            <rFont val="MS P ゴシック"/>
            <family val="3"/>
            <charset val="128"/>
          </rPr>
          <t>円単位で入力</t>
        </r>
      </text>
    </comment>
    <comment ref="B62" authorId="0" shapeId="0" xr:uid="{BEA6E5DF-8E12-4F06-A113-8DB7B0D62CF8}">
      <text>
        <r>
          <rPr>
            <sz val="9"/>
            <color indexed="81"/>
            <rFont val="MS P ゴシック"/>
            <family val="3"/>
            <charset val="128"/>
          </rPr>
          <t>施設名を入力</t>
        </r>
      </text>
    </comment>
    <comment ref="C62" authorId="0" shapeId="0" xr:uid="{F3ACD2F1-24E2-4685-9DA8-686C83E946D8}">
      <text>
        <r>
          <rPr>
            <sz val="9"/>
            <color indexed="81"/>
            <rFont val="MS P ゴシック"/>
            <family val="3"/>
            <charset val="128"/>
          </rPr>
          <t>費用区分を選択</t>
        </r>
      </text>
    </comment>
    <comment ref="D62" authorId="0" shapeId="0" xr:uid="{208DD182-EF64-4B0A-8D9D-C5C7AC68F156}">
      <text>
        <r>
          <rPr>
            <sz val="9"/>
            <color indexed="81"/>
            <rFont val="MS P ゴシック"/>
            <family val="3"/>
            <charset val="128"/>
          </rPr>
          <t>費用区分を選択</t>
        </r>
      </text>
    </comment>
    <comment ref="E62" authorId="0" shapeId="0" xr:uid="{4C2080D8-043F-4421-9B3B-FA3C8A71DE9B}">
      <text>
        <r>
          <rPr>
            <sz val="9"/>
            <color indexed="81"/>
            <rFont val="MS P ゴシック"/>
            <family val="3"/>
            <charset val="128"/>
          </rPr>
          <t>契約区分を選択</t>
        </r>
      </text>
    </comment>
    <comment ref="F62" authorId="0" shapeId="0" xr:uid="{34B364A0-4DB4-4274-B583-2B9B1057F67E}">
      <text>
        <r>
          <rPr>
            <sz val="9"/>
            <color indexed="81"/>
            <rFont val="MS P ゴシック"/>
            <family val="3"/>
            <charset val="128"/>
          </rPr>
          <t>円単位で入力</t>
        </r>
      </text>
    </comment>
    <comment ref="G62" authorId="0" shapeId="0" xr:uid="{426501B2-881D-4835-AF0F-2048CD744B7A}">
      <text>
        <r>
          <rPr>
            <sz val="9"/>
            <color indexed="81"/>
            <rFont val="MS P ゴシック"/>
            <family val="3"/>
            <charset val="128"/>
          </rPr>
          <t>円単位で入力</t>
        </r>
      </text>
    </comment>
    <comment ref="H62" authorId="0" shapeId="0" xr:uid="{2EC5272A-7C95-4133-AD5B-3416A9CBB5BE}">
      <text>
        <r>
          <rPr>
            <sz val="9"/>
            <color indexed="81"/>
            <rFont val="MS P ゴシック"/>
            <family val="3"/>
            <charset val="128"/>
          </rPr>
          <t>円単位で入力</t>
        </r>
      </text>
    </comment>
    <comment ref="I62" authorId="0" shapeId="0" xr:uid="{E9274350-E31D-41E9-A361-77DAB4F3C68D}">
      <text>
        <r>
          <rPr>
            <sz val="9"/>
            <color indexed="81"/>
            <rFont val="MS P ゴシック"/>
            <family val="3"/>
            <charset val="128"/>
          </rPr>
          <t>円単位で入力</t>
        </r>
      </text>
    </comment>
    <comment ref="P62" authorId="0" shapeId="0" xr:uid="{8ECD5704-E6A1-4F5B-8CD7-00A596216F60}">
      <text>
        <r>
          <rPr>
            <sz val="9"/>
            <color indexed="81"/>
            <rFont val="MS P ゴシック"/>
            <family val="3"/>
            <charset val="128"/>
          </rPr>
          <t>該当する場合入力（円単位）</t>
        </r>
      </text>
    </comment>
    <comment ref="R62" authorId="0" shapeId="0" xr:uid="{C8F8739C-A558-4EC0-9E33-64DEDE2CEBBD}">
      <text>
        <r>
          <rPr>
            <sz val="9"/>
            <color indexed="81"/>
            <rFont val="MS P ゴシック"/>
            <family val="3"/>
            <charset val="128"/>
          </rPr>
          <t>油種区分を選択</t>
        </r>
      </text>
    </comment>
    <comment ref="S62" authorId="0" shapeId="0" xr:uid="{5E32BCA7-F163-4039-8D5D-22D8092D462A}">
      <text>
        <r>
          <rPr>
            <sz val="9"/>
            <color indexed="81"/>
            <rFont val="MS P ゴシック"/>
            <family val="3"/>
            <charset val="128"/>
          </rPr>
          <t>円単位で入力</t>
        </r>
      </text>
    </comment>
    <comment ref="B63" authorId="0" shapeId="0" xr:uid="{84232081-C290-4EBF-8DF8-15F99156A97E}">
      <text>
        <r>
          <rPr>
            <sz val="9"/>
            <color indexed="81"/>
            <rFont val="MS P ゴシック"/>
            <family val="3"/>
            <charset val="128"/>
          </rPr>
          <t>施設名を入力</t>
        </r>
      </text>
    </comment>
    <comment ref="C63" authorId="0" shapeId="0" xr:uid="{F05C7A2E-738F-4BFA-92FC-7C1F438A54CA}">
      <text>
        <r>
          <rPr>
            <sz val="9"/>
            <color indexed="81"/>
            <rFont val="MS P ゴシック"/>
            <family val="3"/>
            <charset val="128"/>
          </rPr>
          <t>費用区分を選択</t>
        </r>
      </text>
    </comment>
    <comment ref="D63" authorId="0" shapeId="0" xr:uid="{CD806219-99BB-4C8D-9910-A90E88D094A7}">
      <text>
        <r>
          <rPr>
            <sz val="9"/>
            <color indexed="81"/>
            <rFont val="MS P ゴシック"/>
            <family val="3"/>
            <charset val="128"/>
          </rPr>
          <t>費用区分を選択</t>
        </r>
      </text>
    </comment>
    <comment ref="E63" authorId="0" shapeId="0" xr:uid="{D5205295-B4B8-45CE-8D89-C2484CA3BAC3}">
      <text>
        <r>
          <rPr>
            <sz val="9"/>
            <color indexed="81"/>
            <rFont val="MS P ゴシック"/>
            <family val="3"/>
            <charset val="128"/>
          </rPr>
          <t>契約区分を選択</t>
        </r>
      </text>
    </comment>
    <comment ref="F63" authorId="0" shapeId="0" xr:uid="{05136192-19E7-4CE6-A211-BF6511CEAFCF}">
      <text>
        <r>
          <rPr>
            <sz val="9"/>
            <color indexed="81"/>
            <rFont val="MS P ゴシック"/>
            <family val="3"/>
            <charset val="128"/>
          </rPr>
          <t>円単位で入力</t>
        </r>
      </text>
    </comment>
    <comment ref="G63" authorId="0" shapeId="0" xr:uid="{F9C974E9-74ED-410D-92D5-EB2F75C8BFCC}">
      <text>
        <r>
          <rPr>
            <sz val="9"/>
            <color indexed="81"/>
            <rFont val="MS P ゴシック"/>
            <family val="3"/>
            <charset val="128"/>
          </rPr>
          <t>円単位で入力</t>
        </r>
      </text>
    </comment>
    <comment ref="H63" authorId="0" shapeId="0" xr:uid="{FBCF307E-6BAF-4242-93CB-358963C5D2F0}">
      <text>
        <r>
          <rPr>
            <sz val="9"/>
            <color indexed="81"/>
            <rFont val="MS P ゴシック"/>
            <family val="3"/>
            <charset val="128"/>
          </rPr>
          <t>円単位で入力</t>
        </r>
      </text>
    </comment>
    <comment ref="I63" authorId="0" shapeId="0" xr:uid="{804307F4-0A8D-4FAD-9B0D-CEAC7C6D34D7}">
      <text>
        <r>
          <rPr>
            <sz val="9"/>
            <color indexed="81"/>
            <rFont val="MS P ゴシック"/>
            <family val="3"/>
            <charset val="128"/>
          </rPr>
          <t>円単位で入力</t>
        </r>
      </text>
    </comment>
    <comment ref="P63" authorId="0" shapeId="0" xr:uid="{3F2EBEB2-EF9D-4B26-8627-C8BA9C624B9C}">
      <text>
        <r>
          <rPr>
            <sz val="9"/>
            <color indexed="81"/>
            <rFont val="MS P ゴシック"/>
            <family val="3"/>
            <charset val="128"/>
          </rPr>
          <t>該当する場合入力（円単位）</t>
        </r>
      </text>
    </comment>
    <comment ref="R63" authorId="0" shapeId="0" xr:uid="{79D5E098-5AE9-428E-A5B0-A6589D914735}">
      <text>
        <r>
          <rPr>
            <sz val="9"/>
            <color indexed="81"/>
            <rFont val="MS P ゴシック"/>
            <family val="3"/>
            <charset val="128"/>
          </rPr>
          <t>油種区分を選択</t>
        </r>
      </text>
    </comment>
    <comment ref="S63" authorId="0" shapeId="0" xr:uid="{74394BFF-1460-47DB-90F9-970D17698056}">
      <text>
        <r>
          <rPr>
            <sz val="9"/>
            <color indexed="81"/>
            <rFont val="MS P ゴシック"/>
            <family val="3"/>
            <charset val="128"/>
          </rPr>
          <t>円単位で入力</t>
        </r>
      </text>
    </comment>
    <comment ref="B64" authorId="0" shapeId="0" xr:uid="{F2419E2D-67C1-4C19-B513-9E40694C72C1}">
      <text>
        <r>
          <rPr>
            <sz val="9"/>
            <color indexed="81"/>
            <rFont val="MS P ゴシック"/>
            <family val="3"/>
            <charset val="128"/>
          </rPr>
          <t>施設名を入力</t>
        </r>
      </text>
    </comment>
    <comment ref="C64" authorId="0" shapeId="0" xr:uid="{AF8A261F-64F8-40E4-B84B-8A6754401FDE}">
      <text>
        <r>
          <rPr>
            <sz val="9"/>
            <color indexed="81"/>
            <rFont val="MS P ゴシック"/>
            <family val="3"/>
            <charset val="128"/>
          </rPr>
          <t>費用区分を選択</t>
        </r>
      </text>
    </comment>
    <comment ref="D64" authorId="0" shapeId="0" xr:uid="{223AD12C-93F6-42AB-9947-16096F52B4E1}">
      <text>
        <r>
          <rPr>
            <sz val="9"/>
            <color indexed="81"/>
            <rFont val="MS P ゴシック"/>
            <family val="3"/>
            <charset val="128"/>
          </rPr>
          <t>費用区分を選択</t>
        </r>
      </text>
    </comment>
    <comment ref="E64" authorId="0" shapeId="0" xr:uid="{876B7105-CD48-4827-915F-D56901803A7C}">
      <text>
        <r>
          <rPr>
            <sz val="9"/>
            <color indexed="81"/>
            <rFont val="MS P ゴシック"/>
            <family val="3"/>
            <charset val="128"/>
          </rPr>
          <t>契約区分を選択</t>
        </r>
      </text>
    </comment>
    <comment ref="F64" authorId="0" shapeId="0" xr:uid="{C5C0F59A-AFCC-4CD9-A6BA-EF230A9524E2}">
      <text>
        <r>
          <rPr>
            <sz val="9"/>
            <color indexed="81"/>
            <rFont val="MS P ゴシック"/>
            <family val="3"/>
            <charset val="128"/>
          </rPr>
          <t>円単位で入力</t>
        </r>
      </text>
    </comment>
    <comment ref="G64" authorId="0" shapeId="0" xr:uid="{23D11ADD-7CBB-42DA-B4A1-840B2720DA08}">
      <text>
        <r>
          <rPr>
            <sz val="9"/>
            <color indexed="81"/>
            <rFont val="MS P ゴシック"/>
            <family val="3"/>
            <charset val="128"/>
          </rPr>
          <t>円単位で入力</t>
        </r>
      </text>
    </comment>
    <comment ref="H64" authorId="0" shapeId="0" xr:uid="{EA17EC6C-2234-427B-9194-F865B2A53F3C}">
      <text>
        <r>
          <rPr>
            <sz val="9"/>
            <color indexed="81"/>
            <rFont val="MS P ゴシック"/>
            <family val="3"/>
            <charset val="128"/>
          </rPr>
          <t>円単位で入力</t>
        </r>
      </text>
    </comment>
    <comment ref="I64" authorId="0" shapeId="0" xr:uid="{0F6F2C1D-C0F7-48B4-9B2C-48661A6304BF}">
      <text>
        <r>
          <rPr>
            <sz val="9"/>
            <color indexed="81"/>
            <rFont val="MS P ゴシック"/>
            <family val="3"/>
            <charset val="128"/>
          </rPr>
          <t>円単位で入力</t>
        </r>
      </text>
    </comment>
    <comment ref="P64" authorId="0" shapeId="0" xr:uid="{160468F5-7434-4600-B473-7903465603C3}">
      <text>
        <r>
          <rPr>
            <sz val="9"/>
            <color indexed="81"/>
            <rFont val="MS P ゴシック"/>
            <family val="3"/>
            <charset val="128"/>
          </rPr>
          <t>該当する場合入力（円単位）</t>
        </r>
      </text>
    </comment>
    <comment ref="R64" authorId="0" shapeId="0" xr:uid="{26AF566C-F1F6-49F0-A0D2-5A93B1877D6D}">
      <text>
        <r>
          <rPr>
            <sz val="9"/>
            <color indexed="81"/>
            <rFont val="MS P ゴシック"/>
            <family val="3"/>
            <charset val="128"/>
          </rPr>
          <t>油種区分を選択</t>
        </r>
      </text>
    </comment>
    <comment ref="S64" authorId="0" shapeId="0" xr:uid="{2A438B4D-A8C4-4E71-BCC4-39CCFACF7300}">
      <text>
        <r>
          <rPr>
            <sz val="9"/>
            <color indexed="81"/>
            <rFont val="MS P ゴシック"/>
            <family val="3"/>
            <charset val="128"/>
          </rPr>
          <t>円単位で入力</t>
        </r>
      </text>
    </comment>
    <comment ref="B65" authorId="0" shapeId="0" xr:uid="{536F73B1-F4E7-4EBF-9315-8845597C1EB6}">
      <text>
        <r>
          <rPr>
            <sz val="9"/>
            <color indexed="81"/>
            <rFont val="MS P ゴシック"/>
            <family val="3"/>
            <charset val="128"/>
          </rPr>
          <t>施設名を入力</t>
        </r>
      </text>
    </comment>
    <comment ref="C65" authorId="0" shapeId="0" xr:uid="{2B687C11-9397-48C3-AA50-90BEABF1DA99}">
      <text>
        <r>
          <rPr>
            <sz val="9"/>
            <color indexed="81"/>
            <rFont val="MS P ゴシック"/>
            <family val="3"/>
            <charset val="128"/>
          </rPr>
          <t>費用区分を選択</t>
        </r>
      </text>
    </comment>
    <comment ref="D65" authorId="0" shapeId="0" xr:uid="{9675CCE9-479C-45F0-B358-F612C9F735AA}">
      <text>
        <r>
          <rPr>
            <sz val="9"/>
            <color indexed="81"/>
            <rFont val="MS P ゴシック"/>
            <family val="3"/>
            <charset val="128"/>
          </rPr>
          <t>費用区分を選択</t>
        </r>
      </text>
    </comment>
    <comment ref="E65" authorId="0" shapeId="0" xr:uid="{E4E20229-CF5B-48E6-87E7-299A135425BD}">
      <text>
        <r>
          <rPr>
            <sz val="9"/>
            <color indexed="81"/>
            <rFont val="MS P ゴシック"/>
            <family val="3"/>
            <charset val="128"/>
          </rPr>
          <t>契約区分を選択</t>
        </r>
      </text>
    </comment>
    <comment ref="F65" authorId="0" shapeId="0" xr:uid="{80E9E071-A2CE-4641-B5F2-710CF4957DBF}">
      <text>
        <r>
          <rPr>
            <sz val="9"/>
            <color indexed="81"/>
            <rFont val="MS P ゴシック"/>
            <family val="3"/>
            <charset val="128"/>
          </rPr>
          <t>円単位で入力</t>
        </r>
      </text>
    </comment>
    <comment ref="G65" authorId="0" shapeId="0" xr:uid="{609B800A-D335-4755-8EC5-873E23CC20C8}">
      <text>
        <r>
          <rPr>
            <sz val="9"/>
            <color indexed="81"/>
            <rFont val="MS P ゴシック"/>
            <family val="3"/>
            <charset val="128"/>
          </rPr>
          <t>円単位で入力</t>
        </r>
      </text>
    </comment>
    <comment ref="H65" authorId="0" shapeId="0" xr:uid="{6713A0AD-B897-4171-8068-4D93C6FEEA80}">
      <text>
        <r>
          <rPr>
            <sz val="9"/>
            <color indexed="81"/>
            <rFont val="MS P ゴシック"/>
            <family val="3"/>
            <charset val="128"/>
          </rPr>
          <t>円単位で入力</t>
        </r>
      </text>
    </comment>
    <comment ref="I65" authorId="0" shapeId="0" xr:uid="{002AA715-D3CE-4B3F-82D1-06B4FFB8A02A}">
      <text>
        <r>
          <rPr>
            <sz val="9"/>
            <color indexed="81"/>
            <rFont val="MS P ゴシック"/>
            <family val="3"/>
            <charset val="128"/>
          </rPr>
          <t>円単位で入力</t>
        </r>
      </text>
    </comment>
    <comment ref="P65" authorId="0" shapeId="0" xr:uid="{81923B67-B43F-4ECD-9F0C-6111AEF517F7}">
      <text>
        <r>
          <rPr>
            <sz val="9"/>
            <color indexed="81"/>
            <rFont val="MS P ゴシック"/>
            <family val="3"/>
            <charset val="128"/>
          </rPr>
          <t>該当する場合入力（円単位）</t>
        </r>
      </text>
    </comment>
    <comment ref="R65" authorId="0" shapeId="0" xr:uid="{19F83276-9345-4C8A-9FA4-FCDD520E4B9A}">
      <text>
        <r>
          <rPr>
            <sz val="9"/>
            <color indexed="81"/>
            <rFont val="MS P ゴシック"/>
            <family val="3"/>
            <charset val="128"/>
          </rPr>
          <t>油種区分を選択</t>
        </r>
      </text>
    </comment>
    <comment ref="S65" authorId="0" shapeId="0" xr:uid="{02FEEC70-8A32-479C-91A6-DC43A5247961}">
      <text>
        <r>
          <rPr>
            <sz val="9"/>
            <color indexed="81"/>
            <rFont val="MS P ゴシック"/>
            <family val="3"/>
            <charset val="128"/>
          </rPr>
          <t>円単位で入力</t>
        </r>
      </text>
    </comment>
    <comment ref="B66" authorId="0" shapeId="0" xr:uid="{948E3E40-2B7E-4674-954B-8AD89541949A}">
      <text>
        <r>
          <rPr>
            <sz val="9"/>
            <color indexed="81"/>
            <rFont val="MS P ゴシック"/>
            <family val="3"/>
            <charset val="128"/>
          </rPr>
          <t>施設名を入力</t>
        </r>
      </text>
    </comment>
    <comment ref="C66" authorId="0" shapeId="0" xr:uid="{A18E8E46-9050-4FB2-B11E-D97689824669}">
      <text>
        <r>
          <rPr>
            <sz val="9"/>
            <color indexed="81"/>
            <rFont val="MS P ゴシック"/>
            <family val="3"/>
            <charset val="128"/>
          </rPr>
          <t>費用区分を選択</t>
        </r>
      </text>
    </comment>
    <comment ref="D66" authorId="0" shapeId="0" xr:uid="{77F7A9EB-7B75-42F1-B176-D8DC2B306EE6}">
      <text>
        <r>
          <rPr>
            <sz val="9"/>
            <color indexed="81"/>
            <rFont val="MS P ゴシック"/>
            <family val="3"/>
            <charset val="128"/>
          </rPr>
          <t>費用区分を選択</t>
        </r>
      </text>
    </comment>
    <comment ref="E66" authorId="0" shapeId="0" xr:uid="{88A69BE8-2465-4720-B590-C9A552ECA7EC}">
      <text>
        <r>
          <rPr>
            <sz val="9"/>
            <color indexed="81"/>
            <rFont val="MS P ゴシック"/>
            <family val="3"/>
            <charset val="128"/>
          </rPr>
          <t>契約区分を選択</t>
        </r>
      </text>
    </comment>
    <comment ref="F66" authorId="0" shapeId="0" xr:uid="{645D9EA0-4EB6-4D08-95F2-9BDBC6A0CB01}">
      <text>
        <r>
          <rPr>
            <sz val="9"/>
            <color indexed="81"/>
            <rFont val="MS P ゴシック"/>
            <family val="3"/>
            <charset val="128"/>
          </rPr>
          <t>円単位で入力</t>
        </r>
      </text>
    </comment>
    <comment ref="G66" authorId="0" shapeId="0" xr:uid="{985A873A-197E-455C-9CBE-CDEB9F9DC1EF}">
      <text>
        <r>
          <rPr>
            <sz val="9"/>
            <color indexed="81"/>
            <rFont val="MS P ゴシック"/>
            <family val="3"/>
            <charset val="128"/>
          </rPr>
          <t>円単位で入力</t>
        </r>
      </text>
    </comment>
    <comment ref="H66" authorId="0" shapeId="0" xr:uid="{1754BED3-E33E-42FC-94B4-3437AA066289}">
      <text>
        <r>
          <rPr>
            <sz val="9"/>
            <color indexed="81"/>
            <rFont val="MS P ゴシック"/>
            <family val="3"/>
            <charset val="128"/>
          </rPr>
          <t>円単位で入力</t>
        </r>
      </text>
    </comment>
    <comment ref="I66" authorId="0" shapeId="0" xr:uid="{17FC0492-1EC2-4F4B-84A0-DB3A0D2D6FB4}">
      <text>
        <r>
          <rPr>
            <sz val="9"/>
            <color indexed="81"/>
            <rFont val="MS P ゴシック"/>
            <family val="3"/>
            <charset val="128"/>
          </rPr>
          <t>円単位で入力</t>
        </r>
      </text>
    </comment>
    <comment ref="P66" authorId="0" shapeId="0" xr:uid="{667ADED6-B050-40DB-AB51-0184E6582943}">
      <text>
        <r>
          <rPr>
            <sz val="9"/>
            <color indexed="81"/>
            <rFont val="MS P ゴシック"/>
            <family val="3"/>
            <charset val="128"/>
          </rPr>
          <t>該当する場合入力（円単位）</t>
        </r>
      </text>
    </comment>
    <comment ref="R66" authorId="0" shapeId="0" xr:uid="{3A503761-C651-47CC-9D97-DFE28090925B}">
      <text>
        <r>
          <rPr>
            <sz val="9"/>
            <color indexed="81"/>
            <rFont val="MS P ゴシック"/>
            <family val="3"/>
            <charset val="128"/>
          </rPr>
          <t>油種区分を選択</t>
        </r>
      </text>
    </comment>
    <comment ref="S66" authorId="0" shapeId="0" xr:uid="{C2719BF6-1D6D-467A-8DDE-7088BA8AF4EE}">
      <text>
        <r>
          <rPr>
            <sz val="9"/>
            <color indexed="81"/>
            <rFont val="MS P ゴシック"/>
            <family val="3"/>
            <charset val="128"/>
          </rPr>
          <t>円単位で入力</t>
        </r>
      </text>
    </comment>
    <comment ref="B67" authorId="0" shapeId="0" xr:uid="{97BFC223-4030-4BCC-8F60-1C4C11AD5C03}">
      <text>
        <r>
          <rPr>
            <sz val="9"/>
            <color indexed="81"/>
            <rFont val="MS P ゴシック"/>
            <family val="3"/>
            <charset val="128"/>
          </rPr>
          <t>施設名を入力</t>
        </r>
      </text>
    </comment>
    <comment ref="C67" authorId="0" shapeId="0" xr:uid="{76396720-D757-44EA-B801-5534A5788B32}">
      <text>
        <r>
          <rPr>
            <sz val="9"/>
            <color indexed="81"/>
            <rFont val="MS P ゴシック"/>
            <family val="3"/>
            <charset val="128"/>
          </rPr>
          <t>費用区分を選択</t>
        </r>
      </text>
    </comment>
    <comment ref="D67" authorId="0" shapeId="0" xr:uid="{EA5CC8EA-0046-4B19-9118-3D510DBCBA86}">
      <text>
        <r>
          <rPr>
            <sz val="9"/>
            <color indexed="81"/>
            <rFont val="MS P ゴシック"/>
            <family val="3"/>
            <charset val="128"/>
          </rPr>
          <t>費用区分を選択</t>
        </r>
      </text>
    </comment>
    <comment ref="E67" authorId="0" shapeId="0" xr:uid="{22AE47E1-2294-4426-BFFF-04A03AAFF23D}">
      <text>
        <r>
          <rPr>
            <sz val="9"/>
            <color indexed="81"/>
            <rFont val="MS P ゴシック"/>
            <family val="3"/>
            <charset val="128"/>
          </rPr>
          <t>契約区分を選択</t>
        </r>
      </text>
    </comment>
    <comment ref="F67" authorId="0" shapeId="0" xr:uid="{6E73E359-ACE6-423C-A61F-0E2FFC4CE5D6}">
      <text>
        <r>
          <rPr>
            <sz val="9"/>
            <color indexed="81"/>
            <rFont val="MS P ゴシック"/>
            <family val="3"/>
            <charset val="128"/>
          </rPr>
          <t>円単位で入力</t>
        </r>
      </text>
    </comment>
    <comment ref="G67" authorId="0" shapeId="0" xr:uid="{118DF152-78DB-4680-B6FA-7E566B433DC3}">
      <text>
        <r>
          <rPr>
            <sz val="9"/>
            <color indexed="81"/>
            <rFont val="MS P ゴシック"/>
            <family val="3"/>
            <charset val="128"/>
          </rPr>
          <t>円単位で入力</t>
        </r>
      </text>
    </comment>
    <comment ref="H67" authorId="0" shapeId="0" xr:uid="{EB26A595-A4A3-45E6-B759-4254C544324C}">
      <text>
        <r>
          <rPr>
            <sz val="9"/>
            <color indexed="81"/>
            <rFont val="MS P ゴシック"/>
            <family val="3"/>
            <charset val="128"/>
          </rPr>
          <t>円単位で入力</t>
        </r>
      </text>
    </comment>
    <comment ref="I67" authorId="0" shapeId="0" xr:uid="{BCE6FCF0-869C-4929-B138-A59E03B7678C}">
      <text>
        <r>
          <rPr>
            <sz val="9"/>
            <color indexed="81"/>
            <rFont val="MS P ゴシック"/>
            <family val="3"/>
            <charset val="128"/>
          </rPr>
          <t>円単位で入力</t>
        </r>
      </text>
    </comment>
    <comment ref="P67" authorId="0" shapeId="0" xr:uid="{E6966166-B42C-41BC-B15E-7BC8C6A53957}">
      <text>
        <r>
          <rPr>
            <sz val="9"/>
            <color indexed="81"/>
            <rFont val="MS P ゴシック"/>
            <family val="3"/>
            <charset val="128"/>
          </rPr>
          <t>該当する場合入力（円単位）</t>
        </r>
      </text>
    </comment>
    <comment ref="R67" authorId="0" shapeId="0" xr:uid="{F581AACF-9197-42DC-A110-2531774152B9}">
      <text>
        <r>
          <rPr>
            <sz val="9"/>
            <color indexed="81"/>
            <rFont val="MS P ゴシック"/>
            <family val="3"/>
            <charset val="128"/>
          </rPr>
          <t>油種区分を選択</t>
        </r>
      </text>
    </comment>
    <comment ref="S67" authorId="0" shapeId="0" xr:uid="{F2D286C5-4831-409A-B39F-BA88B884A027}">
      <text>
        <r>
          <rPr>
            <sz val="9"/>
            <color indexed="81"/>
            <rFont val="MS P ゴシック"/>
            <family val="3"/>
            <charset val="128"/>
          </rPr>
          <t>円単位で入力</t>
        </r>
      </text>
    </comment>
    <comment ref="B68" authorId="0" shapeId="0" xr:uid="{A1D8AAC9-D2F7-43C3-B043-5AED9578D7AF}">
      <text>
        <r>
          <rPr>
            <sz val="9"/>
            <color indexed="81"/>
            <rFont val="MS P ゴシック"/>
            <family val="3"/>
            <charset val="128"/>
          </rPr>
          <t>施設名を入力</t>
        </r>
      </text>
    </comment>
    <comment ref="C68" authorId="0" shapeId="0" xr:uid="{1A68412A-E769-4C1B-8062-B503A74F4138}">
      <text>
        <r>
          <rPr>
            <sz val="9"/>
            <color indexed="81"/>
            <rFont val="MS P ゴシック"/>
            <family val="3"/>
            <charset val="128"/>
          </rPr>
          <t>費用区分を選択</t>
        </r>
      </text>
    </comment>
    <comment ref="D68" authorId="0" shapeId="0" xr:uid="{0C86B419-B64C-4DDB-AA02-680C230B6376}">
      <text>
        <r>
          <rPr>
            <sz val="9"/>
            <color indexed="81"/>
            <rFont val="MS P ゴシック"/>
            <family val="3"/>
            <charset val="128"/>
          </rPr>
          <t>費用区分を選択</t>
        </r>
      </text>
    </comment>
    <comment ref="E68" authorId="0" shapeId="0" xr:uid="{A2672D07-9A09-47BA-91C4-150FB8927826}">
      <text>
        <r>
          <rPr>
            <sz val="9"/>
            <color indexed="81"/>
            <rFont val="MS P ゴシック"/>
            <family val="3"/>
            <charset val="128"/>
          </rPr>
          <t>契約区分を選択</t>
        </r>
      </text>
    </comment>
    <comment ref="F68" authorId="0" shapeId="0" xr:uid="{5C213FBD-EF15-4A7F-977C-9D76494561A4}">
      <text>
        <r>
          <rPr>
            <sz val="9"/>
            <color indexed="81"/>
            <rFont val="MS P ゴシック"/>
            <family val="3"/>
            <charset val="128"/>
          </rPr>
          <t>円単位で入力</t>
        </r>
      </text>
    </comment>
    <comment ref="G68" authorId="0" shapeId="0" xr:uid="{CF884094-A7CD-4DCD-B7F4-F741495C0773}">
      <text>
        <r>
          <rPr>
            <sz val="9"/>
            <color indexed="81"/>
            <rFont val="MS P ゴシック"/>
            <family val="3"/>
            <charset val="128"/>
          </rPr>
          <t>円単位で入力</t>
        </r>
      </text>
    </comment>
    <comment ref="H68" authorId="0" shapeId="0" xr:uid="{3EEEA862-EADA-4119-81DC-2D801B6B0D77}">
      <text>
        <r>
          <rPr>
            <sz val="9"/>
            <color indexed="81"/>
            <rFont val="MS P ゴシック"/>
            <family val="3"/>
            <charset val="128"/>
          </rPr>
          <t>円単位で入力</t>
        </r>
      </text>
    </comment>
    <comment ref="I68" authorId="0" shapeId="0" xr:uid="{E1385AC2-4FA1-4B11-9682-2ED5C681F461}">
      <text>
        <r>
          <rPr>
            <sz val="9"/>
            <color indexed="81"/>
            <rFont val="MS P ゴシック"/>
            <family val="3"/>
            <charset val="128"/>
          </rPr>
          <t>円単位で入力</t>
        </r>
      </text>
    </comment>
    <comment ref="P68" authorId="0" shapeId="0" xr:uid="{C6F4EF19-686E-487B-BFA3-3C25591D69BE}">
      <text>
        <r>
          <rPr>
            <sz val="9"/>
            <color indexed="81"/>
            <rFont val="MS P ゴシック"/>
            <family val="3"/>
            <charset val="128"/>
          </rPr>
          <t>該当する場合入力（円単位）</t>
        </r>
      </text>
    </comment>
    <comment ref="R68" authorId="0" shapeId="0" xr:uid="{31C495F7-9D3E-4083-8383-CF2CD8B0461C}">
      <text>
        <r>
          <rPr>
            <sz val="9"/>
            <color indexed="81"/>
            <rFont val="MS P ゴシック"/>
            <family val="3"/>
            <charset val="128"/>
          </rPr>
          <t>油種区分を選択</t>
        </r>
      </text>
    </comment>
    <comment ref="S68" authorId="0" shapeId="0" xr:uid="{741F424D-A116-4F70-9412-030E030CB238}">
      <text>
        <r>
          <rPr>
            <sz val="9"/>
            <color indexed="81"/>
            <rFont val="MS P ゴシック"/>
            <family val="3"/>
            <charset val="128"/>
          </rPr>
          <t>円単位で入力</t>
        </r>
      </text>
    </comment>
    <comment ref="B69" authorId="0" shapeId="0" xr:uid="{36FA6DF2-95E6-4F03-BEE9-F3A0FADCE972}">
      <text>
        <r>
          <rPr>
            <sz val="9"/>
            <color indexed="81"/>
            <rFont val="MS P ゴシック"/>
            <family val="3"/>
            <charset val="128"/>
          </rPr>
          <t>施設名を入力</t>
        </r>
      </text>
    </comment>
    <comment ref="C69" authorId="0" shapeId="0" xr:uid="{A64C981C-EC0A-41F2-A268-B32EF5EB70C2}">
      <text>
        <r>
          <rPr>
            <sz val="9"/>
            <color indexed="81"/>
            <rFont val="MS P ゴシック"/>
            <family val="3"/>
            <charset val="128"/>
          </rPr>
          <t>費用区分を選択</t>
        </r>
      </text>
    </comment>
    <comment ref="D69" authorId="0" shapeId="0" xr:uid="{A6B41C49-9D65-4D08-BA37-16D06A628AA1}">
      <text>
        <r>
          <rPr>
            <sz val="9"/>
            <color indexed="81"/>
            <rFont val="MS P ゴシック"/>
            <family val="3"/>
            <charset val="128"/>
          </rPr>
          <t>費用区分を選択</t>
        </r>
      </text>
    </comment>
    <comment ref="E69" authorId="0" shapeId="0" xr:uid="{96F0E597-B611-4006-AD0E-78463BFB46E4}">
      <text>
        <r>
          <rPr>
            <sz val="9"/>
            <color indexed="81"/>
            <rFont val="MS P ゴシック"/>
            <family val="3"/>
            <charset val="128"/>
          </rPr>
          <t>契約区分を選択</t>
        </r>
      </text>
    </comment>
    <comment ref="F69" authorId="0" shapeId="0" xr:uid="{E73999D9-CD0F-4722-8EF1-0DB9B234C758}">
      <text>
        <r>
          <rPr>
            <sz val="9"/>
            <color indexed="81"/>
            <rFont val="MS P ゴシック"/>
            <family val="3"/>
            <charset val="128"/>
          </rPr>
          <t>円単位で入力</t>
        </r>
      </text>
    </comment>
    <comment ref="G69" authorId="0" shapeId="0" xr:uid="{23B1FE46-BAF0-41BA-85FE-772C12374DC8}">
      <text>
        <r>
          <rPr>
            <sz val="9"/>
            <color indexed="81"/>
            <rFont val="MS P ゴシック"/>
            <family val="3"/>
            <charset val="128"/>
          </rPr>
          <t>円単位で入力</t>
        </r>
      </text>
    </comment>
    <comment ref="H69" authorId="0" shapeId="0" xr:uid="{3ED1DADD-4B06-42A5-8A0F-471EA6EF83C6}">
      <text>
        <r>
          <rPr>
            <sz val="9"/>
            <color indexed="81"/>
            <rFont val="MS P ゴシック"/>
            <family val="3"/>
            <charset val="128"/>
          </rPr>
          <t>円単位で入力</t>
        </r>
      </text>
    </comment>
    <comment ref="I69" authorId="0" shapeId="0" xr:uid="{D60520E0-999B-454A-824B-13B6FCB24372}">
      <text>
        <r>
          <rPr>
            <sz val="9"/>
            <color indexed="81"/>
            <rFont val="MS P ゴシック"/>
            <family val="3"/>
            <charset val="128"/>
          </rPr>
          <t>円単位で入力</t>
        </r>
      </text>
    </comment>
    <comment ref="P69" authorId="0" shapeId="0" xr:uid="{20E54C51-C148-485A-98B1-042097864713}">
      <text>
        <r>
          <rPr>
            <sz val="9"/>
            <color indexed="81"/>
            <rFont val="MS P ゴシック"/>
            <family val="3"/>
            <charset val="128"/>
          </rPr>
          <t>該当する場合入力（円単位）</t>
        </r>
      </text>
    </comment>
    <comment ref="R69" authorId="0" shapeId="0" xr:uid="{7C3F4C04-60BC-4A77-A34F-57B2813F0E08}">
      <text>
        <r>
          <rPr>
            <sz val="9"/>
            <color indexed="81"/>
            <rFont val="MS P ゴシック"/>
            <family val="3"/>
            <charset val="128"/>
          </rPr>
          <t>油種区分を選択</t>
        </r>
      </text>
    </comment>
    <comment ref="S69" authorId="0" shapeId="0" xr:uid="{459152E9-3038-40F8-9811-45182DB3ACDE}">
      <text>
        <r>
          <rPr>
            <sz val="9"/>
            <color indexed="81"/>
            <rFont val="MS P ゴシック"/>
            <family val="3"/>
            <charset val="128"/>
          </rPr>
          <t>円単位で入力</t>
        </r>
      </text>
    </comment>
    <comment ref="B70" authorId="0" shapeId="0" xr:uid="{A2FF3E16-84A2-4F2F-8491-0C1E9C1D19CD}">
      <text>
        <r>
          <rPr>
            <sz val="9"/>
            <color indexed="81"/>
            <rFont val="MS P ゴシック"/>
            <family val="3"/>
            <charset val="128"/>
          </rPr>
          <t>施設名を入力</t>
        </r>
      </text>
    </comment>
    <comment ref="C70" authorId="0" shapeId="0" xr:uid="{3B65098C-F143-40DD-BF08-C9B97E42D3A0}">
      <text>
        <r>
          <rPr>
            <sz val="9"/>
            <color indexed="81"/>
            <rFont val="MS P ゴシック"/>
            <family val="3"/>
            <charset val="128"/>
          </rPr>
          <t>費用区分を選択</t>
        </r>
      </text>
    </comment>
    <comment ref="D70" authorId="0" shapeId="0" xr:uid="{A5BD9BBA-7C61-4407-A0FF-96392E103BEB}">
      <text>
        <r>
          <rPr>
            <sz val="9"/>
            <color indexed="81"/>
            <rFont val="MS P ゴシック"/>
            <family val="3"/>
            <charset val="128"/>
          </rPr>
          <t>費用区分を選択</t>
        </r>
      </text>
    </comment>
    <comment ref="E70" authorId="0" shapeId="0" xr:uid="{1819E4F2-DC16-45D6-8C98-19EB5492BC45}">
      <text>
        <r>
          <rPr>
            <sz val="9"/>
            <color indexed="81"/>
            <rFont val="MS P ゴシック"/>
            <family val="3"/>
            <charset val="128"/>
          </rPr>
          <t>契約区分を選択</t>
        </r>
      </text>
    </comment>
    <comment ref="F70" authorId="0" shapeId="0" xr:uid="{C50E3A9F-E48D-4B9C-8634-EC9E0C459626}">
      <text>
        <r>
          <rPr>
            <sz val="9"/>
            <color indexed="81"/>
            <rFont val="MS P ゴシック"/>
            <family val="3"/>
            <charset val="128"/>
          </rPr>
          <t>円単位で入力</t>
        </r>
      </text>
    </comment>
    <comment ref="G70" authorId="0" shapeId="0" xr:uid="{60B4FC72-C097-4132-89B8-3B7C9D46C70D}">
      <text>
        <r>
          <rPr>
            <sz val="9"/>
            <color indexed="81"/>
            <rFont val="MS P ゴシック"/>
            <family val="3"/>
            <charset val="128"/>
          </rPr>
          <t>円単位で入力</t>
        </r>
      </text>
    </comment>
    <comment ref="H70" authorId="0" shapeId="0" xr:uid="{CD1CEA56-E96F-4563-95A3-3A8BA687A0B9}">
      <text>
        <r>
          <rPr>
            <sz val="9"/>
            <color indexed="81"/>
            <rFont val="MS P ゴシック"/>
            <family val="3"/>
            <charset val="128"/>
          </rPr>
          <t>円単位で入力</t>
        </r>
      </text>
    </comment>
    <comment ref="I70" authorId="0" shapeId="0" xr:uid="{2A1BEBF0-71FA-4F99-A606-857487D7780A}">
      <text>
        <r>
          <rPr>
            <sz val="9"/>
            <color indexed="81"/>
            <rFont val="MS P ゴシック"/>
            <family val="3"/>
            <charset val="128"/>
          </rPr>
          <t>円単位で入力</t>
        </r>
      </text>
    </comment>
    <comment ref="P70" authorId="0" shapeId="0" xr:uid="{E626E924-0B97-4DDB-862A-59A87C14213E}">
      <text>
        <r>
          <rPr>
            <sz val="9"/>
            <color indexed="81"/>
            <rFont val="MS P ゴシック"/>
            <family val="3"/>
            <charset val="128"/>
          </rPr>
          <t>該当する場合入力（円単位）</t>
        </r>
      </text>
    </comment>
    <comment ref="R70" authorId="0" shapeId="0" xr:uid="{53F1D529-A09E-4C80-ACD5-5F6FD9596476}">
      <text>
        <r>
          <rPr>
            <sz val="9"/>
            <color indexed="81"/>
            <rFont val="MS P ゴシック"/>
            <family val="3"/>
            <charset val="128"/>
          </rPr>
          <t>油種区分を選択</t>
        </r>
      </text>
    </comment>
    <comment ref="S70" authorId="0" shapeId="0" xr:uid="{38A18E43-8213-43F4-B374-7DE161415E42}">
      <text>
        <r>
          <rPr>
            <sz val="9"/>
            <color indexed="81"/>
            <rFont val="MS P ゴシック"/>
            <family val="3"/>
            <charset val="128"/>
          </rPr>
          <t>円単位で入力</t>
        </r>
      </text>
    </comment>
    <comment ref="B71" authorId="0" shapeId="0" xr:uid="{02F445CE-C6C6-4815-BE9B-3586631A817E}">
      <text>
        <r>
          <rPr>
            <sz val="9"/>
            <color indexed="81"/>
            <rFont val="MS P ゴシック"/>
            <family val="3"/>
            <charset val="128"/>
          </rPr>
          <t>施設名を入力</t>
        </r>
      </text>
    </comment>
    <comment ref="C71" authorId="0" shapeId="0" xr:uid="{FCC03EE1-E590-432F-94C8-04849A2D3342}">
      <text>
        <r>
          <rPr>
            <sz val="9"/>
            <color indexed="81"/>
            <rFont val="MS P ゴシック"/>
            <family val="3"/>
            <charset val="128"/>
          </rPr>
          <t>費用区分を選択</t>
        </r>
      </text>
    </comment>
    <comment ref="D71" authorId="0" shapeId="0" xr:uid="{18818AD9-B75B-4183-A863-E5029F455EB2}">
      <text>
        <r>
          <rPr>
            <sz val="9"/>
            <color indexed="81"/>
            <rFont val="MS P ゴシック"/>
            <family val="3"/>
            <charset val="128"/>
          </rPr>
          <t>費用区分を選択</t>
        </r>
      </text>
    </comment>
    <comment ref="E71" authorId="0" shapeId="0" xr:uid="{B8C0A2BE-448F-41EA-95D7-BE92E0037B29}">
      <text>
        <r>
          <rPr>
            <sz val="9"/>
            <color indexed="81"/>
            <rFont val="MS P ゴシック"/>
            <family val="3"/>
            <charset val="128"/>
          </rPr>
          <t>契約区分を選択</t>
        </r>
      </text>
    </comment>
    <comment ref="F71" authorId="0" shapeId="0" xr:uid="{AB9C3304-B39A-4149-9E39-3B6F6FAEC5B1}">
      <text>
        <r>
          <rPr>
            <sz val="9"/>
            <color indexed="81"/>
            <rFont val="MS P ゴシック"/>
            <family val="3"/>
            <charset val="128"/>
          </rPr>
          <t>円単位で入力</t>
        </r>
      </text>
    </comment>
    <comment ref="G71" authorId="0" shapeId="0" xr:uid="{E05E63FC-1DDF-45BC-98A7-7F686B075B20}">
      <text>
        <r>
          <rPr>
            <sz val="9"/>
            <color indexed="81"/>
            <rFont val="MS P ゴシック"/>
            <family val="3"/>
            <charset val="128"/>
          </rPr>
          <t>円単位で入力</t>
        </r>
      </text>
    </comment>
    <comment ref="H71" authorId="0" shapeId="0" xr:uid="{EF6054B7-DF6D-498F-9886-E12280DE87D5}">
      <text>
        <r>
          <rPr>
            <sz val="9"/>
            <color indexed="81"/>
            <rFont val="MS P ゴシック"/>
            <family val="3"/>
            <charset val="128"/>
          </rPr>
          <t>円単位で入力</t>
        </r>
      </text>
    </comment>
    <comment ref="I71" authorId="0" shapeId="0" xr:uid="{345BFCC2-78A6-4A4F-902C-81016F2F21B8}">
      <text>
        <r>
          <rPr>
            <sz val="9"/>
            <color indexed="81"/>
            <rFont val="MS P ゴシック"/>
            <family val="3"/>
            <charset val="128"/>
          </rPr>
          <t>円単位で入力</t>
        </r>
      </text>
    </comment>
    <comment ref="P71" authorId="0" shapeId="0" xr:uid="{BD4DF53D-2F92-4392-9851-EC5FF33171C4}">
      <text>
        <r>
          <rPr>
            <sz val="9"/>
            <color indexed="81"/>
            <rFont val="MS P ゴシック"/>
            <family val="3"/>
            <charset val="128"/>
          </rPr>
          <t>該当する場合入力（円単位）</t>
        </r>
      </text>
    </comment>
    <comment ref="R71" authorId="0" shapeId="0" xr:uid="{5E32F452-1313-4CAC-85F0-6269E777C7C8}">
      <text>
        <r>
          <rPr>
            <sz val="9"/>
            <color indexed="81"/>
            <rFont val="MS P ゴシック"/>
            <family val="3"/>
            <charset val="128"/>
          </rPr>
          <t>油種区分を選択</t>
        </r>
      </text>
    </comment>
    <comment ref="S71" authorId="0" shapeId="0" xr:uid="{CAEDD982-AF82-4CD1-8B35-26595990FA7A}">
      <text>
        <r>
          <rPr>
            <sz val="9"/>
            <color indexed="81"/>
            <rFont val="MS P ゴシック"/>
            <family val="3"/>
            <charset val="128"/>
          </rPr>
          <t>円単位で入力</t>
        </r>
      </text>
    </comment>
    <comment ref="B72" authorId="0" shapeId="0" xr:uid="{0560FCCF-1323-430A-A5D1-9B0C59F118F7}">
      <text>
        <r>
          <rPr>
            <sz val="9"/>
            <color indexed="81"/>
            <rFont val="MS P ゴシック"/>
            <family val="3"/>
            <charset val="128"/>
          </rPr>
          <t>施設名を入力</t>
        </r>
      </text>
    </comment>
    <comment ref="C72" authorId="0" shapeId="0" xr:uid="{2D7F43E9-CD26-4C40-8A3F-8795DAF1D5E1}">
      <text>
        <r>
          <rPr>
            <sz val="9"/>
            <color indexed="81"/>
            <rFont val="MS P ゴシック"/>
            <family val="3"/>
            <charset val="128"/>
          </rPr>
          <t>費用区分を選択</t>
        </r>
      </text>
    </comment>
    <comment ref="D72" authorId="0" shapeId="0" xr:uid="{929EAF7B-2BDC-40B5-B0A1-C268FA347C9B}">
      <text>
        <r>
          <rPr>
            <sz val="9"/>
            <color indexed="81"/>
            <rFont val="MS P ゴシック"/>
            <family val="3"/>
            <charset val="128"/>
          </rPr>
          <t>費用区分を選択</t>
        </r>
      </text>
    </comment>
    <comment ref="E72" authorId="0" shapeId="0" xr:uid="{DEDA0663-4F15-4482-A32B-C440106D29F5}">
      <text>
        <r>
          <rPr>
            <sz val="9"/>
            <color indexed="81"/>
            <rFont val="MS P ゴシック"/>
            <family val="3"/>
            <charset val="128"/>
          </rPr>
          <t>契約区分を選択</t>
        </r>
      </text>
    </comment>
    <comment ref="F72" authorId="0" shapeId="0" xr:uid="{044EDA8F-6278-4AF4-B119-B55D112FEFEF}">
      <text>
        <r>
          <rPr>
            <sz val="9"/>
            <color indexed="81"/>
            <rFont val="MS P ゴシック"/>
            <family val="3"/>
            <charset val="128"/>
          </rPr>
          <t>円単位で入力</t>
        </r>
      </text>
    </comment>
    <comment ref="G72" authorId="0" shapeId="0" xr:uid="{1E239DFA-B88A-47E1-89CD-159DAAFD3357}">
      <text>
        <r>
          <rPr>
            <sz val="9"/>
            <color indexed="81"/>
            <rFont val="MS P ゴシック"/>
            <family val="3"/>
            <charset val="128"/>
          </rPr>
          <t>円単位で入力</t>
        </r>
      </text>
    </comment>
    <comment ref="H72" authorId="0" shapeId="0" xr:uid="{A730AAA9-9E6B-436A-A059-43AF363E5880}">
      <text>
        <r>
          <rPr>
            <sz val="9"/>
            <color indexed="81"/>
            <rFont val="MS P ゴシック"/>
            <family val="3"/>
            <charset val="128"/>
          </rPr>
          <t>円単位で入力</t>
        </r>
      </text>
    </comment>
    <comment ref="I72" authorId="0" shapeId="0" xr:uid="{E600476C-CD1D-43D1-B2EE-787FAA09DFE7}">
      <text>
        <r>
          <rPr>
            <sz val="9"/>
            <color indexed="81"/>
            <rFont val="MS P ゴシック"/>
            <family val="3"/>
            <charset val="128"/>
          </rPr>
          <t>円単位で入力</t>
        </r>
      </text>
    </comment>
    <comment ref="P72" authorId="0" shapeId="0" xr:uid="{0D269AFD-DADA-46C8-9E05-C39DA3703B03}">
      <text>
        <r>
          <rPr>
            <sz val="9"/>
            <color indexed="81"/>
            <rFont val="MS P ゴシック"/>
            <family val="3"/>
            <charset val="128"/>
          </rPr>
          <t>該当する場合入力（円単位）</t>
        </r>
      </text>
    </comment>
    <comment ref="R72" authorId="0" shapeId="0" xr:uid="{35955941-19FD-4CAA-AEDE-2B8919A85577}">
      <text>
        <r>
          <rPr>
            <sz val="9"/>
            <color indexed="81"/>
            <rFont val="MS P ゴシック"/>
            <family val="3"/>
            <charset val="128"/>
          </rPr>
          <t>油種区分を選択</t>
        </r>
      </text>
    </comment>
    <comment ref="S72" authorId="0" shapeId="0" xr:uid="{7427058D-6A50-49A3-A34C-463C56A0CF0F}">
      <text>
        <r>
          <rPr>
            <sz val="9"/>
            <color indexed="81"/>
            <rFont val="MS P ゴシック"/>
            <family val="3"/>
            <charset val="128"/>
          </rPr>
          <t>円単位で入力</t>
        </r>
      </text>
    </comment>
    <comment ref="B73" authorId="0" shapeId="0" xr:uid="{51711B06-B0B8-4E24-A807-C309E34ACC72}">
      <text>
        <r>
          <rPr>
            <sz val="9"/>
            <color indexed="81"/>
            <rFont val="MS P ゴシック"/>
            <family val="3"/>
            <charset val="128"/>
          </rPr>
          <t>施設名を入力</t>
        </r>
      </text>
    </comment>
    <comment ref="C73" authorId="0" shapeId="0" xr:uid="{DC0B658C-D81E-497F-A7DC-A2A06D2AF7D6}">
      <text>
        <r>
          <rPr>
            <sz val="9"/>
            <color indexed="81"/>
            <rFont val="MS P ゴシック"/>
            <family val="3"/>
            <charset val="128"/>
          </rPr>
          <t>費用区分を選択</t>
        </r>
      </text>
    </comment>
    <comment ref="D73" authorId="0" shapeId="0" xr:uid="{B609C0ED-A1D0-46A6-AC14-9E78E07735CB}">
      <text>
        <r>
          <rPr>
            <sz val="9"/>
            <color indexed="81"/>
            <rFont val="MS P ゴシック"/>
            <family val="3"/>
            <charset val="128"/>
          </rPr>
          <t>費用区分を選択</t>
        </r>
      </text>
    </comment>
    <comment ref="E73" authorId="0" shapeId="0" xr:uid="{E6475D91-7BD7-4D49-8809-ABA847DC7797}">
      <text>
        <r>
          <rPr>
            <sz val="9"/>
            <color indexed="81"/>
            <rFont val="MS P ゴシック"/>
            <family val="3"/>
            <charset val="128"/>
          </rPr>
          <t>契約区分を選択</t>
        </r>
      </text>
    </comment>
    <comment ref="F73" authorId="0" shapeId="0" xr:uid="{AB36543E-6FFC-499F-9FF7-7AC39F690089}">
      <text>
        <r>
          <rPr>
            <sz val="9"/>
            <color indexed="81"/>
            <rFont val="MS P ゴシック"/>
            <family val="3"/>
            <charset val="128"/>
          </rPr>
          <t>円単位で入力</t>
        </r>
      </text>
    </comment>
    <comment ref="G73" authorId="0" shapeId="0" xr:uid="{B45BC0AF-2E30-4BF6-9871-C2978BD0423E}">
      <text>
        <r>
          <rPr>
            <sz val="9"/>
            <color indexed="81"/>
            <rFont val="MS P ゴシック"/>
            <family val="3"/>
            <charset val="128"/>
          </rPr>
          <t>円単位で入力</t>
        </r>
      </text>
    </comment>
    <comment ref="H73" authorId="0" shapeId="0" xr:uid="{BFF739B8-A2F2-42BC-88D1-30C65428455F}">
      <text>
        <r>
          <rPr>
            <sz val="9"/>
            <color indexed="81"/>
            <rFont val="MS P ゴシック"/>
            <family val="3"/>
            <charset val="128"/>
          </rPr>
          <t>円単位で入力</t>
        </r>
      </text>
    </comment>
    <comment ref="I73" authorId="0" shapeId="0" xr:uid="{3993D9E8-AB4B-419F-AEE5-A874BB49E356}">
      <text>
        <r>
          <rPr>
            <sz val="9"/>
            <color indexed="81"/>
            <rFont val="MS P ゴシック"/>
            <family val="3"/>
            <charset val="128"/>
          </rPr>
          <t>円単位で入力</t>
        </r>
      </text>
    </comment>
    <comment ref="P73" authorId="0" shapeId="0" xr:uid="{64EB2293-CED0-4B81-8B8E-4D00661D9AAD}">
      <text>
        <r>
          <rPr>
            <sz val="9"/>
            <color indexed="81"/>
            <rFont val="MS P ゴシック"/>
            <family val="3"/>
            <charset val="128"/>
          </rPr>
          <t>該当する場合入力（円単位）</t>
        </r>
      </text>
    </comment>
    <comment ref="R73" authorId="0" shapeId="0" xr:uid="{E35A4CA9-A0B5-4E98-A0DE-E9DEFBA13E59}">
      <text>
        <r>
          <rPr>
            <sz val="9"/>
            <color indexed="81"/>
            <rFont val="MS P ゴシック"/>
            <family val="3"/>
            <charset val="128"/>
          </rPr>
          <t>油種区分を選択</t>
        </r>
      </text>
    </comment>
    <comment ref="S73" authorId="0" shapeId="0" xr:uid="{941208B5-735E-4F1D-BE17-BC3CDA624C49}">
      <text>
        <r>
          <rPr>
            <sz val="9"/>
            <color indexed="81"/>
            <rFont val="MS P ゴシック"/>
            <family val="3"/>
            <charset val="128"/>
          </rPr>
          <t>円単位で入力</t>
        </r>
      </text>
    </comment>
    <comment ref="B74" authorId="0" shapeId="0" xr:uid="{E46025B3-7333-463E-BD57-E0178F8F1C3F}">
      <text>
        <r>
          <rPr>
            <sz val="9"/>
            <color indexed="81"/>
            <rFont val="MS P ゴシック"/>
            <family val="3"/>
            <charset val="128"/>
          </rPr>
          <t>施設名を入力</t>
        </r>
      </text>
    </comment>
    <comment ref="C74" authorId="0" shapeId="0" xr:uid="{D7E427D8-AA6A-4252-9111-890BEEE7E045}">
      <text>
        <r>
          <rPr>
            <sz val="9"/>
            <color indexed="81"/>
            <rFont val="MS P ゴシック"/>
            <family val="3"/>
            <charset val="128"/>
          </rPr>
          <t>費用区分を選択</t>
        </r>
      </text>
    </comment>
    <comment ref="D74" authorId="0" shapeId="0" xr:uid="{3FD736C2-460A-409F-9310-14B008FB5AE9}">
      <text>
        <r>
          <rPr>
            <sz val="9"/>
            <color indexed="81"/>
            <rFont val="MS P ゴシック"/>
            <family val="3"/>
            <charset val="128"/>
          </rPr>
          <t>費用区分を選択</t>
        </r>
      </text>
    </comment>
    <comment ref="E74" authorId="0" shapeId="0" xr:uid="{FEF191F1-9C19-43BC-9F5B-4F6C9740F8D6}">
      <text>
        <r>
          <rPr>
            <sz val="9"/>
            <color indexed="81"/>
            <rFont val="MS P ゴシック"/>
            <family val="3"/>
            <charset val="128"/>
          </rPr>
          <t>契約区分を選択</t>
        </r>
      </text>
    </comment>
    <comment ref="F74" authorId="0" shapeId="0" xr:uid="{03072087-2AFA-4FD0-876A-EFD4C8D0706C}">
      <text>
        <r>
          <rPr>
            <sz val="9"/>
            <color indexed="81"/>
            <rFont val="MS P ゴシック"/>
            <family val="3"/>
            <charset val="128"/>
          </rPr>
          <t>円単位で入力</t>
        </r>
      </text>
    </comment>
    <comment ref="G74" authorId="0" shapeId="0" xr:uid="{F4C5563A-73BF-4F1B-BD29-7FADDA37EFE9}">
      <text>
        <r>
          <rPr>
            <sz val="9"/>
            <color indexed="81"/>
            <rFont val="MS P ゴシック"/>
            <family val="3"/>
            <charset val="128"/>
          </rPr>
          <t>円単位で入力</t>
        </r>
      </text>
    </comment>
    <comment ref="H74" authorId="0" shapeId="0" xr:uid="{787D27E7-B4C0-4FF4-BFB1-4EE1D1301E3F}">
      <text>
        <r>
          <rPr>
            <sz val="9"/>
            <color indexed="81"/>
            <rFont val="MS P ゴシック"/>
            <family val="3"/>
            <charset val="128"/>
          </rPr>
          <t>円単位で入力</t>
        </r>
      </text>
    </comment>
    <comment ref="I74" authorId="0" shapeId="0" xr:uid="{C405FB99-A449-4682-A4CB-4811D5F12B8E}">
      <text>
        <r>
          <rPr>
            <sz val="9"/>
            <color indexed="81"/>
            <rFont val="MS P ゴシック"/>
            <family val="3"/>
            <charset val="128"/>
          </rPr>
          <t>円単位で入力</t>
        </r>
      </text>
    </comment>
    <comment ref="P74" authorId="0" shapeId="0" xr:uid="{9CC272D7-E8F3-4861-8977-DCF0BCDAA544}">
      <text>
        <r>
          <rPr>
            <sz val="9"/>
            <color indexed="81"/>
            <rFont val="MS P ゴシック"/>
            <family val="3"/>
            <charset val="128"/>
          </rPr>
          <t>該当する場合入力（円単位）</t>
        </r>
      </text>
    </comment>
    <comment ref="R74" authorId="0" shapeId="0" xr:uid="{36CD8FF5-7477-413C-89AE-AFE9A37E0FE3}">
      <text>
        <r>
          <rPr>
            <sz val="9"/>
            <color indexed="81"/>
            <rFont val="MS P ゴシック"/>
            <family val="3"/>
            <charset val="128"/>
          </rPr>
          <t>油種区分を選択</t>
        </r>
      </text>
    </comment>
    <comment ref="S74" authorId="0" shapeId="0" xr:uid="{D877A47E-CDAB-42CF-840D-3C3C64130406}">
      <text>
        <r>
          <rPr>
            <sz val="9"/>
            <color indexed="81"/>
            <rFont val="MS P ゴシック"/>
            <family val="3"/>
            <charset val="128"/>
          </rPr>
          <t>円単位で入力</t>
        </r>
      </text>
    </comment>
    <comment ref="B75" authorId="0" shapeId="0" xr:uid="{029772F5-0C6F-4833-B59E-8BDD1E070CB5}">
      <text>
        <r>
          <rPr>
            <sz val="9"/>
            <color indexed="81"/>
            <rFont val="MS P ゴシック"/>
            <family val="3"/>
            <charset val="128"/>
          </rPr>
          <t>施設名を入力</t>
        </r>
      </text>
    </comment>
    <comment ref="C75" authorId="0" shapeId="0" xr:uid="{F1AC428A-9EE2-45DB-9738-4CAFCCDA4FD8}">
      <text>
        <r>
          <rPr>
            <sz val="9"/>
            <color indexed="81"/>
            <rFont val="MS P ゴシック"/>
            <family val="3"/>
            <charset val="128"/>
          </rPr>
          <t>費用区分を選択</t>
        </r>
      </text>
    </comment>
    <comment ref="D75" authorId="0" shapeId="0" xr:uid="{6F886332-0DEA-47DC-95D8-2E20CBEC688F}">
      <text>
        <r>
          <rPr>
            <sz val="9"/>
            <color indexed="81"/>
            <rFont val="MS P ゴシック"/>
            <family val="3"/>
            <charset val="128"/>
          </rPr>
          <t>費用区分を選択</t>
        </r>
      </text>
    </comment>
    <comment ref="E75" authorId="0" shapeId="0" xr:uid="{55CC19E7-89F0-4819-A863-D6B1D5F9D92B}">
      <text>
        <r>
          <rPr>
            <sz val="9"/>
            <color indexed="81"/>
            <rFont val="MS P ゴシック"/>
            <family val="3"/>
            <charset val="128"/>
          </rPr>
          <t>契約区分を選択</t>
        </r>
      </text>
    </comment>
    <comment ref="F75" authorId="0" shapeId="0" xr:uid="{3F8B91FC-EBB6-4551-AFCE-A7D8B715D51A}">
      <text>
        <r>
          <rPr>
            <sz val="9"/>
            <color indexed="81"/>
            <rFont val="MS P ゴシック"/>
            <family val="3"/>
            <charset val="128"/>
          </rPr>
          <t>円単位で入力</t>
        </r>
      </text>
    </comment>
    <comment ref="G75" authorId="0" shapeId="0" xr:uid="{17BFEF19-EA64-4921-A11D-11C1E1AB3C86}">
      <text>
        <r>
          <rPr>
            <sz val="9"/>
            <color indexed="81"/>
            <rFont val="MS P ゴシック"/>
            <family val="3"/>
            <charset val="128"/>
          </rPr>
          <t>円単位で入力</t>
        </r>
      </text>
    </comment>
    <comment ref="H75" authorId="0" shapeId="0" xr:uid="{10861F8C-D501-4CFC-8770-56DC0F91BDA9}">
      <text>
        <r>
          <rPr>
            <sz val="9"/>
            <color indexed="81"/>
            <rFont val="MS P ゴシック"/>
            <family val="3"/>
            <charset val="128"/>
          </rPr>
          <t>円単位で入力</t>
        </r>
      </text>
    </comment>
    <comment ref="I75" authorId="0" shapeId="0" xr:uid="{70D9816C-8213-45BA-962C-95E77424A663}">
      <text>
        <r>
          <rPr>
            <sz val="9"/>
            <color indexed="81"/>
            <rFont val="MS P ゴシック"/>
            <family val="3"/>
            <charset val="128"/>
          </rPr>
          <t>円単位で入力</t>
        </r>
      </text>
    </comment>
    <comment ref="P75" authorId="0" shapeId="0" xr:uid="{88736942-5D1C-42D8-B6F2-3137809115C6}">
      <text>
        <r>
          <rPr>
            <sz val="9"/>
            <color indexed="81"/>
            <rFont val="MS P ゴシック"/>
            <family val="3"/>
            <charset val="128"/>
          </rPr>
          <t>該当する場合入力（円単位）</t>
        </r>
      </text>
    </comment>
    <comment ref="R75" authorId="0" shapeId="0" xr:uid="{2B68D8BE-9C9E-4382-A8D9-9B44E1881C14}">
      <text>
        <r>
          <rPr>
            <sz val="9"/>
            <color indexed="81"/>
            <rFont val="MS P ゴシック"/>
            <family val="3"/>
            <charset val="128"/>
          </rPr>
          <t>油種区分を選択</t>
        </r>
      </text>
    </comment>
    <comment ref="S75" authorId="0" shapeId="0" xr:uid="{4F9AFAD4-9EA0-49A3-93EE-AC55144E3657}">
      <text>
        <r>
          <rPr>
            <sz val="9"/>
            <color indexed="81"/>
            <rFont val="MS P ゴシック"/>
            <family val="3"/>
            <charset val="128"/>
          </rPr>
          <t>円単位で入力</t>
        </r>
      </text>
    </comment>
    <comment ref="B76" authorId="0" shapeId="0" xr:uid="{B17B8E05-19AF-4579-9EC2-EDF2A9451194}">
      <text>
        <r>
          <rPr>
            <sz val="9"/>
            <color indexed="81"/>
            <rFont val="MS P ゴシック"/>
            <family val="3"/>
            <charset val="128"/>
          </rPr>
          <t>施設名を入力</t>
        </r>
      </text>
    </comment>
    <comment ref="C76" authorId="0" shapeId="0" xr:uid="{E731F98F-6F8B-458F-A1C5-BD9BDAA60E61}">
      <text>
        <r>
          <rPr>
            <sz val="9"/>
            <color indexed="81"/>
            <rFont val="MS P ゴシック"/>
            <family val="3"/>
            <charset val="128"/>
          </rPr>
          <t>費用区分を選択</t>
        </r>
      </text>
    </comment>
    <comment ref="D76" authorId="0" shapeId="0" xr:uid="{82578AB8-E915-438A-9C3A-D752076A5D46}">
      <text>
        <r>
          <rPr>
            <sz val="9"/>
            <color indexed="81"/>
            <rFont val="MS P ゴシック"/>
            <family val="3"/>
            <charset val="128"/>
          </rPr>
          <t>費用区分を選択</t>
        </r>
      </text>
    </comment>
    <comment ref="E76" authorId="0" shapeId="0" xr:uid="{80C1638B-57D2-41B4-9728-E002ABCCFA77}">
      <text>
        <r>
          <rPr>
            <sz val="9"/>
            <color indexed="81"/>
            <rFont val="MS P ゴシック"/>
            <family val="3"/>
            <charset val="128"/>
          </rPr>
          <t>契約区分を選択</t>
        </r>
      </text>
    </comment>
    <comment ref="F76" authorId="0" shapeId="0" xr:uid="{3A486D7E-C797-402C-AE16-2D4F0B8E1917}">
      <text>
        <r>
          <rPr>
            <sz val="9"/>
            <color indexed="81"/>
            <rFont val="MS P ゴシック"/>
            <family val="3"/>
            <charset val="128"/>
          </rPr>
          <t>円単位で入力</t>
        </r>
      </text>
    </comment>
    <comment ref="G76" authorId="0" shapeId="0" xr:uid="{1F582B0B-1397-4FAF-BD65-8D56AD7984EF}">
      <text>
        <r>
          <rPr>
            <sz val="9"/>
            <color indexed="81"/>
            <rFont val="MS P ゴシック"/>
            <family val="3"/>
            <charset val="128"/>
          </rPr>
          <t>円単位で入力</t>
        </r>
      </text>
    </comment>
    <comment ref="H76" authorId="0" shapeId="0" xr:uid="{1BB28743-F952-4415-8747-ABBAE27B7135}">
      <text>
        <r>
          <rPr>
            <sz val="9"/>
            <color indexed="81"/>
            <rFont val="MS P ゴシック"/>
            <family val="3"/>
            <charset val="128"/>
          </rPr>
          <t>円単位で入力</t>
        </r>
      </text>
    </comment>
    <comment ref="I76" authorId="0" shapeId="0" xr:uid="{BBB4149B-2B26-4D98-A5B5-C9E6351C37ED}">
      <text>
        <r>
          <rPr>
            <sz val="9"/>
            <color indexed="81"/>
            <rFont val="MS P ゴシック"/>
            <family val="3"/>
            <charset val="128"/>
          </rPr>
          <t>円単位で入力</t>
        </r>
      </text>
    </comment>
    <comment ref="P76" authorId="0" shapeId="0" xr:uid="{F9146607-BC51-4613-94CC-906F58EDC344}">
      <text>
        <r>
          <rPr>
            <sz val="9"/>
            <color indexed="81"/>
            <rFont val="MS P ゴシック"/>
            <family val="3"/>
            <charset val="128"/>
          </rPr>
          <t>該当する場合入力（円単位）</t>
        </r>
      </text>
    </comment>
    <comment ref="R76" authorId="0" shapeId="0" xr:uid="{E4911D3E-F387-4F4E-8F2A-CC8E7280C398}">
      <text>
        <r>
          <rPr>
            <sz val="9"/>
            <color indexed="81"/>
            <rFont val="MS P ゴシック"/>
            <family val="3"/>
            <charset val="128"/>
          </rPr>
          <t>油種区分を選択</t>
        </r>
      </text>
    </comment>
    <comment ref="S76" authorId="0" shapeId="0" xr:uid="{48FBB1CA-0A20-4BBA-A117-AF08588DE5AC}">
      <text>
        <r>
          <rPr>
            <sz val="9"/>
            <color indexed="81"/>
            <rFont val="MS P ゴシック"/>
            <family val="3"/>
            <charset val="128"/>
          </rPr>
          <t>円単位で入力</t>
        </r>
      </text>
    </comment>
    <comment ref="B77" authorId="0" shapeId="0" xr:uid="{7EDB2035-30C3-48E3-8A89-A22B6A5C534A}">
      <text>
        <r>
          <rPr>
            <sz val="9"/>
            <color indexed="81"/>
            <rFont val="MS P ゴシック"/>
            <family val="3"/>
            <charset val="128"/>
          </rPr>
          <t>施設名を入力</t>
        </r>
      </text>
    </comment>
    <comment ref="C77" authorId="0" shapeId="0" xr:uid="{574D81C3-920D-488D-A390-27D295FC6045}">
      <text>
        <r>
          <rPr>
            <sz val="9"/>
            <color indexed="81"/>
            <rFont val="MS P ゴシック"/>
            <family val="3"/>
            <charset val="128"/>
          </rPr>
          <t>費用区分を選択</t>
        </r>
      </text>
    </comment>
    <comment ref="D77" authorId="0" shapeId="0" xr:uid="{64AC223B-42D7-4276-9DD9-7651B8B0E5B5}">
      <text>
        <r>
          <rPr>
            <sz val="9"/>
            <color indexed="81"/>
            <rFont val="MS P ゴシック"/>
            <family val="3"/>
            <charset val="128"/>
          </rPr>
          <t>費用区分を選択</t>
        </r>
      </text>
    </comment>
    <comment ref="E77" authorId="0" shapeId="0" xr:uid="{E9144654-6134-49BE-BE43-A4096CD69596}">
      <text>
        <r>
          <rPr>
            <sz val="9"/>
            <color indexed="81"/>
            <rFont val="MS P ゴシック"/>
            <family val="3"/>
            <charset val="128"/>
          </rPr>
          <t>契約区分を選択</t>
        </r>
      </text>
    </comment>
    <comment ref="F77" authorId="0" shapeId="0" xr:uid="{AE95E66C-E326-4CCB-8020-966598173328}">
      <text>
        <r>
          <rPr>
            <sz val="9"/>
            <color indexed="81"/>
            <rFont val="MS P ゴシック"/>
            <family val="3"/>
            <charset val="128"/>
          </rPr>
          <t>円単位で入力</t>
        </r>
      </text>
    </comment>
    <comment ref="G77" authorId="0" shapeId="0" xr:uid="{4E805216-9220-40D9-8B11-D23DF6B2A1A3}">
      <text>
        <r>
          <rPr>
            <sz val="9"/>
            <color indexed="81"/>
            <rFont val="MS P ゴシック"/>
            <family val="3"/>
            <charset val="128"/>
          </rPr>
          <t>円単位で入力</t>
        </r>
      </text>
    </comment>
    <comment ref="H77" authorId="0" shapeId="0" xr:uid="{CF4C8A76-D183-4177-9920-9889FE85FA14}">
      <text>
        <r>
          <rPr>
            <sz val="9"/>
            <color indexed="81"/>
            <rFont val="MS P ゴシック"/>
            <family val="3"/>
            <charset val="128"/>
          </rPr>
          <t>円単位で入力</t>
        </r>
      </text>
    </comment>
    <comment ref="I77" authorId="0" shapeId="0" xr:uid="{BD106815-1848-4E78-8085-2434DF12A380}">
      <text>
        <r>
          <rPr>
            <sz val="9"/>
            <color indexed="81"/>
            <rFont val="MS P ゴシック"/>
            <family val="3"/>
            <charset val="128"/>
          </rPr>
          <t>円単位で入力</t>
        </r>
      </text>
    </comment>
    <comment ref="P77" authorId="0" shapeId="0" xr:uid="{B9A55B3A-F62A-4376-93F0-AD26CD07EA43}">
      <text>
        <r>
          <rPr>
            <sz val="9"/>
            <color indexed="81"/>
            <rFont val="MS P ゴシック"/>
            <family val="3"/>
            <charset val="128"/>
          </rPr>
          <t>該当する場合入力（円単位）</t>
        </r>
      </text>
    </comment>
    <comment ref="R77" authorId="0" shapeId="0" xr:uid="{3EEABB44-330F-4CBA-969F-1549B539062E}">
      <text>
        <r>
          <rPr>
            <sz val="9"/>
            <color indexed="81"/>
            <rFont val="MS P ゴシック"/>
            <family val="3"/>
            <charset val="128"/>
          </rPr>
          <t>油種区分を選択</t>
        </r>
      </text>
    </comment>
    <comment ref="S77" authorId="0" shapeId="0" xr:uid="{7348E39F-63C3-4908-8EAD-5D1AD3EED069}">
      <text>
        <r>
          <rPr>
            <sz val="9"/>
            <color indexed="81"/>
            <rFont val="MS P ゴシック"/>
            <family val="3"/>
            <charset val="128"/>
          </rPr>
          <t>円単位で入力</t>
        </r>
      </text>
    </comment>
    <comment ref="B78" authorId="0" shapeId="0" xr:uid="{A5956051-C268-4D24-BFC9-88C0E4AED712}">
      <text>
        <r>
          <rPr>
            <sz val="9"/>
            <color indexed="81"/>
            <rFont val="MS P ゴシック"/>
            <family val="3"/>
            <charset val="128"/>
          </rPr>
          <t>施設名を入力</t>
        </r>
      </text>
    </comment>
    <comment ref="C78" authorId="0" shapeId="0" xr:uid="{B19DC0FA-A316-4AB8-9ACC-4504E97D2A7B}">
      <text>
        <r>
          <rPr>
            <sz val="9"/>
            <color indexed="81"/>
            <rFont val="MS P ゴシック"/>
            <family val="3"/>
            <charset val="128"/>
          </rPr>
          <t>費用区分を選択</t>
        </r>
      </text>
    </comment>
    <comment ref="D78" authorId="0" shapeId="0" xr:uid="{BB4A0735-6E0B-4CD4-A745-1FF09B76AF13}">
      <text>
        <r>
          <rPr>
            <sz val="9"/>
            <color indexed="81"/>
            <rFont val="MS P ゴシック"/>
            <family val="3"/>
            <charset val="128"/>
          </rPr>
          <t>費用区分を選択</t>
        </r>
      </text>
    </comment>
    <comment ref="E78" authorId="0" shapeId="0" xr:uid="{44441D62-332A-4416-B4BB-5ACD3A1539A9}">
      <text>
        <r>
          <rPr>
            <sz val="9"/>
            <color indexed="81"/>
            <rFont val="MS P ゴシック"/>
            <family val="3"/>
            <charset val="128"/>
          </rPr>
          <t>契約区分を選択</t>
        </r>
      </text>
    </comment>
    <comment ref="F78" authorId="0" shapeId="0" xr:uid="{7FD53270-2D9F-45B9-80CD-522BFB394BAD}">
      <text>
        <r>
          <rPr>
            <sz val="9"/>
            <color indexed="81"/>
            <rFont val="MS P ゴシック"/>
            <family val="3"/>
            <charset val="128"/>
          </rPr>
          <t>円単位で入力</t>
        </r>
      </text>
    </comment>
    <comment ref="G78" authorId="0" shapeId="0" xr:uid="{B4216AF1-CCD3-4D79-95B3-2880EC0D9668}">
      <text>
        <r>
          <rPr>
            <sz val="9"/>
            <color indexed="81"/>
            <rFont val="MS P ゴシック"/>
            <family val="3"/>
            <charset val="128"/>
          </rPr>
          <t>円単位で入力</t>
        </r>
      </text>
    </comment>
    <comment ref="H78" authorId="0" shapeId="0" xr:uid="{92CDEBE7-F7DF-46DD-A923-A6544853C9F3}">
      <text>
        <r>
          <rPr>
            <sz val="9"/>
            <color indexed="81"/>
            <rFont val="MS P ゴシック"/>
            <family val="3"/>
            <charset val="128"/>
          </rPr>
          <t>円単位で入力</t>
        </r>
      </text>
    </comment>
    <comment ref="I78" authorId="0" shapeId="0" xr:uid="{F4943C9D-24F8-4BFE-BAEA-EE6F22A8E153}">
      <text>
        <r>
          <rPr>
            <sz val="9"/>
            <color indexed="81"/>
            <rFont val="MS P ゴシック"/>
            <family val="3"/>
            <charset val="128"/>
          </rPr>
          <t>円単位で入力</t>
        </r>
      </text>
    </comment>
    <comment ref="P78" authorId="0" shapeId="0" xr:uid="{4729A81F-AACB-4D12-906A-BB531AE42038}">
      <text>
        <r>
          <rPr>
            <sz val="9"/>
            <color indexed="81"/>
            <rFont val="MS P ゴシック"/>
            <family val="3"/>
            <charset val="128"/>
          </rPr>
          <t>該当する場合入力（円単位）</t>
        </r>
      </text>
    </comment>
    <comment ref="R78" authorId="0" shapeId="0" xr:uid="{5420A441-B42D-4AA4-BA03-FA91DA2D31BF}">
      <text>
        <r>
          <rPr>
            <sz val="9"/>
            <color indexed="81"/>
            <rFont val="MS P ゴシック"/>
            <family val="3"/>
            <charset val="128"/>
          </rPr>
          <t>油種区分を選択</t>
        </r>
      </text>
    </comment>
    <comment ref="S78" authorId="0" shapeId="0" xr:uid="{2DA010B7-9CB1-4891-9929-69A056E4183C}">
      <text>
        <r>
          <rPr>
            <sz val="9"/>
            <color indexed="81"/>
            <rFont val="MS P ゴシック"/>
            <family val="3"/>
            <charset val="128"/>
          </rPr>
          <t>円単位で入力</t>
        </r>
      </text>
    </comment>
    <comment ref="B79" authorId="0" shapeId="0" xr:uid="{CCE557C5-4804-4923-BACE-0EE8BE210319}">
      <text>
        <r>
          <rPr>
            <sz val="9"/>
            <color indexed="81"/>
            <rFont val="MS P ゴシック"/>
            <family val="3"/>
            <charset val="128"/>
          </rPr>
          <t>施設名を入力</t>
        </r>
      </text>
    </comment>
    <comment ref="C79" authorId="0" shapeId="0" xr:uid="{344477A1-D1C2-4A0D-91AC-C9391A40B767}">
      <text>
        <r>
          <rPr>
            <sz val="9"/>
            <color indexed="81"/>
            <rFont val="MS P ゴシック"/>
            <family val="3"/>
            <charset val="128"/>
          </rPr>
          <t>費用区分を選択</t>
        </r>
      </text>
    </comment>
    <comment ref="D79" authorId="0" shapeId="0" xr:uid="{1D06F3FF-9ACB-4AA2-9AB1-DB2C3F620449}">
      <text>
        <r>
          <rPr>
            <sz val="9"/>
            <color indexed="81"/>
            <rFont val="MS P ゴシック"/>
            <family val="3"/>
            <charset val="128"/>
          </rPr>
          <t>費用区分を選択</t>
        </r>
      </text>
    </comment>
    <comment ref="E79" authorId="0" shapeId="0" xr:uid="{6E8A1240-BB8C-4234-A27C-B519EFA670E7}">
      <text>
        <r>
          <rPr>
            <sz val="9"/>
            <color indexed="81"/>
            <rFont val="MS P ゴシック"/>
            <family val="3"/>
            <charset val="128"/>
          </rPr>
          <t>契約区分を選択</t>
        </r>
      </text>
    </comment>
    <comment ref="F79" authorId="0" shapeId="0" xr:uid="{D75AB4E8-9A13-49D4-AD46-DFE42B0A3770}">
      <text>
        <r>
          <rPr>
            <sz val="9"/>
            <color indexed="81"/>
            <rFont val="MS P ゴシック"/>
            <family val="3"/>
            <charset val="128"/>
          </rPr>
          <t>円単位で入力</t>
        </r>
      </text>
    </comment>
    <comment ref="G79" authorId="0" shapeId="0" xr:uid="{1CAE19DF-57CF-4826-BE8B-D1351A1CB841}">
      <text>
        <r>
          <rPr>
            <sz val="9"/>
            <color indexed="81"/>
            <rFont val="MS P ゴシック"/>
            <family val="3"/>
            <charset val="128"/>
          </rPr>
          <t>円単位で入力</t>
        </r>
      </text>
    </comment>
    <comment ref="H79" authorId="0" shapeId="0" xr:uid="{10AA0A0F-4210-4A06-BDF0-161000B41987}">
      <text>
        <r>
          <rPr>
            <sz val="9"/>
            <color indexed="81"/>
            <rFont val="MS P ゴシック"/>
            <family val="3"/>
            <charset val="128"/>
          </rPr>
          <t>円単位で入力</t>
        </r>
      </text>
    </comment>
    <comment ref="I79" authorId="0" shapeId="0" xr:uid="{F2265CD1-2FA9-48EF-BB1F-538F7657AB55}">
      <text>
        <r>
          <rPr>
            <sz val="9"/>
            <color indexed="81"/>
            <rFont val="MS P ゴシック"/>
            <family val="3"/>
            <charset val="128"/>
          </rPr>
          <t>円単位で入力</t>
        </r>
      </text>
    </comment>
    <comment ref="P79" authorId="0" shapeId="0" xr:uid="{6F0C0575-8F43-461E-A45E-CB1D0E2BF7BB}">
      <text>
        <r>
          <rPr>
            <sz val="9"/>
            <color indexed="81"/>
            <rFont val="MS P ゴシック"/>
            <family val="3"/>
            <charset val="128"/>
          </rPr>
          <t>該当する場合入力（円単位）</t>
        </r>
      </text>
    </comment>
    <comment ref="R79" authorId="0" shapeId="0" xr:uid="{E2FF7F5C-7897-46D1-A2DF-571026EA097D}">
      <text>
        <r>
          <rPr>
            <sz val="9"/>
            <color indexed="81"/>
            <rFont val="MS P ゴシック"/>
            <family val="3"/>
            <charset val="128"/>
          </rPr>
          <t>油種区分を選択</t>
        </r>
      </text>
    </comment>
    <comment ref="S79" authorId="0" shapeId="0" xr:uid="{8451A756-426F-4874-A6AB-C699678B839E}">
      <text>
        <r>
          <rPr>
            <sz val="9"/>
            <color indexed="81"/>
            <rFont val="MS P ゴシック"/>
            <family val="3"/>
            <charset val="128"/>
          </rPr>
          <t>円単位で入力</t>
        </r>
      </text>
    </comment>
    <comment ref="B80" authorId="0" shapeId="0" xr:uid="{790C4DED-48CC-4380-939F-8A0A4292AF70}">
      <text>
        <r>
          <rPr>
            <sz val="9"/>
            <color indexed="81"/>
            <rFont val="MS P ゴシック"/>
            <family val="3"/>
            <charset val="128"/>
          </rPr>
          <t>施設名を入力</t>
        </r>
      </text>
    </comment>
    <comment ref="C80" authorId="0" shapeId="0" xr:uid="{7E0E0AF8-60B7-431A-AE66-68BC3F9613B1}">
      <text>
        <r>
          <rPr>
            <sz val="9"/>
            <color indexed="81"/>
            <rFont val="MS P ゴシック"/>
            <family val="3"/>
            <charset val="128"/>
          </rPr>
          <t>費用区分を選択</t>
        </r>
      </text>
    </comment>
    <comment ref="D80" authorId="0" shapeId="0" xr:uid="{9AD0F384-CCC1-482F-8013-730B744C4707}">
      <text>
        <r>
          <rPr>
            <sz val="9"/>
            <color indexed="81"/>
            <rFont val="MS P ゴシック"/>
            <family val="3"/>
            <charset val="128"/>
          </rPr>
          <t>費用区分を選択</t>
        </r>
      </text>
    </comment>
    <comment ref="E80" authorId="0" shapeId="0" xr:uid="{4FF4310D-A2B1-4690-864B-14E3024D8E76}">
      <text>
        <r>
          <rPr>
            <sz val="9"/>
            <color indexed="81"/>
            <rFont val="MS P ゴシック"/>
            <family val="3"/>
            <charset val="128"/>
          </rPr>
          <t>契約区分を選択</t>
        </r>
      </text>
    </comment>
    <comment ref="F80" authorId="0" shapeId="0" xr:uid="{A21467E8-80E2-4CD1-8014-80F70354DFD1}">
      <text>
        <r>
          <rPr>
            <sz val="9"/>
            <color indexed="81"/>
            <rFont val="MS P ゴシック"/>
            <family val="3"/>
            <charset val="128"/>
          </rPr>
          <t>円単位で入力</t>
        </r>
      </text>
    </comment>
    <comment ref="G80" authorId="0" shapeId="0" xr:uid="{FD642D8D-F818-467C-B5EA-0B80B378ABC6}">
      <text>
        <r>
          <rPr>
            <sz val="9"/>
            <color indexed="81"/>
            <rFont val="MS P ゴシック"/>
            <family val="3"/>
            <charset val="128"/>
          </rPr>
          <t>円単位で入力</t>
        </r>
      </text>
    </comment>
    <comment ref="H80" authorId="0" shapeId="0" xr:uid="{49A4D271-E46A-4192-BF14-8B1D2CF64AF8}">
      <text>
        <r>
          <rPr>
            <sz val="9"/>
            <color indexed="81"/>
            <rFont val="MS P ゴシック"/>
            <family val="3"/>
            <charset val="128"/>
          </rPr>
          <t>円単位で入力</t>
        </r>
      </text>
    </comment>
    <comment ref="I80" authorId="0" shapeId="0" xr:uid="{71D894F3-7796-4376-8972-50D26AE04FF9}">
      <text>
        <r>
          <rPr>
            <sz val="9"/>
            <color indexed="81"/>
            <rFont val="MS P ゴシック"/>
            <family val="3"/>
            <charset val="128"/>
          </rPr>
          <t>円単位で入力</t>
        </r>
      </text>
    </comment>
    <comment ref="P80" authorId="0" shapeId="0" xr:uid="{9C59B4E3-2749-400E-82BB-B835155638D7}">
      <text>
        <r>
          <rPr>
            <sz val="9"/>
            <color indexed="81"/>
            <rFont val="MS P ゴシック"/>
            <family val="3"/>
            <charset val="128"/>
          </rPr>
          <t>該当する場合入力（円単位）</t>
        </r>
      </text>
    </comment>
    <comment ref="R80" authorId="0" shapeId="0" xr:uid="{1BE6E700-B0FB-41C0-944F-86D9D418F1E2}">
      <text>
        <r>
          <rPr>
            <sz val="9"/>
            <color indexed="81"/>
            <rFont val="MS P ゴシック"/>
            <family val="3"/>
            <charset val="128"/>
          </rPr>
          <t>油種区分を選択</t>
        </r>
      </text>
    </comment>
    <comment ref="S80" authorId="0" shapeId="0" xr:uid="{0E3B5EFE-89DE-4544-8669-21B21AED6FB6}">
      <text>
        <r>
          <rPr>
            <sz val="9"/>
            <color indexed="81"/>
            <rFont val="MS P ゴシック"/>
            <family val="3"/>
            <charset val="128"/>
          </rPr>
          <t>円単位で入力</t>
        </r>
      </text>
    </comment>
    <comment ref="B81" authorId="0" shapeId="0" xr:uid="{7AF43173-71F6-4FE8-80E2-B3CBADD07E41}">
      <text>
        <r>
          <rPr>
            <sz val="9"/>
            <color indexed="81"/>
            <rFont val="MS P ゴシック"/>
            <family val="3"/>
            <charset val="128"/>
          </rPr>
          <t>施設名を入力</t>
        </r>
      </text>
    </comment>
    <comment ref="C81" authorId="0" shapeId="0" xr:uid="{8ECC4CE6-0CA3-4FA5-99DC-5F8C47602034}">
      <text>
        <r>
          <rPr>
            <sz val="9"/>
            <color indexed="81"/>
            <rFont val="MS P ゴシック"/>
            <family val="3"/>
            <charset val="128"/>
          </rPr>
          <t>費用区分を選択</t>
        </r>
      </text>
    </comment>
    <comment ref="D81" authorId="0" shapeId="0" xr:uid="{598FC5F5-5148-4698-94EC-F837A7A024C4}">
      <text>
        <r>
          <rPr>
            <sz val="9"/>
            <color indexed="81"/>
            <rFont val="MS P ゴシック"/>
            <family val="3"/>
            <charset val="128"/>
          </rPr>
          <t>費用区分を選択</t>
        </r>
      </text>
    </comment>
    <comment ref="E81" authorId="0" shapeId="0" xr:uid="{6F339141-63FE-49E0-84FA-776ABF15F6BF}">
      <text>
        <r>
          <rPr>
            <sz val="9"/>
            <color indexed="81"/>
            <rFont val="MS P ゴシック"/>
            <family val="3"/>
            <charset val="128"/>
          </rPr>
          <t>契約区分を選択</t>
        </r>
      </text>
    </comment>
    <comment ref="F81" authorId="0" shapeId="0" xr:uid="{A37B5756-0436-42DD-9EA7-92690C28441E}">
      <text>
        <r>
          <rPr>
            <sz val="9"/>
            <color indexed="81"/>
            <rFont val="MS P ゴシック"/>
            <family val="3"/>
            <charset val="128"/>
          </rPr>
          <t>円単位で入力</t>
        </r>
      </text>
    </comment>
    <comment ref="G81" authorId="0" shapeId="0" xr:uid="{F16837BC-D630-4BA5-83AC-98190D3BB7B3}">
      <text>
        <r>
          <rPr>
            <sz val="9"/>
            <color indexed="81"/>
            <rFont val="MS P ゴシック"/>
            <family val="3"/>
            <charset val="128"/>
          </rPr>
          <t>円単位で入力</t>
        </r>
      </text>
    </comment>
    <comment ref="H81" authorId="0" shapeId="0" xr:uid="{58874996-9C56-4AF8-8002-1EA12714E1B7}">
      <text>
        <r>
          <rPr>
            <sz val="9"/>
            <color indexed="81"/>
            <rFont val="MS P ゴシック"/>
            <family val="3"/>
            <charset val="128"/>
          </rPr>
          <t>円単位で入力</t>
        </r>
      </text>
    </comment>
    <comment ref="I81" authorId="0" shapeId="0" xr:uid="{8B3A808E-5628-4A0E-8295-E03EC6537561}">
      <text>
        <r>
          <rPr>
            <sz val="9"/>
            <color indexed="81"/>
            <rFont val="MS P ゴシック"/>
            <family val="3"/>
            <charset val="128"/>
          </rPr>
          <t>円単位で入力</t>
        </r>
      </text>
    </comment>
    <comment ref="P81" authorId="0" shapeId="0" xr:uid="{7C93F3F8-B6E0-4036-B2CC-A09BF6087C91}">
      <text>
        <r>
          <rPr>
            <sz val="9"/>
            <color indexed="81"/>
            <rFont val="MS P ゴシック"/>
            <family val="3"/>
            <charset val="128"/>
          </rPr>
          <t>該当する場合入力（円単位）</t>
        </r>
      </text>
    </comment>
    <comment ref="R81" authorId="0" shapeId="0" xr:uid="{072E6937-7016-4C65-9876-1B690D3BC163}">
      <text>
        <r>
          <rPr>
            <sz val="9"/>
            <color indexed="81"/>
            <rFont val="MS P ゴシック"/>
            <family val="3"/>
            <charset val="128"/>
          </rPr>
          <t>油種区分を選択</t>
        </r>
      </text>
    </comment>
    <comment ref="S81" authorId="0" shapeId="0" xr:uid="{798131E8-114C-4B0B-AC7C-E70FA9D6177A}">
      <text>
        <r>
          <rPr>
            <sz val="9"/>
            <color indexed="81"/>
            <rFont val="MS P ゴシック"/>
            <family val="3"/>
            <charset val="128"/>
          </rPr>
          <t>円単位で入力</t>
        </r>
      </text>
    </comment>
    <comment ref="B82" authorId="0" shapeId="0" xr:uid="{2D9B3039-3DBD-4A47-87B2-46DD76455CD0}">
      <text>
        <r>
          <rPr>
            <sz val="9"/>
            <color indexed="81"/>
            <rFont val="MS P ゴシック"/>
            <family val="3"/>
            <charset val="128"/>
          </rPr>
          <t>施設名を入力</t>
        </r>
      </text>
    </comment>
    <comment ref="C82" authorId="0" shapeId="0" xr:uid="{770109FA-0AE0-43EA-900C-091FC7B58BB0}">
      <text>
        <r>
          <rPr>
            <sz val="9"/>
            <color indexed="81"/>
            <rFont val="MS P ゴシック"/>
            <family val="3"/>
            <charset val="128"/>
          </rPr>
          <t>費用区分を選択</t>
        </r>
      </text>
    </comment>
    <comment ref="D82" authorId="0" shapeId="0" xr:uid="{896103F6-85F1-405A-B51C-B134019B7702}">
      <text>
        <r>
          <rPr>
            <sz val="9"/>
            <color indexed="81"/>
            <rFont val="MS P ゴシック"/>
            <family val="3"/>
            <charset val="128"/>
          </rPr>
          <t>費用区分を選択</t>
        </r>
      </text>
    </comment>
    <comment ref="E82" authorId="0" shapeId="0" xr:uid="{E159EB4C-186B-4BA9-9061-62468850C964}">
      <text>
        <r>
          <rPr>
            <sz val="9"/>
            <color indexed="81"/>
            <rFont val="MS P ゴシック"/>
            <family val="3"/>
            <charset val="128"/>
          </rPr>
          <t>契約区分を選択</t>
        </r>
      </text>
    </comment>
    <comment ref="F82" authorId="0" shapeId="0" xr:uid="{7240ED02-31A7-4D20-BCAC-C0AFEB7A868A}">
      <text>
        <r>
          <rPr>
            <sz val="9"/>
            <color indexed="81"/>
            <rFont val="MS P ゴシック"/>
            <family val="3"/>
            <charset val="128"/>
          </rPr>
          <t>円単位で入力</t>
        </r>
      </text>
    </comment>
    <comment ref="G82" authorId="0" shapeId="0" xr:uid="{84B8C7DB-36D3-42F9-BB27-24D4AD56AC7D}">
      <text>
        <r>
          <rPr>
            <sz val="9"/>
            <color indexed="81"/>
            <rFont val="MS P ゴシック"/>
            <family val="3"/>
            <charset val="128"/>
          </rPr>
          <t>円単位で入力</t>
        </r>
      </text>
    </comment>
    <comment ref="H82" authorId="0" shapeId="0" xr:uid="{C768A761-604D-4F97-8967-97C9F6724340}">
      <text>
        <r>
          <rPr>
            <sz val="9"/>
            <color indexed="81"/>
            <rFont val="MS P ゴシック"/>
            <family val="3"/>
            <charset val="128"/>
          </rPr>
          <t>円単位で入力</t>
        </r>
      </text>
    </comment>
    <comment ref="I82" authorId="0" shapeId="0" xr:uid="{206C829C-9819-4623-9730-648C9BCFF878}">
      <text>
        <r>
          <rPr>
            <sz val="9"/>
            <color indexed="81"/>
            <rFont val="MS P ゴシック"/>
            <family val="3"/>
            <charset val="128"/>
          </rPr>
          <t>円単位で入力</t>
        </r>
      </text>
    </comment>
    <comment ref="P82" authorId="0" shapeId="0" xr:uid="{BDF84C73-7683-4374-A47B-D1A6463DB1DC}">
      <text>
        <r>
          <rPr>
            <sz val="9"/>
            <color indexed="81"/>
            <rFont val="MS P ゴシック"/>
            <family val="3"/>
            <charset val="128"/>
          </rPr>
          <t>該当する場合入力（円単位）</t>
        </r>
      </text>
    </comment>
    <comment ref="R82" authorId="0" shapeId="0" xr:uid="{32E7C631-CEC7-47E0-B4B5-C53055DFBBE0}">
      <text>
        <r>
          <rPr>
            <sz val="9"/>
            <color indexed="81"/>
            <rFont val="MS P ゴシック"/>
            <family val="3"/>
            <charset val="128"/>
          </rPr>
          <t>油種区分を選択</t>
        </r>
      </text>
    </comment>
    <comment ref="S82" authorId="0" shapeId="0" xr:uid="{BB2B9B7E-9915-4AA1-97C3-D0C82569A4B3}">
      <text>
        <r>
          <rPr>
            <sz val="9"/>
            <color indexed="81"/>
            <rFont val="MS P ゴシック"/>
            <family val="3"/>
            <charset val="128"/>
          </rPr>
          <t>円単位で入力</t>
        </r>
      </text>
    </comment>
    <comment ref="B83" authorId="0" shapeId="0" xr:uid="{5F5DADC4-5866-4E87-B9F4-92D0E4ABCD5A}">
      <text>
        <r>
          <rPr>
            <sz val="9"/>
            <color indexed="81"/>
            <rFont val="MS P ゴシック"/>
            <family val="3"/>
            <charset val="128"/>
          </rPr>
          <t>施設名を入力</t>
        </r>
      </text>
    </comment>
    <comment ref="C83" authorId="0" shapeId="0" xr:uid="{BFA9371B-C53F-461C-925A-64C43C334BAF}">
      <text>
        <r>
          <rPr>
            <sz val="9"/>
            <color indexed="81"/>
            <rFont val="MS P ゴシック"/>
            <family val="3"/>
            <charset val="128"/>
          </rPr>
          <t>費用区分を選択</t>
        </r>
      </text>
    </comment>
    <comment ref="D83" authorId="0" shapeId="0" xr:uid="{A33E7FA0-BE52-4073-AA50-6772B919EAD7}">
      <text>
        <r>
          <rPr>
            <sz val="9"/>
            <color indexed="81"/>
            <rFont val="MS P ゴシック"/>
            <family val="3"/>
            <charset val="128"/>
          </rPr>
          <t>費用区分を選択</t>
        </r>
      </text>
    </comment>
    <comment ref="E83" authorId="0" shapeId="0" xr:uid="{C6D0BA14-6C32-4B62-A342-6960D19FE46A}">
      <text>
        <r>
          <rPr>
            <sz val="9"/>
            <color indexed="81"/>
            <rFont val="MS P ゴシック"/>
            <family val="3"/>
            <charset val="128"/>
          </rPr>
          <t>契約区分を選択</t>
        </r>
      </text>
    </comment>
    <comment ref="F83" authorId="0" shapeId="0" xr:uid="{BD216D8F-622B-4F85-A5DE-6D13EA9BDE91}">
      <text>
        <r>
          <rPr>
            <sz val="9"/>
            <color indexed="81"/>
            <rFont val="MS P ゴシック"/>
            <family val="3"/>
            <charset val="128"/>
          </rPr>
          <t>円単位で入力</t>
        </r>
      </text>
    </comment>
    <comment ref="G83" authorId="0" shapeId="0" xr:uid="{636E3B67-421C-4DA9-BAC2-294502129138}">
      <text>
        <r>
          <rPr>
            <sz val="9"/>
            <color indexed="81"/>
            <rFont val="MS P ゴシック"/>
            <family val="3"/>
            <charset val="128"/>
          </rPr>
          <t>円単位で入力</t>
        </r>
      </text>
    </comment>
    <comment ref="H83" authorId="0" shapeId="0" xr:uid="{7F11555A-FBDB-46A8-A271-5D7A4CDEE764}">
      <text>
        <r>
          <rPr>
            <sz val="9"/>
            <color indexed="81"/>
            <rFont val="MS P ゴシック"/>
            <family val="3"/>
            <charset val="128"/>
          </rPr>
          <t>円単位で入力</t>
        </r>
      </text>
    </comment>
    <comment ref="I83" authorId="0" shapeId="0" xr:uid="{63349930-82D4-4FC1-A0AA-1E63195B6583}">
      <text>
        <r>
          <rPr>
            <sz val="9"/>
            <color indexed="81"/>
            <rFont val="MS P ゴシック"/>
            <family val="3"/>
            <charset val="128"/>
          </rPr>
          <t>円単位で入力</t>
        </r>
      </text>
    </comment>
    <comment ref="P83" authorId="0" shapeId="0" xr:uid="{C7BFADF7-D6AF-4A31-9FA4-B3B260628099}">
      <text>
        <r>
          <rPr>
            <sz val="9"/>
            <color indexed="81"/>
            <rFont val="MS P ゴシック"/>
            <family val="3"/>
            <charset val="128"/>
          </rPr>
          <t>該当する場合入力（円単位）</t>
        </r>
      </text>
    </comment>
    <comment ref="R83" authorId="0" shapeId="0" xr:uid="{C3EA81B1-1323-4F85-B291-103CE4E5A121}">
      <text>
        <r>
          <rPr>
            <sz val="9"/>
            <color indexed="81"/>
            <rFont val="MS P ゴシック"/>
            <family val="3"/>
            <charset val="128"/>
          </rPr>
          <t>油種区分を選択</t>
        </r>
      </text>
    </comment>
    <comment ref="S83" authorId="0" shapeId="0" xr:uid="{7DA33D67-DDFB-4AEF-8CE9-8888E20C0DA3}">
      <text>
        <r>
          <rPr>
            <sz val="9"/>
            <color indexed="81"/>
            <rFont val="MS P ゴシック"/>
            <family val="3"/>
            <charset val="128"/>
          </rPr>
          <t>円単位で入力</t>
        </r>
      </text>
    </comment>
    <comment ref="B84" authorId="0" shapeId="0" xr:uid="{18D05986-02ED-4321-8AB3-C48C29FECA5E}">
      <text>
        <r>
          <rPr>
            <sz val="9"/>
            <color indexed="81"/>
            <rFont val="MS P ゴシック"/>
            <family val="3"/>
            <charset val="128"/>
          </rPr>
          <t>施設名を入力</t>
        </r>
      </text>
    </comment>
    <comment ref="C84" authorId="0" shapeId="0" xr:uid="{E1BD78E0-EE9C-4BD8-8105-24AF8EAE48A8}">
      <text>
        <r>
          <rPr>
            <sz val="9"/>
            <color indexed="81"/>
            <rFont val="MS P ゴシック"/>
            <family val="3"/>
            <charset val="128"/>
          </rPr>
          <t>費用区分を選択</t>
        </r>
      </text>
    </comment>
    <comment ref="D84" authorId="0" shapeId="0" xr:uid="{77F0A843-92E6-43D4-B588-3F4B3F883AD5}">
      <text>
        <r>
          <rPr>
            <sz val="9"/>
            <color indexed="81"/>
            <rFont val="MS P ゴシック"/>
            <family val="3"/>
            <charset val="128"/>
          </rPr>
          <t>費用区分を選択</t>
        </r>
      </text>
    </comment>
    <comment ref="E84" authorId="0" shapeId="0" xr:uid="{F1D58FCB-7960-42CA-8314-4623317227D9}">
      <text>
        <r>
          <rPr>
            <sz val="9"/>
            <color indexed="81"/>
            <rFont val="MS P ゴシック"/>
            <family val="3"/>
            <charset val="128"/>
          </rPr>
          <t>契約区分を選択</t>
        </r>
      </text>
    </comment>
    <comment ref="F84" authorId="0" shapeId="0" xr:uid="{F062AEB9-D6CC-45C5-9D90-CDD5753A5C4E}">
      <text>
        <r>
          <rPr>
            <sz val="9"/>
            <color indexed="81"/>
            <rFont val="MS P ゴシック"/>
            <family val="3"/>
            <charset val="128"/>
          </rPr>
          <t>円単位で入力</t>
        </r>
      </text>
    </comment>
    <comment ref="G84" authorId="0" shapeId="0" xr:uid="{A41DBA2D-0E68-456D-8512-80FCFF519E1D}">
      <text>
        <r>
          <rPr>
            <sz val="9"/>
            <color indexed="81"/>
            <rFont val="MS P ゴシック"/>
            <family val="3"/>
            <charset val="128"/>
          </rPr>
          <t>円単位で入力</t>
        </r>
      </text>
    </comment>
    <comment ref="H84" authorId="0" shapeId="0" xr:uid="{41ECFD78-1805-44B6-8A0E-4DD1E6C2E4A4}">
      <text>
        <r>
          <rPr>
            <sz val="9"/>
            <color indexed="81"/>
            <rFont val="MS P ゴシック"/>
            <family val="3"/>
            <charset val="128"/>
          </rPr>
          <t>円単位で入力</t>
        </r>
      </text>
    </comment>
    <comment ref="I84" authorId="0" shapeId="0" xr:uid="{0CEE14F7-ACE1-416D-8CEB-9A93ADA06DC2}">
      <text>
        <r>
          <rPr>
            <sz val="9"/>
            <color indexed="81"/>
            <rFont val="MS P ゴシック"/>
            <family val="3"/>
            <charset val="128"/>
          </rPr>
          <t>円単位で入力</t>
        </r>
      </text>
    </comment>
    <comment ref="P84" authorId="0" shapeId="0" xr:uid="{278EBA86-5EEB-4CC5-808A-03E0B76A4BBB}">
      <text>
        <r>
          <rPr>
            <sz val="9"/>
            <color indexed="81"/>
            <rFont val="MS P ゴシック"/>
            <family val="3"/>
            <charset val="128"/>
          </rPr>
          <t>該当する場合入力（円単位）</t>
        </r>
      </text>
    </comment>
    <comment ref="R84" authorId="0" shapeId="0" xr:uid="{D98F82F1-AF8B-47A0-9E6A-E7A7D1518208}">
      <text>
        <r>
          <rPr>
            <sz val="9"/>
            <color indexed="81"/>
            <rFont val="MS P ゴシック"/>
            <family val="3"/>
            <charset val="128"/>
          </rPr>
          <t>油種区分を選択</t>
        </r>
      </text>
    </comment>
    <comment ref="S84" authorId="0" shapeId="0" xr:uid="{775DD3A3-4E98-4D1B-B660-40496F922348}">
      <text>
        <r>
          <rPr>
            <sz val="9"/>
            <color indexed="81"/>
            <rFont val="MS P ゴシック"/>
            <family val="3"/>
            <charset val="128"/>
          </rPr>
          <t>円単位で入力</t>
        </r>
      </text>
    </comment>
    <comment ref="B85" authorId="0" shapeId="0" xr:uid="{88274863-B9A5-4E25-B8B7-2825F9CF594F}">
      <text>
        <r>
          <rPr>
            <sz val="9"/>
            <color indexed="81"/>
            <rFont val="MS P ゴシック"/>
            <family val="3"/>
            <charset val="128"/>
          </rPr>
          <t>施設名を入力</t>
        </r>
      </text>
    </comment>
    <comment ref="C85" authorId="0" shapeId="0" xr:uid="{B8943383-8D9F-42E4-944E-B885F077D1BD}">
      <text>
        <r>
          <rPr>
            <sz val="9"/>
            <color indexed="81"/>
            <rFont val="MS P ゴシック"/>
            <family val="3"/>
            <charset val="128"/>
          </rPr>
          <t>費用区分を選択</t>
        </r>
      </text>
    </comment>
    <comment ref="D85" authorId="0" shapeId="0" xr:uid="{3F846F23-0A06-47D4-9217-7BCBE9B7955F}">
      <text>
        <r>
          <rPr>
            <sz val="9"/>
            <color indexed="81"/>
            <rFont val="MS P ゴシック"/>
            <family val="3"/>
            <charset val="128"/>
          </rPr>
          <t>費用区分を選択</t>
        </r>
      </text>
    </comment>
    <comment ref="E85" authorId="0" shapeId="0" xr:uid="{1D46FE0B-6BCA-49B2-9B5A-BC736486C0DB}">
      <text>
        <r>
          <rPr>
            <sz val="9"/>
            <color indexed="81"/>
            <rFont val="MS P ゴシック"/>
            <family val="3"/>
            <charset val="128"/>
          </rPr>
          <t>契約区分を選択</t>
        </r>
      </text>
    </comment>
    <comment ref="F85" authorId="0" shapeId="0" xr:uid="{9E2DB5EA-42BA-4A76-9F5D-45B2A33580D8}">
      <text>
        <r>
          <rPr>
            <sz val="9"/>
            <color indexed="81"/>
            <rFont val="MS P ゴシック"/>
            <family val="3"/>
            <charset val="128"/>
          </rPr>
          <t>円単位で入力</t>
        </r>
      </text>
    </comment>
    <comment ref="G85" authorId="0" shapeId="0" xr:uid="{CFEC671D-DC23-4E7E-9BC3-308FA78B6E42}">
      <text>
        <r>
          <rPr>
            <sz val="9"/>
            <color indexed="81"/>
            <rFont val="MS P ゴシック"/>
            <family val="3"/>
            <charset val="128"/>
          </rPr>
          <t>円単位で入力</t>
        </r>
      </text>
    </comment>
    <comment ref="H85" authorId="0" shapeId="0" xr:uid="{B6C4F869-DBF5-4DA5-8957-E684A8703220}">
      <text>
        <r>
          <rPr>
            <sz val="9"/>
            <color indexed="81"/>
            <rFont val="MS P ゴシック"/>
            <family val="3"/>
            <charset val="128"/>
          </rPr>
          <t>円単位で入力</t>
        </r>
      </text>
    </comment>
    <comment ref="I85" authorId="0" shapeId="0" xr:uid="{55E607C5-0D19-4995-9731-520A139787BC}">
      <text>
        <r>
          <rPr>
            <sz val="9"/>
            <color indexed="81"/>
            <rFont val="MS P ゴシック"/>
            <family val="3"/>
            <charset val="128"/>
          </rPr>
          <t>円単位で入力</t>
        </r>
      </text>
    </comment>
    <comment ref="P85" authorId="0" shapeId="0" xr:uid="{31C1CF05-8322-423F-95B2-DEF8F2FA76B4}">
      <text>
        <r>
          <rPr>
            <sz val="9"/>
            <color indexed="81"/>
            <rFont val="MS P ゴシック"/>
            <family val="3"/>
            <charset val="128"/>
          </rPr>
          <t>該当する場合入力（円単位）</t>
        </r>
      </text>
    </comment>
    <comment ref="R85" authorId="0" shapeId="0" xr:uid="{DDE711CC-301E-4441-A825-B2C792D1B4A0}">
      <text>
        <r>
          <rPr>
            <sz val="9"/>
            <color indexed="81"/>
            <rFont val="MS P ゴシック"/>
            <family val="3"/>
            <charset val="128"/>
          </rPr>
          <t>油種区分を選択</t>
        </r>
      </text>
    </comment>
    <comment ref="S85" authorId="0" shapeId="0" xr:uid="{A21C47C3-E92B-40AA-8A05-0F10509C7C9C}">
      <text>
        <r>
          <rPr>
            <sz val="9"/>
            <color indexed="81"/>
            <rFont val="MS P ゴシック"/>
            <family val="3"/>
            <charset val="128"/>
          </rPr>
          <t>円単位で入力</t>
        </r>
      </text>
    </comment>
    <comment ref="B86" authorId="0" shapeId="0" xr:uid="{B967B71B-0E80-4E67-9556-AA141A337E16}">
      <text>
        <r>
          <rPr>
            <sz val="9"/>
            <color indexed="81"/>
            <rFont val="MS P ゴシック"/>
            <family val="3"/>
            <charset val="128"/>
          </rPr>
          <t>施設名を入力</t>
        </r>
      </text>
    </comment>
    <comment ref="C86" authorId="0" shapeId="0" xr:uid="{29A877F5-7D4D-45FB-A9E4-E6B940AA92EA}">
      <text>
        <r>
          <rPr>
            <sz val="9"/>
            <color indexed="81"/>
            <rFont val="MS P ゴシック"/>
            <family val="3"/>
            <charset val="128"/>
          </rPr>
          <t>費用区分を選択</t>
        </r>
      </text>
    </comment>
    <comment ref="D86" authorId="0" shapeId="0" xr:uid="{90E12A6B-9EA7-470B-9A97-4A693792B89E}">
      <text>
        <r>
          <rPr>
            <sz val="9"/>
            <color indexed="81"/>
            <rFont val="MS P ゴシック"/>
            <family val="3"/>
            <charset val="128"/>
          </rPr>
          <t>費用区分を選択</t>
        </r>
      </text>
    </comment>
    <comment ref="E86" authorId="0" shapeId="0" xr:uid="{A043B197-8E58-4F58-ACF8-C6EBA5EDBFC1}">
      <text>
        <r>
          <rPr>
            <sz val="9"/>
            <color indexed="81"/>
            <rFont val="MS P ゴシック"/>
            <family val="3"/>
            <charset val="128"/>
          </rPr>
          <t>契約区分を選択</t>
        </r>
      </text>
    </comment>
    <comment ref="F86" authorId="0" shapeId="0" xr:uid="{7B9E4965-6EAA-4193-8AE7-52B69A9B29D3}">
      <text>
        <r>
          <rPr>
            <sz val="9"/>
            <color indexed="81"/>
            <rFont val="MS P ゴシック"/>
            <family val="3"/>
            <charset val="128"/>
          </rPr>
          <t>円単位で入力</t>
        </r>
      </text>
    </comment>
    <comment ref="G86" authorId="0" shapeId="0" xr:uid="{812663D7-7264-47B9-AB5A-952D5B08A91B}">
      <text>
        <r>
          <rPr>
            <sz val="9"/>
            <color indexed="81"/>
            <rFont val="MS P ゴシック"/>
            <family val="3"/>
            <charset val="128"/>
          </rPr>
          <t>円単位で入力</t>
        </r>
      </text>
    </comment>
    <comment ref="H86" authorId="0" shapeId="0" xr:uid="{7BF2A82F-452B-4C4A-88BC-72CCDB7DAAEC}">
      <text>
        <r>
          <rPr>
            <sz val="9"/>
            <color indexed="81"/>
            <rFont val="MS P ゴシック"/>
            <family val="3"/>
            <charset val="128"/>
          </rPr>
          <t>円単位で入力</t>
        </r>
      </text>
    </comment>
    <comment ref="I86" authorId="0" shapeId="0" xr:uid="{0C48768F-92CF-4B74-81C2-1CE24FB4CFB5}">
      <text>
        <r>
          <rPr>
            <sz val="9"/>
            <color indexed="81"/>
            <rFont val="MS P ゴシック"/>
            <family val="3"/>
            <charset val="128"/>
          </rPr>
          <t>円単位で入力</t>
        </r>
      </text>
    </comment>
    <comment ref="P86" authorId="0" shapeId="0" xr:uid="{74352280-69BF-4D18-95AE-DF30E747D613}">
      <text>
        <r>
          <rPr>
            <sz val="9"/>
            <color indexed="81"/>
            <rFont val="MS P ゴシック"/>
            <family val="3"/>
            <charset val="128"/>
          </rPr>
          <t>該当する場合入力（円単位）</t>
        </r>
      </text>
    </comment>
    <comment ref="R86" authorId="0" shapeId="0" xr:uid="{7B44E45E-772B-4A6E-9084-27F4FF37D3B9}">
      <text>
        <r>
          <rPr>
            <sz val="9"/>
            <color indexed="81"/>
            <rFont val="MS P ゴシック"/>
            <family val="3"/>
            <charset val="128"/>
          </rPr>
          <t>油種区分を選択</t>
        </r>
      </text>
    </comment>
    <comment ref="S86" authorId="0" shapeId="0" xr:uid="{65E762AE-0BD5-475E-9C21-CFE073190F4D}">
      <text>
        <r>
          <rPr>
            <sz val="9"/>
            <color indexed="81"/>
            <rFont val="MS P ゴシック"/>
            <family val="3"/>
            <charset val="128"/>
          </rPr>
          <t>円単位で入力</t>
        </r>
      </text>
    </comment>
    <comment ref="B87" authorId="0" shapeId="0" xr:uid="{8045570C-C0C7-45C4-9680-E7A3DF55B098}">
      <text>
        <r>
          <rPr>
            <sz val="9"/>
            <color indexed="81"/>
            <rFont val="MS P ゴシック"/>
            <family val="3"/>
            <charset val="128"/>
          </rPr>
          <t>施設名を入力</t>
        </r>
      </text>
    </comment>
    <comment ref="C87" authorId="0" shapeId="0" xr:uid="{073A9ADE-E102-42EB-BD74-48D41336373A}">
      <text>
        <r>
          <rPr>
            <sz val="9"/>
            <color indexed="81"/>
            <rFont val="MS P ゴシック"/>
            <family val="3"/>
            <charset val="128"/>
          </rPr>
          <t>費用区分を選択</t>
        </r>
      </text>
    </comment>
    <comment ref="D87" authorId="0" shapeId="0" xr:uid="{5C47682E-145D-49A6-B5C5-7DC660A86A7C}">
      <text>
        <r>
          <rPr>
            <sz val="9"/>
            <color indexed="81"/>
            <rFont val="MS P ゴシック"/>
            <family val="3"/>
            <charset val="128"/>
          </rPr>
          <t>費用区分を選択</t>
        </r>
      </text>
    </comment>
    <comment ref="E87" authorId="0" shapeId="0" xr:uid="{94CE4772-A2DB-4258-8998-8DFC22B1B298}">
      <text>
        <r>
          <rPr>
            <sz val="9"/>
            <color indexed="81"/>
            <rFont val="MS P ゴシック"/>
            <family val="3"/>
            <charset val="128"/>
          </rPr>
          <t>契約区分を選択</t>
        </r>
      </text>
    </comment>
    <comment ref="F87" authorId="0" shapeId="0" xr:uid="{0C7592E5-94CB-4E9D-875D-3DE832EF7864}">
      <text>
        <r>
          <rPr>
            <sz val="9"/>
            <color indexed="81"/>
            <rFont val="MS P ゴシック"/>
            <family val="3"/>
            <charset val="128"/>
          </rPr>
          <t>円単位で入力</t>
        </r>
      </text>
    </comment>
    <comment ref="G87" authorId="0" shapeId="0" xr:uid="{B05F78B8-5688-4AE8-9235-6EF8031AF931}">
      <text>
        <r>
          <rPr>
            <sz val="9"/>
            <color indexed="81"/>
            <rFont val="MS P ゴシック"/>
            <family val="3"/>
            <charset val="128"/>
          </rPr>
          <t>円単位で入力</t>
        </r>
      </text>
    </comment>
    <comment ref="H87" authorId="0" shapeId="0" xr:uid="{D7A11F1B-BDD1-4873-BE51-680E9C5A572E}">
      <text>
        <r>
          <rPr>
            <sz val="9"/>
            <color indexed="81"/>
            <rFont val="MS P ゴシック"/>
            <family val="3"/>
            <charset val="128"/>
          </rPr>
          <t>円単位で入力</t>
        </r>
      </text>
    </comment>
    <comment ref="I87" authorId="0" shapeId="0" xr:uid="{C25C2CD2-396E-4D59-AD5F-7127469AEBBF}">
      <text>
        <r>
          <rPr>
            <sz val="9"/>
            <color indexed="81"/>
            <rFont val="MS P ゴシック"/>
            <family val="3"/>
            <charset val="128"/>
          </rPr>
          <t>円単位で入力</t>
        </r>
      </text>
    </comment>
    <comment ref="P87" authorId="0" shapeId="0" xr:uid="{3BB1A8F9-8D44-4032-8982-265EC5F04836}">
      <text>
        <r>
          <rPr>
            <sz val="9"/>
            <color indexed="81"/>
            <rFont val="MS P ゴシック"/>
            <family val="3"/>
            <charset val="128"/>
          </rPr>
          <t>該当する場合入力（円単位）</t>
        </r>
      </text>
    </comment>
    <comment ref="R87" authorId="0" shapeId="0" xr:uid="{4F18C41F-3E29-423E-BEDE-5EB76E6CE119}">
      <text>
        <r>
          <rPr>
            <sz val="9"/>
            <color indexed="81"/>
            <rFont val="MS P ゴシック"/>
            <family val="3"/>
            <charset val="128"/>
          </rPr>
          <t>油種区分を選択</t>
        </r>
      </text>
    </comment>
    <comment ref="S87" authorId="0" shapeId="0" xr:uid="{B4122B9C-7012-4212-BB8F-6678E19AC50B}">
      <text>
        <r>
          <rPr>
            <sz val="9"/>
            <color indexed="81"/>
            <rFont val="MS P ゴシック"/>
            <family val="3"/>
            <charset val="128"/>
          </rPr>
          <t>円単位で入力</t>
        </r>
      </text>
    </comment>
    <comment ref="B88" authorId="0" shapeId="0" xr:uid="{F078238A-0071-484F-940A-B844A37ABF22}">
      <text>
        <r>
          <rPr>
            <sz val="9"/>
            <color indexed="81"/>
            <rFont val="MS P ゴシック"/>
            <family val="3"/>
            <charset val="128"/>
          </rPr>
          <t>施設名を入力</t>
        </r>
      </text>
    </comment>
    <comment ref="C88" authorId="0" shapeId="0" xr:uid="{FC0CEB0F-6825-4160-AA4D-73A02118EC84}">
      <text>
        <r>
          <rPr>
            <sz val="9"/>
            <color indexed="81"/>
            <rFont val="MS P ゴシック"/>
            <family val="3"/>
            <charset val="128"/>
          </rPr>
          <t>費用区分を選択</t>
        </r>
      </text>
    </comment>
    <comment ref="D88" authorId="0" shapeId="0" xr:uid="{781A45CB-C176-4FAB-BEEA-846914991ECE}">
      <text>
        <r>
          <rPr>
            <sz val="9"/>
            <color indexed="81"/>
            <rFont val="MS P ゴシック"/>
            <family val="3"/>
            <charset val="128"/>
          </rPr>
          <t>費用区分を選択</t>
        </r>
      </text>
    </comment>
    <comment ref="E88" authorId="0" shapeId="0" xr:uid="{85A2B8FD-B7C0-429F-9B80-A8502624CEF6}">
      <text>
        <r>
          <rPr>
            <sz val="9"/>
            <color indexed="81"/>
            <rFont val="MS P ゴシック"/>
            <family val="3"/>
            <charset val="128"/>
          </rPr>
          <t>契約区分を選択</t>
        </r>
      </text>
    </comment>
    <comment ref="F88" authorId="0" shapeId="0" xr:uid="{5FA946BE-6460-41FB-AE18-54F85C11B2FE}">
      <text>
        <r>
          <rPr>
            <sz val="9"/>
            <color indexed="81"/>
            <rFont val="MS P ゴシック"/>
            <family val="3"/>
            <charset val="128"/>
          </rPr>
          <t>円単位で入力</t>
        </r>
      </text>
    </comment>
    <comment ref="G88" authorId="0" shapeId="0" xr:uid="{2B9C6B7F-3C05-4B46-9157-4506FDF4D9D7}">
      <text>
        <r>
          <rPr>
            <sz val="9"/>
            <color indexed="81"/>
            <rFont val="MS P ゴシック"/>
            <family val="3"/>
            <charset val="128"/>
          </rPr>
          <t>円単位で入力</t>
        </r>
      </text>
    </comment>
    <comment ref="H88" authorId="0" shapeId="0" xr:uid="{14687648-FC97-42E6-B543-2EDDF710D085}">
      <text>
        <r>
          <rPr>
            <sz val="9"/>
            <color indexed="81"/>
            <rFont val="MS P ゴシック"/>
            <family val="3"/>
            <charset val="128"/>
          </rPr>
          <t>円単位で入力</t>
        </r>
      </text>
    </comment>
    <comment ref="I88" authorId="0" shapeId="0" xr:uid="{9DAB946E-07CF-4875-B8B5-7D2035E654D0}">
      <text>
        <r>
          <rPr>
            <sz val="9"/>
            <color indexed="81"/>
            <rFont val="MS P ゴシック"/>
            <family val="3"/>
            <charset val="128"/>
          </rPr>
          <t>円単位で入力</t>
        </r>
      </text>
    </comment>
    <comment ref="P88" authorId="0" shapeId="0" xr:uid="{BB497600-7781-42B7-8D14-C04FE2389B86}">
      <text>
        <r>
          <rPr>
            <sz val="9"/>
            <color indexed="81"/>
            <rFont val="MS P ゴシック"/>
            <family val="3"/>
            <charset val="128"/>
          </rPr>
          <t>該当する場合入力（円単位）</t>
        </r>
      </text>
    </comment>
    <comment ref="R88" authorId="0" shapeId="0" xr:uid="{31324CA1-56DA-4008-94ED-17BA5C625EC6}">
      <text>
        <r>
          <rPr>
            <sz val="9"/>
            <color indexed="81"/>
            <rFont val="MS P ゴシック"/>
            <family val="3"/>
            <charset val="128"/>
          </rPr>
          <t>油種区分を選択</t>
        </r>
      </text>
    </comment>
    <comment ref="S88" authorId="0" shapeId="0" xr:uid="{D6428C96-3E63-4866-BA26-A6392E81F8F8}">
      <text>
        <r>
          <rPr>
            <sz val="9"/>
            <color indexed="81"/>
            <rFont val="MS P ゴシック"/>
            <family val="3"/>
            <charset val="128"/>
          </rPr>
          <t>円単位で入力</t>
        </r>
      </text>
    </comment>
    <comment ref="B89" authorId="0" shapeId="0" xr:uid="{51B89400-F3AF-4A65-804E-507CF5D7C36C}">
      <text>
        <r>
          <rPr>
            <sz val="9"/>
            <color indexed="81"/>
            <rFont val="MS P ゴシック"/>
            <family val="3"/>
            <charset val="128"/>
          </rPr>
          <t>施設名を入力</t>
        </r>
      </text>
    </comment>
    <comment ref="C89" authorId="0" shapeId="0" xr:uid="{3C8BF2D6-A44A-48ED-865D-88CE825F3862}">
      <text>
        <r>
          <rPr>
            <sz val="9"/>
            <color indexed="81"/>
            <rFont val="MS P ゴシック"/>
            <family val="3"/>
            <charset val="128"/>
          </rPr>
          <t>費用区分を選択</t>
        </r>
      </text>
    </comment>
    <comment ref="D89" authorId="0" shapeId="0" xr:uid="{2929998D-4DD6-44FF-951D-F071AF189C08}">
      <text>
        <r>
          <rPr>
            <sz val="9"/>
            <color indexed="81"/>
            <rFont val="MS P ゴシック"/>
            <family val="3"/>
            <charset val="128"/>
          </rPr>
          <t>費用区分を選択</t>
        </r>
      </text>
    </comment>
    <comment ref="E89" authorId="0" shapeId="0" xr:uid="{8F044915-E3A9-43C8-B309-99B4D79C49EA}">
      <text>
        <r>
          <rPr>
            <sz val="9"/>
            <color indexed="81"/>
            <rFont val="MS P ゴシック"/>
            <family val="3"/>
            <charset val="128"/>
          </rPr>
          <t>契約区分を選択</t>
        </r>
      </text>
    </comment>
    <comment ref="F89" authorId="0" shapeId="0" xr:uid="{1CA85ABE-5BF3-4A8B-AAC4-2A1547183FC4}">
      <text>
        <r>
          <rPr>
            <sz val="9"/>
            <color indexed="81"/>
            <rFont val="MS P ゴシック"/>
            <family val="3"/>
            <charset val="128"/>
          </rPr>
          <t>円単位で入力</t>
        </r>
      </text>
    </comment>
    <comment ref="G89" authorId="0" shapeId="0" xr:uid="{B9B28B87-4CA6-4502-B677-854E0AB7F6E9}">
      <text>
        <r>
          <rPr>
            <sz val="9"/>
            <color indexed="81"/>
            <rFont val="MS P ゴシック"/>
            <family val="3"/>
            <charset val="128"/>
          </rPr>
          <t>円単位で入力</t>
        </r>
      </text>
    </comment>
    <comment ref="H89" authorId="0" shapeId="0" xr:uid="{3B2C5336-6359-404F-B742-53D24B5EABD1}">
      <text>
        <r>
          <rPr>
            <sz val="9"/>
            <color indexed="81"/>
            <rFont val="MS P ゴシック"/>
            <family val="3"/>
            <charset val="128"/>
          </rPr>
          <t>円単位で入力</t>
        </r>
      </text>
    </comment>
    <comment ref="I89" authorId="0" shapeId="0" xr:uid="{3651B96A-6B59-48BA-B70C-4214711236D9}">
      <text>
        <r>
          <rPr>
            <sz val="9"/>
            <color indexed="81"/>
            <rFont val="MS P ゴシック"/>
            <family val="3"/>
            <charset val="128"/>
          </rPr>
          <t>円単位で入力</t>
        </r>
      </text>
    </comment>
    <comment ref="P89" authorId="0" shapeId="0" xr:uid="{87E0E0FE-9200-4CDF-B219-8B7E1A91C7D4}">
      <text>
        <r>
          <rPr>
            <sz val="9"/>
            <color indexed="81"/>
            <rFont val="MS P ゴシック"/>
            <family val="3"/>
            <charset val="128"/>
          </rPr>
          <t>該当する場合入力（円単位）</t>
        </r>
      </text>
    </comment>
    <comment ref="R89" authorId="0" shapeId="0" xr:uid="{E579FCDC-1D9E-4207-90F8-86760EF1A5FA}">
      <text>
        <r>
          <rPr>
            <sz val="9"/>
            <color indexed="81"/>
            <rFont val="MS P ゴシック"/>
            <family val="3"/>
            <charset val="128"/>
          </rPr>
          <t>油種区分を選択</t>
        </r>
      </text>
    </comment>
    <comment ref="S89" authorId="0" shapeId="0" xr:uid="{C2451D25-7D29-4E89-A0E2-3085BE8D83CF}">
      <text>
        <r>
          <rPr>
            <sz val="9"/>
            <color indexed="81"/>
            <rFont val="MS P ゴシック"/>
            <family val="3"/>
            <charset val="128"/>
          </rPr>
          <t>円単位で入力</t>
        </r>
      </text>
    </comment>
    <comment ref="B90" authorId="0" shapeId="0" xr:uid="{225A48E1-5EAF-4754-83C6-A624DDD60926}">
      <text>
        <r>
          <rPr>
            <sz val="9"/>
            <color indexed="81"/>
            <rFont val="MS P ゴシック"/>
            <family val="3"/>
            <charset val="128"/>
          </rPr>
          <t>施設名を入力</t>
        </r>
      </text>
    </comment>
    <comment ref="C90" authorId="0" shapeId="0" xr:uid="{614D17BB-A14B-43B7-AECB-6B8433383597}">
      <text>
        <r>
          <rPr>
            <sz val="9"/>
            <color indexed="81"/>
            <rFont val="MS P ゴシック"/>
            <family val="3"/>
            <charset val="128"/>
          </rPr>
          <t>費用区分を選択</t>
        </r>
      </text>
    </comment>
    <comment ref="D90" authorId="0" shapeId="0" xr:uid="{2A2AA243-5859-4233-BB06-62E89ABF4090}">
      <text>
        <r>
          <rPr>
            <sz val="9"/>
            <color indexed="81"/>
            <rFont val="MS P ゴシック"/>
            <family val="3"/>
            <charset val="128"/>
          </rPr>
          <t>費用区分を選択</t>
        </r>
      </text>
    </comment>
    <comment ref="E90" authorId="0" shapeId="0" xr:uid="{8E4186CD-ECCD-4F0C-810E-AD39704120F9}">
      <text>
        <r>
          <rPr>
            <sz val="9"/>
            <color indexed="81"/>
            <rFont val="MS P ゴシック"/>
            <family val="3"/>
            <charset val="128"/>
          </rPr>
          <t>契約区分を選択</t>
        </r>
      </text>
    </comment>
    <comment ref="F90" authorId="0" shapeId="0" xr:uid="{99B41892-86D3-43BA-B399-7920B42B7A5A}">
      <text>
        <r>
          <rPr>
            <sz val="9"/>
            <color indexed="81"/>
            <rFont val="MS P ゴシック"/>
            <family val="3"/>
            <charset val="128"/>
          </rPr>
          <t>円単位で入力</t>
        </r>
      </text>
    </comment>
    <comment ref="G90" authorId="0" shapeId="0" xr:uid="{6858FE80-F9FC-4199-8ED2-642EC7AE39AA}">
      <text>
        <r>
          <rPr>
            <sz val="9"/>
            <color indexed="81"/>
            <rFont val="MS P ゴシック"/>
            <family val="3"/>
            <charset val="128"/>
          </rPr>
          <t>円単位で入力</t>
        </r>
      </text>
    </comment>
    <comment ref="H90" authorId="0" shapeId="0" xr:uid="{73ADD7B5-4F30-47F9-BE7D-A9E871FAA198}">
      <text>
        <r>
          <rPr>
            <sz val="9"/>
            <color indexed="81"/>
            <rFont val="MS P ゴシック"/>
            <family val="3"/>
            <charset val="128"/>
          </rPr>
          <t>円単位で入力</t>
        </r>
      </text>
    </comment>
    <comment ref="I90" authorId="0" shapeId="0" xr:uid="{359AB739-B1EC-4D6B-B970-28998C636FA6}">
      <text>
        <r>
          <rPr>
            <sz val="9"/>
            <color indexed="81"/>
            <rFont val="MS P ゴシック"/>
            <family val="3"/>
            <charset val="128"/>
          </rPr>
          <t>円単位で入力</t>
        </r>
      </text>
    </comment>
    <comment ref="P90" authorId="0" shapeId="0" xr:uid="{6BA3AF93-9EDF-46FF-9E01-7DFB8D488C9D}">
      <text>
        <r>
          <rPr>
            <sz val="9"/>
            <color indexed="81"/>
            <rFont val="MS P ゴシック"/>
            <family val="3"/>
            <charset val="128"/>
          </rPr>
          <t>該当する場合入力（円単位）</t>
        </r>
      </text>
    </comment>
    <comment ref="R90" authorId="0" shapeId="0" xr:uid="{AB0FE844-7C15-459E-93FA-3D90414200FC}">
      <text>
        <r>
          <rPr>
            <sz val="9"/>
            <color indexed="81"/>
            <rFont val="MS P ゴシック"/>
            <family val="3"/>
            <charset val="128"/>
          </rPr>
          <t>油種区分を選択</t>
        </r>
      </text>
    </comment>
    <comment ref="S90" authorId="0" shapeId="0" xr:uid="{027008B5-44C8-4930-BCFB-72C639F93E73}">
      <text>
        <r>
          <rPr>
            <sz val="9"/>
            <color indexed="81"/>
            <rFont val="MS P ゴシック"/>
            <family val="3"/>
            <charset val="128"/>
          </rPr>
          <t>円単位で入力</t>
        </r>
      </text>
    </comment>
    <comment ref="B91" authorId="0" shapeId="0" xr:uid="{0AD453FB-9C51-474C-9994-A39E07818EC0}">
      <text>
        <r>
          <rPr>
            <sz val="9"/>
            <color indexed="81"/>
            <rFont val="MS P ゴシック"/>
            <family val="3"/>
            <charset val="128"/>
          </rPr>
          <t>施設名を入力</t>
        </r>
      </text>
    </comment>
    <comment ref="C91" authorId="0" shapeId="0" xr:uid="{019B16B2-A859-4C22-8ED9-AAF911F238E5}">
      <text>
        <r>
          <rPr>
            <sz val="9"/>
            <color indexed="81"/>
            <rFont val="MS P ゴシック"/>
            <family val="3"/>
            <charset val="128"/>
          </rPr>
          <t>費用区分を選択</t>
        </r>
      </text>
    </comment>
    <comment ref="D91" authorId="0" shapeId="0" xr:uid="{21EC824A-E9EF-4FA7-A233-D5A428A46575}">
      <text>
        <r>
          <rPr>
            <sz val="9"/>
            <color indexed="81"/>
            <rFont val="MS P ゴシック"/>
            <family val="3"/>
            <charset val="128"/>
          </rPr>
          <t>費用区分を選択</t>
        </r>
      </text>
    </comment>
    <comment ref="E91" authorId="0" shapeId="0" xr:uid="{232756DD-5D4A-45A9-958A-F0B3AEE99014}">
      <text>
        <r>
          <rPr>
            <sz val="9"/>
            <color indexed="81"/>
            <rFont val="MS P ゴシック"/>
            <family val="3"/>
            <charset val="128"/>
          </rPr>
          <t>契約区分を選択</t>
        </r>
      </text>
    </comment>
    <comment ref="F91" authorId="0" shapeId="0" xr:uid="{A0CB491D-7FC5-4CCA-B5BF-CD770CB08832}">
      <text>
        <r>
          <rPr>
            <sz val="9"/>
            <color indexed="81"/>
            <rFont val="MS P ゴシック"/>
            <family val="3"/>
            <charset val="128"/>
          </rPr>
          <t>円単位で入力</t>
        </r>
      </text>
    </comment>
    <comment ref="G91" authorId="0" shapeId="0" xr:uid="{0B505B57-4E31-444D-8512-F5D13E7B5D27}">
      <text>
        <r>
          <rPr>
            <sz val="9"/>
            <color indexed="81"/>
            <rFont val="MS P ゴシック"/>
            <family val="3"/>
            <charset val="128"/>
          </rPr>
          <t>円単位で入力</t>
        </r>
      </text>
    </comment>
    <comment ref="H91" authorId="0" shapeId="0" xr:uid="{75B7DA3F-5E92-4A62-A2F3-79C10F053F42}">
      <text>
        <r>
          <rPr>
            <sz val="9"/>
            <color indexed="81"/>
            <rFont val="MS P ゴシック"/>
            <family val="3"/>
            <charset val="128"/>
          </rPr>
          <t>円単位で入力</t>
        </r>
      </text>
    </comment>
    <comment ref="I91" authorId="0" shapeId="0" xr:uid="{11F9B4E1-6573-4D1E-AFFA-7BF69CD193B2}">
      <text>
        <r>
          <rPr>
            <sz val="9"/>
            <color indexed="81"/>
            <rFont val="MS P ゴシック"/>
            <family val="3"/>
            <charset val="128"/>
          </rPr>
          <t>円単位で入力</t>
        </r>
      </text>
    </comment>
    <comment ref="P91" authorId="0" shapeId="0" xr:uid="{04C56AE4-2A20-40F5-B0BA-E2B751B81443}">
      <text>
        <r>
          <rPr>
            <sz val="9"/>
            <color indexed="81"/>
            <rFont val="MS P ゴシック"/>
            <family val="3"/>
            <charset val="128"/>
          </rPr>
          <t>該当する場合入力（円単位）</t>
        </r>
      </text>
    </comment>
    <comment ref="R91" authorId="0" shapeId="0" xr:uid="{1B098D03-93A3-4650-BDB8-6D830831A552}">
      <text>
        <r>
          <rPr>
            <sz val="9"/>
            <color indexed="81"/>
            <rFont val="MS P ゴシック"/>
            <family val="3"/>
            <charset val="128"/>
          </rPr>
          <t>油種区分を選択</t>
        </r>
      </text>
    </comment>
    <comment ref="S91" authorId="0" shapeId="0" xr:uid="{EA2C9C74-A304-4D30-BAFB-F5513E8D693C}">
      <text>
        <r>
          <rPr>
            <sz val="9"/>
            <color indexed="81"/>
            <rFont val="MS P ゴシック"/>
            <family val="3"/>
            <charset val="128"/>
          </rPr>
          <t>円単位で入力</t>
        </r>
      </text>
    </comment>
    <comment ref="B92" authorId="0" shapeId="0" xr:uid="{C98CDB0B-EBEE-456E-84B3-8B7839070E3D}">
      <text>
        <r>
          <rPr>
            <sz val="9"/>
            <color indexed="81"/>
            <rFont val="MS P ゴシック"/>
            <family val="3"/>
            <charset val="128"/>
          </rPr>
          <t>施設名を入力</t>
        </r>
      </text>
    </comment>
    <comment ref="C92" authorId="0" shapeId="0" xr:uid="{4E043D3F-7617-4ADC-962B-788EA537FB12}">
      <text>
        <r>
          <rPr>
            <sz val="9"/>
            <color indexed="81"/>
            <rFont val="MS P ゴシック"/>
            <family val="3"/>
            <charset val="128"/>
          </rPr>
          <t>費用区分を選択</t>
        </r>
      </text>
    </comment>
    <comment ref="D92" authorId="0" shapeId="0" xr:uid="{984E97A4-AE4E-43F0-8411-074EA9C3F086}">
      <text>
        <r>
          <rPr>
            <sz val="9"/>
            <color indexed="81"/>
            <rFont val="MS P ゴシック"/>
            <family val="3"/>
            <charset val="128"/>
          </rPr>
          <t>費用区分を選択</t>
        </r>
      </text>
    </comment>
    <comment ref="E92" authorId="0" shapeId="0" xr:uid="{F8C2B25E-B831-4DE1-8836-653F54C6D682}">
      <text>
        <r>
          <rPr>
            <sz val="9"/>
            <color indexed="81"/>
            <rFont val="MS P ゴシック"/>
            <family val="3"/>
            <charset val="128"/>
          </rPr>
          <t>契約区分を選択</t>
        </r>
      </text>
    </comment>
    <comment ref="F92" authorId="0" shapeId="0" xr:uid="{97CFAE7E-A8CC-4A6F-A8D4-D9E522129F6A}">
      <text>
        <r>
          <rPr>
            <sz val="9"/>
            <color indexed="81"/>
            <rFont val="MS P ゴシック"/>
            <family val="3"/>
            <charset val="128"/>
          </rPr>
          <t>円単位で入力</t>
        </r>
      </text>
    </comment>
    <comment ref="G92" authorId="0" shapeId="0" xr:uid="{6EF9589F-3EF6-4E39-BDFE-F4D948661239}">
      <text>
        <r>
          <rPr>
            <sz val="9"/>
            <color indexed="81"/>
            <rFont val="MS P ゴシック"/>
            <family val="3"/>
            <charset val="128"/>
          </rPr>
          <t>円単位で入力</t>
        </r>
      </text>
    </comment>
    <comment ref="H92" authorId="0" shapeId="0" xr:uid="{224F017F-712E-481E-BC0E-FA304C1AC5E9}">
      <text>
        <r>
          <rPr>
            <sz val="9"/>
            <color indexed="81"/>
            <rFont val="MS P ゴシック"/>
            <family val="3"/>
            <charset val="128"/>
          </rPr>
          <t>円単位で入力</t>
        </r>
      </text>
    </comment>
    <comment ref="I92" authorId="0" shapeId="0" xr:uid="{8E5C11D0-131F-49CB-95DD-6775763391EA}">
      <text>
        <r>
          <rPr>
            <sz val="9"/>
            <color indexed="81"/>
            <rFont val="MS P ゴシック"/>
            <family val="3"/>
            <charset val="128"/>
          </rPr>
          <t>円単位で入力</t>
        </r>
      </text>
    </comment>
    <comment ref="P92" authorId="0" shapeId="0" xr:uid="{9F375703-8C55-494C-AA07-551EEBF150F7}">
      <text>
        <r>
          <rPr>
            <sz val="9"/>
            <color indexed="81"/>
            <rFont val="MS P ゴシック"/>
            <family val="3"/>
            <charset val="128"/>
          </rPr>
          <t>該当する場合入力（円単位）</t>
        </r>
      </text>
    </comment>
    <comment ref="R92" authorId="0" shapeId="0" xr:uid="{04904561-3858-4712-9623-D0389E079A12}">
      <text>
        <r>
          <rPr>
            <sz val="9"/>
            <color indexed="81"/>
            <rFont val="MS P ゴシック"/>
            <family val="3"/>
            <charset val="128"/>
          </rPr>
          <t>油種区分を選択</t>
        </r>
      </text>
    </comment>
    <comment ref="S92" authorId="0" shapeId="0" xr:uid="{288F0A67-21AB-4413-A005-C89FCA2F0780}">
      <text>
        <r>
          <rPr>
            <sz val="9"/>
            <color indexed="81"/>
            <rFont val="MS P ゴシック"/>
            <family val="3"/>
            <charset val="128"/>
          </rPr>
          <t>円単位で入力</t>
        </r>
      </text>
    </comment>
    <comment ref="B93" authorId="0" shapeId="0" xr:uid="{1ADC548F-0FF7-4124-AD3F-B6D71322D56D}">
      <text>
        <r>
          <rPr>
            <sz val="9"/>
            <color indexed="81"/>
            <rFont val="MS P ゴシック"/>
            <family val="3"/>
            <charset val="128"/>
          </rPr>
          <t>施設名を入力</t>
        </r>
      </text>
    </comment>
    <comment ref="C93" authorId="0" shapeId="0" xr:uid="{8E717525-3A8A-4658-9832-CFB05DFAB9FB}">
      <text>
        <r>
          <rPr>
            <sz val="9"/>
            <color indexed="81"/>
            <rFont val="MS P ゴシック"/>
            <family val="3"/>
            <charset val="128"/>
          </rPr>
          <t>費用区分を選択</t>
        </r>
      </text>
    </comment>
    <comment ref="D93" authorId="0" shapeId="0" xr:uid="{428D1DF4-B7B2-48CA-959B-18BD28F0393D}">
      <text>
        <r>
          <rPr>
            <sz val="9"/>
            <color indexed="81"/>
            <rFont val="MS P ゴシック"/>
            <family val="3"/>
            <charset val="128"/>
          </rPr>
          <t>費用区分を選択</t>
        </r>
      </text>
    </comment>
    <comment ref="E93" authorId="0" shapeId="0" xr:uid="{47FD9378-FB8B-413B-B89C-87F7A29A9E58}">
      <text>
        <r>
          <rPr>
            <sz val="9"/>
            <color indexed="81"/>
            <rFont val="MS P ゴシック"/>
            <family val="3"/>
            <charset val="128"/>
          </rPr>
          <t>契約区分を選択</t>
        </r>
      </text>
    </comment>
    <comment ref="F93" authorId="0" shapeId="0" xr:uid="{010A79B9-C93B-4D3D-94B8-3DF8D8985FDC}">
      <text>
        <r>
          <rPr>
            <sz val="9"/>
            <color indexed="81"/>
            <rFont val="MS P ゴシック"/>
            <family val="3"/>
            <charset val="128"/>
          </rPr>
          <t>円単位で入力</t>
        </r>
      </text>
    </comment>
    <comment ref="G93" authorId="0" shapeId="0" xr:uid="{2CC09803-DAE2-47D8-84A7-A573ECF19A16}">
      <text>
        <r>
          <rPr>
            <sz val="9"/>
            <color indexed="81"/>
            <rFont val="MS P ゴシック"/>
            <family val="3"/>
            <charset val="128"/>
          </rPr>
          <t>円単位で入力</t>
        </r>
      </text>
    </comment>
    <comment ref="H93" authorId="0" shapeId="0" xr:uid="{1491BE4A-FB1D-4287-AC27-939CE7848D5C}">
      <text>
        <r>
          <rPr>
            <sz val="9"/>
            <color indexed="81"/>
            <rFont val="MS P ゴシック"/>
            <family val="3"/>
            <charset val="128"/>
          </rPr>
          <t>円単位で入力</t>
        </r>
      </text>
    </comment>
    <comment ref="I93" authorId="0" shapeId="0" xr:uid="{1BF4712C-0E37-455F-A172-BBF71AA2B7F7}">
      <text>
        <r>
          <rPr>
            <sz val="9"/>
            <color indexed="81"/>
            <rFont val="MS P ゴシック"/>
            <family val="3"/>
            <charset val="128"/>
          </rPr>
          <t>円単位で入力</t>
        </r>
      </text>
    </comment>
    <comment ref="P93" authorId="0" shapeId="0" xr:uid="{54786437-0696-4BFC-A2CB-3F1126901949}">
      <text>
        <r>
          <rPr>
            <sz val="9"/>
            <color indexed="81"/>
            <rFont val="MS P ゴシック"/>
            <family val="3"/>
            <charset val="128"/>
          </rPr>
          <t>該当する場合入力（円単位）</t>
        </r>
      </text>
    </comment>
    <comment ref="R93" authorId="0" shapeId="0" xr:uid="{0BF7BAB7-F9E9-4CFD-A7C3-E06D943AD47F}">
      <text>
        <r>
          <rPr>
            <sz val="9"/>
            <color indexed="81"/>
            <rFont val="MS P ゴシック"/>
            <family val="3"/>
            <charset val="128"/>
          </rPr>
          <t>油種区分を選択</t>
        </r>
      </text>
    </comment>
    <comment ref="S93" authorId="0" shapeId="0" xr:uid="{EF73278B-67DC-4428-B63C-6F871111FD92}">
      <text>
        <r>
          <rPr>
            <sz val="9"/>
            <color indexed="81"/>
            <rFont val="MS P ゴシック"/>
            <family val="3"/>
            <charset val="128"/>
          </rPr>
          <t>円単位で入力</t>
        </r>
      </text>
    </comment>
    <comment ref="B94" authorId="0" shapeId="0" xr:uid="{CF6E15A7-6B69-4DC9-B4A3-8B5607353463}">
      <text>
        <r>
          <rPr>
            <sz val="9"/>
            <color indexed="81"/>
            <rFont val="MS P ゴシック"/>
            <family val="3"/>
            <charset val="128"/>
          </rPr>
          <t>施設名を入力</t>
        </r>
      </text>
    </comment>
    <comment ref="C94" authorId="0" shapeId="0" xr:uid="{0EC19C86-CCAE-446D-86C6-7E63F533057E}">
      <text>
        <r>
          <rPr>
            <sz val="9"/>
            <color indexed="81"/>
            <rFont val="MS P ゴシック"/>
            <family val="3"/>
            <charset val="128"/>
          </rPr>
          <t>費用区分を選択</t>
        </r>
      </text>
    </comment>
    <comment ref="D94" authorId="0" shapeId="0" xr:uid="{30E2DC7B-2773-46D8-9B51-92346226E06C}">
      <text>
        <r>
          <rPr>
            <sz val="9"/>
            <color indexed="81"/>
            <rFont val="MS P ゴシック"/>
            <family val="3"/>
            <charset val="128"/>
          </rPr>
          <t>費用区分を選択</t>
        </r>
      </text>
    </comment>
    <comment ref="E94" authorId="0" shapeId="0" xr:uid="{2117898A-C9E3-4A78-9D6B-CF4D2F1095EC}">
      <text>
        <r>
          <rPr>
            <sz val="9"/>
            <color indexed="81"/>
            <rFont val="MS P ゴシック"/>
            <family val="3"/>
            <charset val="128"/>
          </rPr>
          <t>契約区分を選択</t>
        </r>
      </text>
    </comment>
    <comment ref="F94" authorId="0" shapeId="0" xr:uid="{86E516FD-B3EB-4668-AF35-AE5F69B02DB1}">
      <text>
        <r>
          <rPr>
            <sz val="9"/>
            <color indexed="81"/>
            <rFont val="MS P ゴシック"/>
            <family val="3"/>
            <charset val="128"/>
          </rPr>
          <t>円単位で入力</t>
        </r>
      </text>
    </comment>
    <comment ref="G94" authorId="0" shapeId="0" xr:uid="{30E7FF58-0497-4252-94EA-8B453A371482}">
      <text>
        <r>
          <rPr>
            <sz val="9"/>
            <color indexed="81"/>
            <rFont val="MS P ゴシック"/>
            <family val="3"/>
            <charset val="128"/>
          </rPr>
          <t>円単位で入力</t>
        </r>
      </text>
    </comment>
    <comment ref="H94" authorId="0" shapeId="0" xr:uid="{B0FAC31A-8503-4F28-BF9F-2DE3C906BB5B}">
      <text>
        <r>
          <rPr>
            <sz val="9"/>
            <color indexed="81"/>
            <rFont val="MS P ゴシック"/>
            <family val="3"/>
            <charset val="128"/>
          </rPr>
          <t>円単位で入力</t>
        </r>
      </text>
    </comment>
    <comment ref="I94" authorId="0" shapeId="0" xr:uid="{7CF1262B-9558-4C04-9E25-01560192465E}">
      <text>
        <r>
          <rPr>
            <sz val="9"/>
            <color indexed="81"/>
            <rFont val="MS P ゴシック"/>
            <family val="3"/>
            <charset val="128"/>
          </rPr>
          <t>円単位で入力</t>
        </r>
      </text>
    </comment>
    <comment ref="P94" authorId="0" shapeId="0" xr:uid="{9D1FF6B4-2870-494F-95FB-AC7B822FBE20}">
      <text>
        <r>
          <rPr>
            <sz val="9"/>
            <color indexed="81"/>
            <rFont val="MS P ゴシック"/>
            <family val="3"/>
            <charset val="128"/>
          </rPr>
          <t>該当する場合入力（円単位）</t>
        </r>
      </text>
    </comment>
    <comment ref="R94" authorId="0" shapeId="0" xr:uid="{28CD7B81-2877-4CEC-8FA3-89B2790C160A}">
      <text>
        <r>
          <rPr>
            <sz val="9"/>
            <color indexed="81"/>
            <rFont val="MS P ゴシック"/>
            <family val="3"/>
            <charset val="128"/>
          </rPr>
          <t>油種区分を選択</t>
        </r>
      </text>
    </comment>
    <comment ref="S94" authorId="0" shapeId="0" xr:uid="{17467E66-E3A3-4DEA-9292-A31F796E591C}">
      <text>
        <r>
          <rPr>
            <sz val="9"/>
            <color indexed="81"/>
            <rFont val="MS P ゴシック"/>
            <family val="3"/>
            <charset val="128"/>
          </rPr>
          <t>円単位で入力</t>
        </r>
      </text>
    </comment>
    <comment ref="B95" authorId="0" shapeId="0" xr:uid="{BD64A9CE-9FF2-4666-B74E-63C012DDD961}">
      <text>
        <r>
          <rPr>
            <sz val="9"/>
            <color indexed="81"/>
            <rFont val="MS P ゴシック"/>
            <family val="3"/>
            <charset val="128"/>
          </rPr>
          <t>施設名を入力</t>
        </r>
      </text>
    </comment>
    <comment ref="C95" authorId="0" shapeId="0" xr:uid="{8856C9DD-A018-4E6E-88AD-84013D009924}">
      <text>
        <r>
          <rPr>
            <sz val="9"/>
            <color indexed="81"/>
            <rFont val="MS P ゴシック"/>
            <family val="3"/>
            <charset val="128"/>
          </rPr>
          <t>費用区分を選択</t>
        </r>
      </text>
    </comment>
    <comment ref="D95" authorId="0" shapeId="0" xr:uid="{A0338EE5-C726-40EA-9055-39AE98887364}">
      <text>
        <r>
          <rPr>
            <sz val="9"/>
            <color indexed="81"/>
            <rFont val="MS P ゴシック"/>
            <family val="3"/>
            <charset val="128"/>
          </rPr>
          <t>費用区分を選択</t>
        </r>
      </text>
    </comment>
    <comment ref="E95" authorId="0" shapeId="0" xr:uid="{BF1BFF2F-CCE2-4B11-AE89-D9ACFDC6EB0E}">
      <text>
        <r>
          <rPr>
            <sz val="9"/>
            <color indexed="81"/>
            <rFont val="MS P ゴシック"/>
            <family val="3"/>
            <charset val="128"/>
          </rPr>
          <t>契約区分を選択</t>
        </r>
      </text>
    </comment>
    <comment ref="F95" authorId="0" shapeId="0" xr:uid="{33F04B50-F7EA-4D4B-A146-EF1FED7BF82E}">
      <text>
        <r>
          <rPr>
            <sz val="9"/>
            <color indexed="81"/>
            <rFont val="MS P ゴシック"/>
            <family val="3"/>
            <charset val="128"/>
          </rPr>
          <t>円単位で入力</t>
        </r>
      </text>
    </comment>
    <comment ref="G95" authorId="0" shapeId="0" xr:uid="{BE4925B8-784B-44EF-A557-F3B59AB870A2}">
      <text>
        <r>
          <rPr>
            <sz val="9"/>
            <color indexed="81"/>
            <rFont val="MS P ゴシック"/>
            <family val="3"/>
            <charset val="128"/>
          </rPr>
          <t>円単位で入力</t>
        </r>
      </text>
    </comment>
    <comment ref="H95" authorId="0" shapeId="0" xr:uid="{AFBC39AF-F82E-4DC3-8829-2C1066452230}">
      <text>
        <r>
          <rPr>
            <sz val="9"/>
            <color indexed="81"/>
            <rFont val="MS P ゴシック"/>
            <family val="3"/>
            <charset val="128"/>
          </rPr>
          <t>円単位で入力</t>
        </r>
      </text>
    </comment>
    <comment ref="I95" authorId="0" shapeId="0" xr:uid="{89DF0D8F-E5E1-4C1A-8985-4B51E08F71BE}">
      <text>
        <r>
          <rPr>
            <sz val="9"/>
            <color indexed="81"/>
            <rFont val="MS P ゴシック"/>
            <family val="3"/>
            <charset val="128"/>
          </rPr>
          <t>円単位で入力</t>
        </r>
      </text>
    </comment>
    <comment ref="P95" authorId="0" shapeId="0" xr:uid="{845D220B-3600-4E54-A895-8304CDD7698F}">
      <text>
        <r>
          <rPr>
            <sz val="9"/>
            <color indexed="81"/>
            <rFont val="MS P ゴシック"/>
            <family val="3"/>
            <charset val="128"/>
          </rPr>
          <t>該当する場合入力（円単位）</t>
        </r>
      </text>
    </comment>
    <comment ref="R95" authorId="0" shapeId="0" xr:uid="{A8338310-26FC-45A4-980F-EB73D0A240F1}">
      <text>
        <r>
          <rPr>
            <sz val="9"/>
            <color indexed="81"/>
            <rFont val="MS P ゴシック"/>
            <family val="3"/>
            <charset val="128"/>
          </rPr>
          <t>油種区分を選択</t>
        </r>
      </text>
    </comment>
    <comment ref="S95" authorId="0" shapeId="0" xr:uid="{CF22EE42-2718-4AB7-9EA5-264851D337BD}">
      <text>
        <r>
          <rPr>
            <sz val="9"/>
            <color indexed="81"/>
            <rFont val="MS P ゴシック"/>
            <family val="3"/>
            <charset val="128"/>
          </rPr>
          <t>円単位で入力</t>
        </r>
      </text>
    </comment>
    <comment ref="B96" authorId="0" shapeId="0" xr:uid="{67A5D7AA-B06F-4869-8607-ED1ACDD626C0}">
      <text>
        <r>
          <rPr>
            <sz val="9"/>
            <color indexed="81"/>
            <rFont val="MS P ゴシック"/>
            <family val="3"/>
            <charset val="128"/>
          </rPr>
          <t>施設名を入力</t>
        </r>
      </text>
    </comment>
    <comment ref="C96" authorId="0" shapeId="0" xr:uid="{95AF1FF2-40F7-46E7-9EAB-A44CA945366A}">
      <text>
        <r>
          <rPr>
            <sz val="9"/>
            <color indexed="81"/>
            <rFont val="MS P ゴシック"/>
            <family val="3"/>
            <charset val="128"/>
          </rPr>
          <t>費用区分を選択</t>
        </r>
      </text>
    </comment>
    <comment ref="D96" authorId="0" shapeId="0" xr:uid="{F8D71477-9B9C-418E-A13B-A57014EC7FFA}">
      <text>
        <r>
          <rPr>
            <sz val="9"/>
            <color indexed="81"/>
            <rFont val="MS P ゴシック"/>
            <family val="3"/>
            <charset val="128"/>
          </rPr>
          <t>費用区分を選択</t>
        </r>
      </text>
    </comment>
    <comment ref="E96" authorId="0" shapeId="0" xr:uid="{64AB4534-5D20-4CB0-9B56-F5E9EDD7E551}">
      <text>
        <r>
          <rPr>
            <sz val="9"/>
            <color indexed="81"/>
            <rFont val="MS P ゴシック"/>
            <family val="3"/>
            <charset val="128"/>
          </rPr>
          <t>契約区分を選択</t>
        </r>
      </text>
    </comment>
    <comment ref="F96" authorId="0" shapeId="0" xr:uid="{9236B3BD-A056-4483-8E11-67578418F720}">
      <text>
        <r>
          <rPr>
            <sz val="9"/>
            <color indexed="81"/>
            <rFont val="MS P ゴシック"/>
            <family val="3"/>
            <charset val="128"/>
          </rPr>
          <t>円単位で入力</t>
        </r>
      </text>
    </comment>
    <comment ref="G96" authorId="0" shapeId="0" xr:uid="{F85A9CEF-2530-4FF5-A0B4-F33814138629}">
      <text>
        <r>
          <rPr>
            <sz val="9"/>
            <color indexed="81"/>
            <rFont val="MS P ゴシック"/>
            <family val="3"/>
            <charset val="128"/>
          </rPr>
          <t>円単位で入力</t>
        </r>
      </text>
    </comment>
    <comment ref="H96" authorId="0" shapeId="0" xr:uid="{3F124BDA-6094-449C-883B-D9B910B9CAB3}">
      <text>
        <r>
          <rPr>
            <sz val="9"/>
            <color indexed="81"/>
            <rFont val="MS P ゴシック"/>
            <family val="3"/>
            <charset val="128"/>
          </rPr>
          <t>円単位で入力</t>
        </r>
      </text>
    </comment>
    <comment ref="I96" authorId="0" shapeId="0" xr:uid="{3B9A3BB4-F795-44E8-BD08-97D8F37A2962}">
      <text>
        <r>
          <rPr>
            <sz val="9"/>
            <color indexed="81"/>
            <rFont val="MS P ゴシック"/>
            <family val="3"/>
            <charset val="128"/>
          </rPr>
          <t>円単位で入力</t>
        </r>
      </text>
    </comment>
    <comment ref="P96" authorId="0" shapeId="0" xr:uid="{C80E4B09-4FAB-48BE-9902-AE9F8E9FBBDD}">
      <text>
        <r>
          <rPr>
            <sz val="9"/>
            <color indexed="81"/>
            <rFont val="MS P ゴシック"/>
            <family val="3"/>
            <charset val="128"/>
          </rPr>
          <t>該当する場合入力（円単位）</t>
        </r>
      </text>
    </comment>
    <comment ref="R96" authorId="0" shapeId="0" xr:uid="{A38776AD-430C-4333-BE58-EF6854AFA46B}">
      <text>
        <r>
          <rPr>
            <sz val="9"/>
            <color indexed="81"/>
            <rFont val="MS P ゴシック"/>
            <family val="3"/>
            <charset val="128"/>
          </rPr>
          <t>油種区分を選択</t>
        </r>
      </text>
    </comment>
    <comment ref="S96" authorId="0" shapeId="0" xr:uid="{BFD52D81-718D-4756-8869-369596219C9C}">
      <text>
        <r>
          <rPr>
            <sz val="9"/>
            <color indexed="81"/>
            <rFont val="MS P ゴシック"/>
            <family val="3"/>
            <charset val="128"/>
          </rPr>
          <t>円単位で入力</t>
        </r>
      </text>
    </comment>
    <comment ref="B97" authorId="0" shapeId="0" xr:uid="{797C355F-14D7-41B0-ABBF-18970522A416}">
      <text>
        <r>
          <rPr>
            <sz val="9"/>
            <color indexed="81"/>
            <rFont val="MS P ゴシック"/>
            <family val="3"/>
            <charset val="128"/>
          </rPr>
          <t>施設名を入力</t>
        </r>
      </text>
    </comment>
    <comment ref="C97" authorId="0" shapeId="0" xr:uid="{32CA1E4A-1AA1-4A7F-83A9-D357B151C433}">
      <text>
        <r>
          <rPr>
            <sz val="9"/>
            <color indexed="81"/>
            <rFont val="MS P ゴシック"/>
            <family val="3"/>
            <charset val="128"/>
          </rPr>
          <t>費用区分を選択</t>
        </r>
      </text>
    </comment>
    <comment ref="D97" authorId="0" shapeId="0" xr:uid="{3036BFE5-DAE1-4730-8B60-AE707959AC1B}">
      <text>
        <r>
          <rPr>
            <sz val="9"/>
            <color indexed="81"/>
            <rFont val="MS P ゴシック"/>
            <family val="3"/>
            <charset val="128"/>
          </rPr>
          <t>費用区分を選択</t>
        </r>
      </text>
    </comment>
    <comment ref="E97" authorId="0" shapeId="0" xr:uid="{7CD30975-CDD1-4F8E-918B-6CAB2A026278}">
      <text>
        <r>
          <rPr>
            <sz val="9"/>
            <color indexed="81"/>
            <rFont val="MS P ゴシック"/>
            <family val="3"/>
            <charset val="128"/>
          </rPr>
          <t>契約区分を選択</t>
        </r>
      </text>
    </comment>
    <comment ref="F97" authorId="0" shapeId="0" xr:uid="{580E5415-05CF-4838-B8BC-0DF1FBA59CB7}">
      <text>
        <r>
          <rPr>
            <sz val="9"/>
            <color indexed="81"/>
            <rFont val="MS P ゴシック"/>
            <family val="3"/>
            <charset val="128"/>
          </rPr>
          <t>円単位で入力</t>
        </r>
      </text>
    </comment>
    <comment ref="G97" authorId="0" shapeId="0" xr:uid="{D2DDB965-5E9C-43BC-BD57-A8F8B7877997}">
      <text>
        <r>
          <rPr>
            <sz val="9"/>
            <color indexed="81"/>
            <rFont val="MS P ゴシック"/>
            <family val="3"/>
            <charset val="128"/>
          </rPr>
          <t>円単位で入力</t>
        </r>
      </text>
    </comment>
    <comment ref="H97" authorId="0" shapeId="0" xr:uid="{25D87262-B1EF-4285-BF98-703F5B7F2771}">
      <text>
        <r>
          <rPr>
            <sz val="9"/>
            <color indexed="81"/>
            <rFont val="MS P ゴシック"/>
            <family val="3"/>
            <charset val="128"/>
          </rPr>
          <t>円単位で入力</t>
        </r>
      </text>
    </comment>
    <comment ref="I97" authorId="0" shapeId="0" xr:uid="{8A059384-B581-45A3-9CEA-CC7FA36190C4}">
      <text>
        <r>
          <rPr>
            <sz val="9"/>
            <color indexed="81"/>
            <rFont val="MS P ゴシック"/>
            <family val="3"/>
            <charset val="128"/>
          </rPr>
          <t>円単位で入力</t>
        </r>
      </text>
    </comment>
    <comment ref="P97" authorId="0" shapeId="0" xr:uid="{C9AB2409-7A7A-4543-9C5D-EEB9F3527071}">
      <text>
        <r>
          <rPr>
            <sz val="9"/>
            <color indexed="81"/>
            <rFont val="MS P ゴシック"/>
            <family val="3"/>
            <charset val="128"/>
          </rPr>
          <t>該当する場合入力（円単位）</t>
        </r>
      </text>
    </comment>
    <comment ref="R97" authorId="0" shapeId="0" xr:uid="{22D5D086-E19E-4634-AA9C-6B0CE082E7EF}">
      <text>
        <r>
          <rPr>
            <sz val="9"/>
            <color indexed="81"/>
            <rFont val="MS P ゴシック"/>
            <family val="3"/>
            <charset val="128"/>
          </rPr>
          <t>油種区分を選択</t>
        </r>
      </text>
    </comment>
    <comment ref="S97" authorId="0" shapeId="0" xr:uid="{0F81E665-069F-4C6D-8CFC-879228354025}">
      <text>
        <r>
          <rPr>
            <sz val="9"/>
            <color indexed="81"/>
            <rFont val="MS P ゴシック"/>
            <family val="3"/>
            <charset val="128"/>
          </rPr>
          <t>円単位で入力</t>
        </r>
      </text>
    </comment>
    <comment ref="B98" authorId="0" shapeId="0" xr:uid="{0ACEC937-4F44-409B-9246-45B5C7C17A14}">
      <text>
        <r>
          <rPr>
            <sz val="9"/>
            <color indexed="81"/>
            <rFont val="MS P ゴシック"/>
            <family val="3"/>
            <charset val="128"/>
          </rPr>
          <t>施設名を入力</t>
        </r>
      </text>
    </comment>
    <comment ref="C98" authorId="0" shapeId="0" xr:uid="{6CBE1B55-9B1B-44A4-90DD-FED5C5C62BA1}">
      <text>
        <r>
          <rPr>
            <sz val="9"/>
            <color indexed="81"/>
            <rFont val="MS P ゴシック"/>
            <family val="3"/>
            <charset val="128"/>
          </rPr>
          <t>費用区分を選択</t>
        </r>
      </text>
    </comment>
    <comment ref="D98" authorId="0" shapeId="0" xr:uid="{26394398-3B4E-4BD9-9B41-4C5853EF02EB}">
      <text>
        <r>
          <rPr>
            <sz val="9"/>
            <color indexed="81"/>
            <rFont val="MS P ゴシック"/>
            <family val="3"/>
            <charset val="128"/>
          </rPr>
          <t>費用区分を選択</t>
        </r>
      </text>
    </comment>
    <comment ref="E98" authorId="0" shapeId="0" xr:uid="{F67270D9-954B-4CC8-A51F-2B52FFE06F25}">
      <text>
        <r>
          <rPr>
            <sz val="9"/>
            <color indexed="81"/>
            <rFont val="MS P ゴシック"/>
            <family val="3"/>
            <charset val="128"/>
          </rPr>
          <t>契約区分を選択</t>
        </r>
      </text>
    </comment>
    <comment ref="F98" authorId="0" shapeId="0" xr:uid="{4D43941B-A8C8-4CA3-866D-6CAF9A5CBC73}">
      <text>
        <r>
          <rPr>
            <sz val="9"/>
            <color indexed="81"/>
            <rFont val="MS P ゴシック"/>
            <family val="3"/>
            <charset val="128"/>
          </rPr>
          <t>円単位で入力</t>
        </r>
      </text>
    </comment>
    <comment ref="G98" authorId="0" shapeId="0" xr:uid="{AF116B2A-2FA9-4C9F-8763-615D404B2F56}">
      <text>
        <r>
          <rPr>
            <sz val="9"/>
            <color indexed="81"/>
            <rFont val="MS P ゴシック"/>
            <family val="3"/>
            <charset val="128"/>
          </rPr>
          <t>円単位で入力</t>
        </r>
      </text>
    </comment>
    <comment ref="H98" authorId="0" shapeId="0" xr:uid="{E3EEFAD1-518C-47DD-9DCD-F702FF6E61E8}">
      <text>
        <r>
          <rPr>
            <sz val="9"/>
            <color indexed="81"/>
            <rFont val="MS P ゴシック"/>
            <family val="3"/>
            <charset val="128"/>
          </rPr>
          <t>円単位で入力</t>
        </r>
      </text>
    </comment>
    <comment ref="I98" authorId="0" shapeId="0" xr:uid="{5828B199-84FA-4D98-906A-EE2B103C6A87}">
      <text>
        <r>
          <rPr>
            <sz val="9"/>
            <color indexed="81"/>
            <rFont val="MS P ゴシック"/>
            <family val="3"/>
            <charset val="128"/>
          </rPr>
          <t>円単位で入力</t>
        </r>
      </text>
    </comment>
    <comment ref="P98" authorId="0" shapeId="0" xr:uid="{2062032A-1C37-42FE-B852-7DD91418BA13}">
      <text>
        <r>
          <rPr>
            <sz val="9"/>
            <color indexed="81"/>
            <rFont val="MS P ゴシック"/>
            <family val="3"/>
            <charset val="128"/>
          </rPr>
          <t>該当する場合入力（円単位）</t>
        </r>
      </text>
    </comment>
    <comment ref="R98" authorId="0" shapeId="0" xr:uid="{A28E6F71-F5C1-4CBD-9A63-A220BDB68C23}">
      <text>
        <r>
          <rPr>
            <sz val="9"/>
            <color indexed="81"/>
            <rFont val="MS P ゴシック"/>
            <family val="3"/>
            <charset val="128"/>
          </rPr>
          <t>油種区分を選択</t>
        </r>
      </text>
    </comment>
    <comment ref="S98" authorId="0" shapeId="0" xr:uid="{6366DB11-0A29-4183-80B1-288D496BC650}">
      <text>
        <r>
          <rPr>
            <sz val="9"/>
            <color indexed="81"/>
            <rFont val="MS P ゴシック"/>
            <family val="3"/>
            <charset val="128"/>
          </rPr>
          <t>円単位で入力</t>
        </r>
      </text>
    </comment>
    <comment ref="B99" authorId="0" shapeId="0" xr:uid="{008D6954-691B-4480-BB62-9FD20C04A64A}">
      <text>
        <r>
          <rPr>
            <sz val="9"/>
            <color indexed="81"/>
            <rFont val="MS P ゴシック"/>
            <family val="3"/>
            <charset val="128"/>
          </rPr>
          <t>施設名を入力</t>
        </r>
      </text>
    </comment>
    <comment ref="C99" authorId="0" shapeId="0" xr:uid="{A235FC76-1CBD-411D-9CB3-251DCE7BDE85}">
      <text>
        <r>
          <rPr>
            <sz val="9"/>
            <color indexed="81"/>
            <rFont val="MS P ゴシック"/>
            <family val="3"/>
            <charset val="128"/>
          </rPr>
          <t>費用区分を選択</t>
        </r>
      </text>
    </comment>
    <comment ref="D99" authorId="0" shapeId="0" xr:uid="{20B466F1-3689-4C83-9959-75D713215283}">
      <text>
        <r>
          <rPr>
            <sz val="9"/>
            <color indexed="81"/>
            <rFont val="MS P ゴシック"/>
            <family val="3"/>
            <charset val="128"/>
          </rPr>
          <t>費用区分を選択</t>
        </r>
      </text>
    </comment>
    <comment ref="E99" authorId="0" shapeId="0" xr:uid="{413C8F8C-AC81-4B35-B32A-71117594F367}">
      <text>
        <r>
          <rPr>
            <sz val="9"/>
            <color indexed="81"/>
            <rFont val="MS P ゴシック"/>
            <family val="3"/>
            <charset val="128"/>
          </rPr>
          <t>契約区分を選択</t>
        </r>
      </text>
    </comment>
    <comment ref="F99" authorId="0" shapeId="0" xr:uid="{9D5E1BE2-67A7-489D-BBA0-6F68EA213898}">
      <text>
        <r>
          <rPr>
            <sz val="9"/>
            <color indexed="81"/>
            <rFont val="MS P ゴシック"/>
            <family val="3"/>
            <charset val="128"/>
          </rPr>
          <t>円単位で入力</t>
        </r>
      </text>
    </comment>
    <comment ref="G99" authorId="0" shapeId="0" xr:uid="{CECAA5BA-BEA1-44B7-BA20-3068401865F2}">
      <text>
        <r>
          <rPr>
            <sz val="9"/>
            <color indexed="81"/>
            <rFont val="MS P ゴシック"/>
            <family val="3"/>
            <charset val="128"/>
          </rPr>
          <t>円単位で入力</t>
        </r>
      </text>
    </comment>
    <comment ref="H99" authorId="0" shapeId="0" xr:uid="{77CB8348-A52C-46D8-A722-81765361DCA1}">
      <text>
        <r>
          <rPr>
            <sz val="9"/>
            <color indexed="81"/>
            <rFont val="MS P ゴシック"/>
            <family val="3"/>
            <charset val="128"/>
          </rPr>
          <t>円単位で入力</t>
        </r>
      </text>
    </comment>
    <comment ref="I99" authorId="0" shapeId="0" xr:uid="{CB7D1425-942E-4D1B-A18F-C68F435BC507}">
      <text>
        <r>
          <rPr>
            <sz val="9"/>
            <color indexed="81"/>
            <rFont val="MS P ゴシック"/>
            <family val="3"/>
            <charset val="128"/>
          </rPr>
          <t>円単位で入力</t>
        </r>
      </text>
    </comment>
    <comment ref="P99" authorId="0" shapeId="0" xr:uid="{6C8BC59D-F8E8-4BAC-9A3A-3C330B16A628}">
      <text>
        <r>
          <rPr>
            <sz val="9"/>
            <color indexed="81"/>
            <rFont val="MS P ゴシック"/>
            <family val="3"/>
            <charset val="128"/>
          </rPr>
          <t>該当する場合入力（円単位）</t>
        </r>
      </text>
    </comment>
    <comment ref="R99" authorId="0" shapeId="0" xr:uid="{569CC8CE-6802-47C3-906B-9007C327DD9B}">
      <text>
        <r>
          <rPr>
            <sz val="9"/>
            <color indexed="81"/>
            <rFont val="MS P ゴシック"/>
            <family val="3"/>
            <charset val="128"/>
          </rPr>
          <t>油種区分を選択</t>
        </r>
      </text>
    </comment>
    <comment ref="S99" authorId="0" shapeId="0" xr:uid="{6C157AE6-0AE0-475F-8410-9FCB6FC678DA}">
      <text>
        <r>
          <rPr>
            <sz val="9"/>
            <color indexed="81"/>
            <rFont val="MS P ゴシック"/>
            <family val="3"/>
            <charset val="128"/>
          </rPr>
          <t>円単位で入力</t>
        </r>
      </text>
    </comment>
    <comment ref="B100" authorId="0" shapeId="0" xr:uid="{26822526-8D67-4AB0-BBD7-44849AC6959C}">
      <text>
        <r>
          <rPr>
            <sz val="9"/>
            <color indexed="81"/>
            <rFont val="MS P ゴシック"/>
            <family val="3"/>
            <charset val="128"/>
          </rPr>
          <t>施設名を入力</t>
        </r>
      </text>
    </comment>
    <comment ref="C100" authorId="0" shapeId="0" xr:uid="{DD49902E-90ED-45E8-82F1-9ED920BFE823}">
      <text>
        <r>
          <rPr>
            <sz val="9"/>
            <color indexed="81"/>
            <rFont val="MS P ゴシック"/>
            <family val="3"/>
            <charset val="128"/>
          </rPr>
          <t>費用区分を選択</t>
        </r>
      </text>
    </comment>
    <comment ref="D100" authorId="0" shapeId="0" xr:uid="{F2D981B2-E4CB-490F-836C-A78391FD96EB}">
      <text>
        <r>
          <rPr>
            <sz val="9"/>
            <color indexed="81"/>
            <rFont val="MS P ゴシック"/>
            <family val="3"/>
            <charset val="128"/>
          </rPr>
          <t>費用区分を選択</t>
        </r>
      </text>
    </comment>
    <comment ref="E100" authorId="0" shapeId="0" xr:uid="{618B5B41-9F03-4C84-89FE-25D5A07F9E84}">
      <text>
        <r>
          <rPr>
            <sz val="9"/>
            <color indexed="81"/>
            <rFont val="MS P ゴシック"/>
            <family val="3"/>
            <charset val="128"/>
          </rPr>
          <t>契約区分を選択</t>
        </r>
      </text>
    </comment>
    <comment ref="F100" authorId="0" shapeId="0" xr:uid="{7FB775AD-50E6-4DBA-BF76-BF6412B9A657}">
      <text>
        <r>
          <rPr>
            <sz val="9"/>
            <color indexed="81"/>
            <rFont val="MS P ゴシック"/>
            <family val="3"/>
            <charset val="128"/>
          </rPr>
          <t>円単位で入力</t>
        </r>
      </text>
    </comment>
    <comment ref="G100" authorId="0" shapeId="0" xr:uid="{E6794B63-AC54-483D-8B86-FDAA5863663C}">
      <text>
        <r>
          <rPr>
            <sz val="9"/>
            <color indexed="81"/>
            <rFont val="MS P ゴシック"/>
            <family val="3"/>
            <charset val="128"/>
          </rPr>
          <t>円単位で入力</t>
        </r>
      </text>
    </comment>
    <comment ref="H100" authorId="0" shapeId="0" xr:uid="{7EF81B44-A7B4-4005-B100-BF87563FC961}">
      <text>
        <r>
          <rPr>
            <sz val="9"/>
            <color indexed="81"/>
            <rFont val="MS P ゴシック"/>
            <family val="3"/>
            <charset val="128"/>
          </rPr>
          <t>円単位で入力</t>
        </r>
      </text>
    </comment>
    <comment ref="I100" authorId="0" shapeId="0" xr:uid="{CB0D3D8A-84B1-490D-A29A-C067A43298FB}">
      <text>
        <r>
          <rPr>
            <sz val="9"/>
            <color indexed="81"/>
            <rFont val="MS P ゴシック"/>
            <family val="3"/>
            <charset val="128"/>
          </rPr>
          <t>円単位で入力</t>
        </r>
      </text>
    </comment>
    <comment ref="P100" authorId="0" shapeId="0" xr:uid="{7B924A93-DB6E-4368-A788-78647E48EE3B}">
      <text>
        <r>
          <rPr>
            <sz val="9"/>
            <color indexed="81"/>
            <rFont val="MS P ゴシック"/>
            <family val="3"/>
            <charset val="128"/>
          </rPr>
          <t>該当する場合入力（円単位）</t>
        </r>
      </text>
    </comment>
    <comment ref="R100" authorId="0" shapeId="0" xr:uid="{1FCC9023-034D-4E5A-BDE2-E20C42112240}">
      <text>
        <r>
          <rPr>
            <sz val="9"/>
            <color indexed="81"/>
            <rFont val="MS P ゴシック"/>
            <family val="3"/>
            <charset val="128"/>
          </rPr>
          <t>油種区分を選択</t>
        </r>
      </text>
    </comment>
    <comment ref="S100" authorId="0" shapeId="0" xr:uid="{8F82AE7D-42DA-42EA-B1C4-4E418FE02721}">
      <text>
        <r>
          <rPr>
            <sz val="9"/>
            <color indexed="81"/>
            <rFont val="MS P ゴシック"/>
            <family val="3"/>
            <charset val="128"/>
          </rPr>
          <t>円単位で入力</t>
        </r>
      </text>
    </comment>
    <comment ref="B101" authorId="0" shapeId="0" xr:uid="{4C0E4A62-720E-4E74-81FD-875E6C553F78}">
      <text>
        <r>
          <rPr>
            <sz val="9"/>
            <color indexed="81"/>
            <rFont val="MS P ゴシック"/>
            <family val="3"/>
            <charset val="128"/>
          </rPr>
          <t>施設名を入力</t>
        </r>
      </text>
    </comment>
    <comment ref="C101" authorId="0" shapeId="0" xr:uid="{47B2B837-5A6D-4B0A-ABC9-E3631DF2EF4A}">
      <text>
        <r>
          <rPr>
            <sz val="9"/>
            <color indexed="81"/>
            <rFont val="MS P ゴシック"/>
            <family val="3"/>
            <charset val="128"/>
          </rPr>
          <t>費用区分を選択</t>
        </r>
      </text>
    </comment>
    <comment ref="D101" authorId="0" shapeId="0" xr:uid="{87458831-F7B7-4A59-BAF1-4AF71426C17A}">
      <text>
        <r>
          <rPr>
            <sz val="9"/>
            <color indexed="81"/>
            <rFont val="MS P ゴシック"/>
            <family val="3"/>
            <charset val="128"/>
          </rPr>
          <t>費用区分を選択</t>
        </r>
      </text>
    </comment>
    <comment ref="E101" authorId="0" shapeId="0" xr:uid="{A8D7C844-F551-4F04-B40C-CFD19596ED0A}">
      <text>
        <r>
          <rPr>
            <sz val="9"/>
            <color indexed="81"/>
            <rFont val="MS P ゴシック"/>
            <family val="3"/>
            <charset val="128"/>
          </rPr>
          <t>契約区分を選択</t>
        </r>
      </text>
    </comment>
    <comment ref="F101" authorId="0" shapeId="0" xr:uid="{A1C001C3-66AD-465E-9DE4-90F8C7181BA1}">
      <text>
        <r>
          <rPr>
            <sz val="9"/>
            <color indexed="81"/>
            <rFont val="MS P ゴシック"/>
            <family val="3"/>
            <charset val="128"/>
          </rPr>
          <t>円単位で入力</t>
        </r>
      </text>
    </comment>
    <comment ref="G101" authorId="0" shapeId="0" xr:uid="{77262577-D15F-4B6C-9B8F-2B185CFAD8EF}">
      <text>
        <r>
          <rPr>
            <sz val="9"/>
            <color indexed="81"/>
            <rFont val="MS P ゴシック"/>
            <family val="3"/>
            <charset val="128"/>
          </rPr>
          <t>円単位で入力</t>
        </r>
      </text>
    </comment>
    <comment ref="H101" authorId="0" shapeId="0" xr:uid="{F75D2A03-4728-4C56-8739-AD8440442FDB}">
      <text>
        <r>
          <rPr>
            <sz val="9"/>
            <color indexed="81"/>
            <rFont val="MS P ゴシック"/>
            <family val="3"/>
            <charset val="128"/>
          </rPr>
          <t>円単位で入力</t>
        </r>
      </text>
    </comment>
    <comment ref="I101" authorId="0" shapeId="0" xr:uid="{1B3AD130-E4A8-45D0-A66F-F1965F49C11C}">
      <text>
        <r>
          <rPr>
            <sz val="9"/>
            <color indexed="81"/>
            <rFont val="MS P ゴシック"/>
            <family val="3"/>
            <charset val="128"/>
          </rPr>
          <t>円単位で入力</t>
        </r>
      </text>
    </comment>
    <comment ref="P101" authorId="0" shapeId="0" xr:uid="{B27F54A0-9042-4D8A-ADAB-C78EFFCCFA2C}">
      <text>
        <r>
          <rPr>
            <sz val="9"/>
            <color indexed="81"/>
            <rFont val="MS P ゴシック"/>
            <family val="3"/>
            <charset val="128"/>
          </rPr>
          <t>該当する場合入力（円単位）</t>
        </r>
      </text>
    </comment>
    <comment ref="R101" authorId="0" shapeId="0" xr:uid="{D7FD654A-E48B-4D00-9BEE-37A10E51DB0C}">
      <text>
        <r>
          <rPr>
            <sz val="9"/>
            <color indexed="81"/>
            <rFont val="MS P ゴシック"/>
            <family val="3"/>
            <charset val="128"/>
          </rPr>
          <t>油種区分を選択</t>
        </r>
      </text>
    </comment>
    <comment ref="S101" authorId="0" shapeId="0" xr:uid="{DB583C10-D4BF-463F-B140-103368AE6050}">
      <text>
        <r>
          <rPr>
            <sz val="9"/>
            <color indexed="81"/>
            <rFont val="MS P ゴシック"/>
            <family val="3"/>
            <charset val="128"/>
          </rPr>
          <t>円単位で入力</t>
        </r>
      </text>
    </comment>
    <comment ref="B102" authorId="0" shapeId="0" xr:uid="{F4DE1E77-911B-4DF1-9412-97C8DC5CE799}">
      <text>
        <r>
          <rPr>
            <sz val="9"/>
            <color indexed="81"/>
            <rFont val="MS P ゴシック"/>
            <family val="3"/>
            <charset val="128"/>
          </rPr>
          <t>施設名を入力</t>
        </r>
      </text>
    </comment>
    <comment ref="C102" authorId="0" shapeId="0" xr:uid="{939D91B5-68E0-4283-93D7-639261FF3DA9}">
      <text>
        <r>
          <rPr>
            <sz val="9"/>
            <color indexed="81"/>
            <rFont val="MS P ゴシック"/>
            <family val="3"/>
            <charset val="128"/>
          </rPr>
          <t>費用区分を選択</t>
        </r>
      </text>
    </comment>
    <comment ref="D102" authorId="0" shapeId="0" xr:uid="{59AFA524-D76E-4FD3-9FAF-8F696E1B8379}">
      <text>
        <r>
          <rPr>
            <sz val="9"/>
            <color indexed="81"/>
            <rFont val="MS P ゴシック"/>
            <family val="3"/>
            <charset val="128"/>
          </rPr>
          <t>費用区分を選択</t>
        </r>
      </text>
    </comment>
    <comment ref="E102" authorId="0" shapeId="0" xr:uid="{F756604D-84BA-413A-9D1E-50136E30F870}">
      <text>
        <r>
          <rPr>
            <sz val="9"/>
            <color indexed="81"/>
            <rFont val="MS P ゴシック"/>
            <family val="3"/>
            <charset val="128"/>
          </rPr>
          <t>契約区分を選択</t>
        </r>
      </text>
    </comment>
    <comment ref="F102" authorId="0" shapeId="0" xr:uid="{8A2BE4C3-EACF-487B-8A26-0BAF660F4E8E}">
      <text>
        <r>
          <rPr>
            <sz val="9"/>
            <color indexed="81"/>
            <rFont val="MS P ゴシック"/>
            <family val="3"/>
            <charset val="128"/>
          </rPr>
          <t>円単位で入力</t>
        </r>
      </text>
    </comment>
    <comment ref="G102" authorId="0" shapeId="0" xr:uid="{59152937-2446-4F58-B5B0-B5254CF58A1A}">
      <text>
        <r>
          <rPr>
            <sz val="9"/>
            <color indexed="81"/>
            <rFont val="MS P ゴシック"/>
            <family val="3"/>
            <charset val="128"/>
          </rPr>
          <t>円単位で入力</t>
        </r>
      </text>
    </comment>
    <comment ref="H102" authorId="0" shapeId="0" xr:uid="{FA4A478E-8562-49C9-92C2-3A208360F2A4}">
      <text>
        <r>
          <rPr>
            <sz val="9"/>
            <color indexed="81"/>
            <rFont val="MS P ゴシック"/>
            <family val="3"/>
            <charset val="128"/>
          </rPr>
          <t>円単位で入力</t>
        </r>
      </text>
    </comment>
    <comment ref="I102" authorId="0" shapeId="0" xr:uid="{4A1C4FD3-85AA-4851-B37B-BB9D9325BB0B}">
      <text>
        <r>
          <rPr>
            <sz val="9"/>
            <color indexed="81"/>
            <rFont val="MS P ゴシック"/>
            <family val="3"/>
            <charset val="128"/>
          </rPr>
          <t>円単位で入力</t>
        </r>
      </text>
    </comment>
    <comment ref="P102" authorId="0" shapeId="0" xr:uid="{78D73C23-E81E-4759-89A5-6E0DD4006635}">
      <text>
        <r>
          <rPr>
            <sz val="9"/>
            <color indexed="81"/>
            <rFont val="MS P ゴシック"/>
            <family val="3"/>
            <charset val="128"/>
          </rPr>
          <t>該当する場合入力（円単位）</t>
        </r>
      </text>
    </comment>
    <comment ref="R102" authorId="0" shapeId="0" xr:uid="{1C230F2A-BD24-4115-9330-10953C2BD315}">
      <text>
        <r>
          <rPr>
            <sz val="9"/>
            <color indexed="81"/>
            <rFont val="MS P ゴシック"/>
            <family val="3"/>
            <charset val="128"/>
          </rPr>
          <t>油種区分を選択</t>
        </r>
      </text>
    </comment>
    <comment ref="S102" authorId="0" shapeId="0" xr:uid="{6A9F1254-4B77-4922-B3EE-E4E3BCCFD282}">
      <text>
        <r>
          <rPr>
            <sz val="9"/>
            <color indexed="81"/>
            <rFont val="MS P ゴシック"/>
            <family val="3"/>
            <charset val="128"/>
          </rPr>
          <t>円単位で入力</t>
        </r>
      </text>
    </comment>
    <comment ref="B103" authorId="0" shapeId="0" xr:uid="{37D19243-051C-4C9D-9A10-3B613EBCB20F}">
      <text>
        <r>
          <rPr>
            <sz val="9"/>
            <color indexed="81"/>
            <rFont val="MS P ゴシック"/>
            <family val="3"/>
            <charset val="128"/>
          </rPr>
          <t>施設名を入力</t>
        </r>
      </text>
    </comment>
    <comment ref="C103" authorId="0" shapeId="0" xr:uid="{49CD0C5C-0E4A-48F2-9841-5B6F5FABCC41}">
      <text>
        <r>
          <rPr>
            <sz val="9"/>
            <color indexed="81"/>
            <rFont val="MS P ゴシック"/>
            <family val="3"/>
            <charset val="128"/>
          </rPr>
          <t>費用区分を選択</t>
        </r>
      </text>
    </comment>
    <comment ref="D103" authorId="0" shapeId="0" xr:uid="{EA8E6A5C-F18D-4BDD-BAD4-8F2C474AE38F}">
      <text>
        <r>
          <rPr>
            <sz val="9"/>
            <color indexed="81"/>
            <rFont val="MS P ゴシック"/>
            <family val="3"/>
            <charset val="128"/>
          </rPr>
          <t>費用区分を選択</t>
        </r>
      </text>
    </comment>
    <comment ref="E103" authorId="0" shapeId="0" xr:uid="{8208FFCB-119D-416F-A923-A5900603D405}">
      <text>
        <r>
          <rPr>
            <sz val="9"/>
            <color indexed="81"/>
            <rFont val="MS P ゴシック"/>
            <family val="3"/>
            <charset val="128"/>
          </rPr>
          <t>契約区分を選択</t>
        </r>
      </text>
    </comment>
    <comment ref="F103" authorId="0" shapeId="0" xr:uid="{A975F43E-AD7C-4C65-BF76-6A77CB163AE3}">
      <text>
        <r>
          <rPr>
            <sz val="9"/>
            <color indexed="81"/>
            <rFont val="MS P ゴシック"/>
            <family val="3"/>
            <charset val="128"/>
          </rPr>
          <t>円単位で入力</t>
        </r>
      </text>
    </comment>
    <comment ref="G103" authorId="0" shapeId="0" xr:uid="{336FC1E4-3973-4146-87B5-669B47223684}">
      <text>
        <r>
          <rPr>
            <sz val="9"/>
            <color indexed="81"/>
            <rFont val="MS P ゴシック"/>
            <family val="3"/>
            <charset val="128"/>
          </rPr>
          <t>円単位で入力</t>
        </r>
      </text>
    </comment>
    <comment ref="H103" authorId="0" shapeId="0" xr:uid="{8E2C0AC9-B0F1-449F-A74D-3F1CB54C2D30}">
      <text>
        <r>
          <rPr>
            <sz val="9"/>
            <color indexed="81"/>
            <rFont val="MS P ゴシック"/>
            <family val="3"/>
            <charset val="128"/>
          </rPr>
          <t>円単位で入力</t>
        </r>
      </text>
    </comment>
    <comment ref="I103" authorId="0" shapeId="0" xr:uid="{0EB4DE92-88BC-4467-A109-44315E1245C1}">
      <text>
        <r>
          <rPr>
            <sz val="9"/>
            <color indexed="81"/>
            <rFont val="MS P ゴシック"/>
            <family val="3"/>
            <charset val="128"/>
          </rPr>
          <t>円単位で入力</t>
        </r>
      </text>
    </comment>
    <comment ref="P103" authorId="0" shapeId="0" xr:uid="{D2975AC7-250A-44E6-85A5-3C55C1FCC90C}">
      <text>
        <r>
          <rPr>
            <sz val="9"/>
            <color indexed="81"/>
            <rFont val="MS P ゴシック"/>
            <family val="3"/>
            <charset val="128"/>
          </rPr>
          <t>該当する場合入力（円単位）</t>
        </r>
      </text>
    </comment>
    <comment ref="R103" authorId="0" shapeId="0" xr:uid="{B7E7DF8C-B46E-4070-A26B-BDF468589C41}">
      <text>
        <r>
          <rPr>
            <sz val="9"/>
            <color indexed="81"/>
            <rFont val="MS P ゴシック"/>
            <family val="3"/>
            <charset val="128"/>
          </rPr>
          <t>油種区分を選択</t>
        </r>
      </text>
    </comment>
    <comment ref="S103" authorId="0" shapeId="0" xr:uid="{91DB6105-6B0B-4ADE-84BB-E387CB3822B2}">
      <text>
        <r>
          <rPr>
            <sz val="9"/>
            <color indexed="81"/>
            <rFont val="MS P ゴシック"/>
            <family val="3"/>
            <charset val="128"/>
          </rPr>
          <t>円単位で入力</t>
        </r>
      </text>
    </comment>
    <comment ref="B104" authorId="0" shapeId="0" xr:uid="{A97939F9-E7F5-4CC9-8E40-D96A8DB6F379}">
      <text>
        <r>
          <rPr>
            <sz val="9"/>
            <color indexed="81"/>
            <rFont val="MS P ゴシック"/>
            <family val="3"/>
            <charset val="128"/>
          </rPr>
          <t>施設名を入力</t>
        </r>
      </text>
    </comment>
    <comment ref="C104" authorId="0" shapeId="0" xr:uid="{756D4F5D-F643-4875-8C22-C8264A853E94}">
      <text>
        <r>
          <rPr>
            <sz val="9"/>
            <color indexed="81"/>
            <rFont val="MS P ゴシック"/>
            <family val="3"/>
            <charset val="128"/>
          </rPr>
          <t>費用区分を選択</t>
        </r>
      </text>
    </comment>
    <comment ref="D104" authorId="0" shapeId="0" xr:uid="{A50655F0-6D5A-4C81-BF4C-5CA8A2005688}">
      <text>
        <r>
          <rPr>
            <sz val="9"/>
            <color indexed="81"/>
            <rFont val="MS P ゴシック"/>
            <family val="3"/>
            <charset val="128"/>
          </rPr>
          <t>費用区分を選択</t>
        </r>
      </text>
    </comment>
    <comment ref="E104" authorId="0" shapeId="0" xr:uid="{973E7E4E-3E42-4DE2-81A4-703267A215D1}">
      <text>
        <r>
          <rPr>
            <sz val="9"/>
            <color indexed="81"/>
            <rFont val="MS P ゴシック"/>
            <family val="3"/>
            <charset val="128"/>
          </rPr>
          <t>契約区分を選択</t>
        </r>
      </text>
    </comment>
    <comment ref="F104" authorId="0" shapeId="0" xr:uid="{19638055-548C-40CF-B41E-5F16024A027E}">
      <text>
        <r>
          <rPr>
            <sz val="9"/>
            <color indexed="81"/>
            <rFont val="MS P ゴシック"/>
            <family val="3"/>
            <charset val="128"/>
          </rPr>
          <t>円単位で入力</t>
        </r>
      </text>
    </comment>
    <comment ref="G104" authorId="0" shapeId="0" xr:uid="{FEC36104-215E-45B2-862A-3C0453F07EC4}">
      <text>
        <r>
          <rPr>
            <sz val="9"/>
            <color indexed="81"/>
            <rFont val="MS P ゴシック"/>
            <family val="3"/>
            <charset val="128"/>
          </rPr>
          <t>円単位で入力</t>
        </r>
      </text>
    </comment>
    <comment ref="H104" authorId="0" shapeId="0" xr:uid="{40FC4AD1-6038-41FA-A262-3C2EF53496B3}">
      <text>
        <r>
          <rPr>
            <sz val="9"/>
            <color indexed="81"/>
            <rFont val="MS P ゴシック"/>
            <family val="3"/>
            <charset val="128"/>
          </rPr>
          <t>円単位で入力</t>
        </r>
      </text>
    </comment>
    <comment ref="I104" authorId="0" shapeId="0" xr:uid="{DC60548C-7083-451A-A924-EEB0E35462FD}">
      <text>
        <r>
          <rPr>
            <sz val="9"/>
            <color indexed="81"/>
            <rFont val="MS P ゴシック"/>
            <family val="3"/>
            <charset val="128"/>
          </rPr>
          <t>円単位で入力</t>
        </r>
      </text>
    </comment>
    <comment ref="P104" authorId="0" shapeId="0" xr:uid="{82D687D0-7B82-4564-A58B-6139ED533722}">
      <text>
        <r>
          <rPr>
            <sz val="9"/>
            <color indexed="81"/>
            <rFont val="MS P ゴシック"/>
            <family val="3"/>
            <charset val="128"/>
          </rPr>
          <t>該当する場合入力（円単位）</t>
        </r>
      </text>
    </comment>
    <comment ref="R104" authorId="0" shapeId="0" xr:uid="{3829C321-3A90-48D9-A8C3-9A188DADB18B}">
      <text>
        <r>
          <rPr>
            <sz val="9"/>
            <color indexed="81"/>
            <rFont val="MS P ゴシック"/>
            <family val="3"/>
            <charset val="128"/>
          </rPr>
          <t>油種区分を選択</t>
        </r>
      </text>
    </comment>
    <comment ref="S104" authorId="0" shapeId="0" xr:uid="{D6B73684-114C-48F2-87AF-3FFB54972867}">
      <text>
        <r>
          <rPr>
            <sz val="9"/>
            <color indexed="81"/>
            <rFont val="MS P ゴシック"/>
            <family val="3"/>
            <charset val="128"/>
          </rPr>
          <t>円単位で入力</t>
        </r>
      </text>
    </comment>
    <comment ref="B105" authorId="0" shapeId="0" xr:uid="{AC20932C-CFE5-40F0-B60E-6A0DD40397F0}">
      <text>
        <r>
          <rPr>
            <sz val="9"/>
            <color indexed="81"/>
            <rFont val="MS P ゴシック"/>
            <family val="3"/>
            <charset val="128"/>
          </rPr>
          <t>施設名を入力</t>
        </r>
      </text>
    </comment>
    <comment ref="C105" authorId="0" shapeId="0" xr:uid="{5DD86A89-B1E3-4951-AC2C-52A8E63C7EEB}">
      <text>
        <r>
          <rPr>
            <sz val="9"/>
            <color indexed="81"/>
            <rFont val="MS P ゴシック"/>
            <family val="3"/>
            <charset val="128"/>
          </rPr>
          <t>費用区分を選択</t>
        </r>
      </text>
    </comment>
    <comment ref="D105" authorId="0" shapeId="0" xr:uid="{07C51915-4E5D-4270-9D42-D3A095C0106E}">
      <text>
        <r>
          <rPr>
            <sz val="9"/>
            <color indexed="81"/>
            <rFont val="MS P ゴシック"/>
            <family val="3"/>
            <charset val="128"/>
          </rPr>
          <t>費用区分を選択</t>
        </r>
      </text>
    </comment>
    <comment ref="E105" authorId="0" shapeId="0" xr:uid="{B1C6FE78-A3C6-4E53-9F4F-6DDDD05319DD}">
      <text>
        <r>
          <rPr>
            <sz val="9"/>
            <color indexed="81"/>
            <rFont val="MS P ゴシック"/>
            <family val="3"/>
            <charset val="128"/>
          </rPr>
          <t>契約区分を選択</t>
        </r>
      </text>
    </comment>
    <comment ref="F105" authorId="0" shapeId="0" xr:uid="{1CFF7AEE-8EF0-45C0-B6C0-45885A2720BE}">
      <text>
        <r>
          <rPr>
            <sz val="9"/>
            <color indexed="81"/>
            <rFont val="MS P ゴシック"/>
            <family val="3"/>
            <charset val="128"/>
          </rPr>
          <t>円単位で入力</t>
        </r>
      </text>
    </comment>
    <comment ref="G105" authorId="0" shapeId="0" xr:uid="{9F8ED7E4-2119-4B6C-BC13-1818A2D2C2C6}">
      <text>
        <r>
          <rPr>
            <sz val="9"/>
            <color indexed="81"/>
            <rFont val="MS P ゴシック"/>
            <family val="3"/>
            <charset val="128"/>
          </rPr>
          <t>円単位で入力</t>
        </r>
      </text>
    </comment>
    <comment ref="H105" authorId="0" shapeId="0" xr:uid="{72C6DA08-49E8-4553-9B0B-08847A98A17C}">
      <text>
        <r>
          <rPr>
            <sz val="9"/>
            <color indexed="81"/>
            <rFont val="MS P ゴシック"/>
            <family val="3"/>
            <charset val="128"/>
          </rPr>
          <t>円単位で入力</t>
        </r>
      </text>
    </comment>
    <comment ref="I105" authorId="0" shapeId="0" xr:uid="{BCD526B1-0FC2-497C-8492-AFE7E5A8318C}">
      <text>
        <r>
          <rPr>
            <sz val="9"/>
            <color indexed="81"/>
            <rFont val="MS P ゴシック"/>
            <family val="3"/>
            <charset val="128"/>
          </rPr>
          <t>円単位で入力</t>
        </r>
      </text>
    </comment>
    <comment ref="P105" authorId="0" shapeId="0" xr:uid="{7AD94774-0082-475C-B923-113DD579DC6F}">
      <text>
        <r>
          <rPr>
            <sz val="9"/>
            <color indexed="81"/>
            <rFont val="MS P ゴシック"/>
            <family val="3"/>
            <charset val="128"/>
          </rPr>
          <t>該当する場合入力（円単位）</t>
        </r>
      </text>
    </comment>
    <comment ref="R105" authorId="0" shapeId="0" xr:uid="{70656807-C057-46BC-B04A-C0EF2940B39F}">
      <text>
        <r>
          <rPr>
            <sz val="9"/>
            <color indexed="81"/>
            <rFont val="MS P ゴシック"/>
            <family val="3"/>
            <charset val="128"/>
          </rPr>
          <t>油種区分を選択</t>
        </r>
      </text>
    </comment>
    <comment ref="S105" authorId="0" shapeId="0" xr:uid="{834F1468-F9BD-402E-B9E5-63C0675FDFDE}">
      <text>
        <r>
          <rPr>
            <sz val="9"/>
            <color indexed="81"/>
            <rFont val="MS P ゴシック"/>
            <family val="3"/>
            <charset val="128"/>
          </rPr>
          <t>円単位で入力</t>
        </r>
      </text>
    </comment>
    <comment ref="B106" authorId="0" shapeId="0" xr:uid="{4B914678-D3A5-4A72-974F-D0632687C08A}">
      <text>
        <r>
          <rPr>
            <sz val="9"/>
            <color indexed="81"/>
            <rFont val="MS P ゴシック"/>
            <family val="3"/>
            <charset val="128"/>
          </rPr>
          <t>施設名を入力</t>
        </r>
      </text>
    </comment>
    <comment ref="C106" authorId="0" shapeId="0" xr:uid="{D1C729A8-619C-477E-B6AD-BEC93BA15982}">
      <text>
        <r>
          <rPr>
            <sz val="9"/>
            <color indexed="81"/>
            <rFont val="MS P ゴシック"/>
            <family val="3"/>
            <charset val="128"/>
          </rPr>
          <t>費用区分を選択</t>
        </r>
      </text>
    </comment>
    <comment ref="D106" authorId="0" shapeId="0" xr:uid="{E28568CD-30D3-48DA-AED7-713E94848325}">
      <text>
        <r>
          <rPr>
            <sz val="9"/>
            <color indexed="81"/>
            <rFont val="MS P ゴシック"/>
            <family val="3"/>
            <charset val="128"/>
          </rPr>
          <t>費用区分を選択</t>
        </r>
      </text>
    </comment>
    <comment ref="E106" authorId="0" shapeId="0" xr:uid="{50C86D68-D1DB-4B5C-8626-38E5E774485A}">
      <text>
        <r>
          <rPr>
            <sz val="9"/>
            <color indexed="81"/>
            <rFont val="MS P ゴシック"/>
            <family val="3"/>
            <charset val="128"/>
          </rPr>
          <t>契約区分を選択</t>
        </r>
      </text>
    </comment>
    <comment ref="F106" authorId="0" shapeId="0" xr:uid="{700ED17D-EB88-4389-B2E7-26AD66ED8029}">
      <text>
        <r>
          <rPr>
            <sz val="9"/>
            <color indexed="81"/>
            <rFont val="MS P ゴシック"/>
            <family val="3"/>
            <charset val="128"/>
          </rPr>
          <t>円単位で入力</t>
        </r>
      </text>
    </comment>
    <comment ref="G106" authorId="0" shapeId="0" xr:uid="{2FEAFE5B-28A3-4CA7-8137-BBE3BA8952B9}">
      <text>
        <r>
          <rPr>
            <sz val="9"/>
            <color indexed="81"/>
            <rFont val="MS P ゴシック"/>
            <family val="3"/>
            <charset val="128"/>
          </rPr>
          <t>円単位で入力</t>
        </r>
      </text>
    </comment>
    <comment ref="H106" authorId="0" shapeId="0" xr:uid="{ED64B0E9-DF76-4E77-BF4E-0A3B2568B2E9}">
      <text>
        <r>
          <rPr>
            <sz val="9"/>
            <color indexed="81"/>
            <rFont val="MS P ゴシック"/>
            <family val="3"/>
            <charset val="128"/>
          </rPr>
          <t>円単位で入力</t>
        </r>
      </text>
    </comment>
    <comment ref="I106" authorId="0" shapeId="0" xr:uid="{0CA26AC8-CE03-4F3A-8C5C-F93281166166}">
      <text>
        <r>
          <rPr>
            <sz val="9"/>
            <color indexed="81"/>
            <rFont val="MS P ゴシック"/>
            <family val="3"/>
            <charset val="128"/>
          </rPr>
          <t>円単位で入力</t>
        </r>
      </text>
    </comment>
    <comment ref="P106" authorId="0" shapeId="0" xr:uid="{BB01FE81-2547-4F73-B0E3-6505E4FF6036}">
      <text>
        <r>
          <rPr>
            <sz val="9"/>
            <color indexed="81"/>
            <rFont val="MS P ゴシック"/>
            <family val="3"/>
            <charset val="128"/>
          </rPr>
          <t>該当する場合入力（円単位）</t>
        </r>
      </text>
    </comment>
    <comment ref="R106" authorId="0" shapeId="0" xr:uid="{917E4499-4A34-442F-A402-6FE36DBED8F2}">
      <text>
        <r>
          <rPr>
            <sz val="9"/>
            <color indexed="81"/>
            <rFont val="MS P ゴシック"/>
            <family val="3"/>
            <charset val="128"/>
          </rPr>
          <t>油種区分を選択</t>
        </r>
      </text>
    </comment>
    <comment ref="S106" authorId="0" shapeId="0" xr:uid="{05E21BD8-4BFF-4437-92DF-E6384028EA29}">
      <text>
        <r>
          <rPr>
            <sz val="9"/>
            <color indexed="81"/>
            <rFont val="MS P ゴシック"/>
            <family val="3"/>
            <charset val="128"/>
          </rPr>
          <t>円単位で入力</t>
        </r>
      </text>
    </comment>
    <comment ref="B107" authorId="0" shapeId="0" xr:uid="{4B8B6EC6-9B26-473B-B66C-447471CF34D9}">
      <text>
        <r>
          <rPr>
            <sz val="9"/>
            <color indexed="81"/>
            <rFont val="MS P ゴシック"/>
            <family val="3"/>
            <charset val="128"/>
          </rPr>
          <t>施設名を入力</t>
        </r>
      </text>
    </comment>
    <comment ref="C107" authorId="0" shapeId="0" xr:uid="{F17971AD-B92B-4040-9D27-EF6AE0515579}">
      <text>
        <r>
          <rPr>
            <sz val="9"/>
            <color indexed="81"/>
            <rFont val="MS P ゴシック"/>
            <family val="3"/>
            <charset val="128"/>
          </rPr>
          <t>費用区分を選択</t>
        </r>
      </text>
    </comment>
    <comment ref="D107" authorId="0" shapeId="0" xr:uid="{1552BC6A-337B-41E5-9635-E259E6027D11}">
      <text>
        <r>
          <rPr>
            <sz val="9"/>
            <color indexed="81"/>
            <rFont val="MS P ゴシック"/>
            <family val="3"/>
            <charset val="128"/>
          </rPr>
          <t>費用区分を選択</t>
        </r>
      </text>
    </comment>
    <comment ref="E107" authorId="0" shapeId="0" xr:uid="{CEA68BC2-B1FC-4743-9D69-B3E9E189496B}">
      <text>
        <r>
          <rPr>
            <sz val="9"/>
            <color indexed="81"/>
            <rFont val="MS P ゴシック"/>
            <family val="3"/>
            <charset val="128"/>
          </rPr>
          <t>契約区分を選択</t>
        </r>
      </text>
    </comment>
    <comment ref="F107" authorId="0" shapeId="0" xr:uid="{21812DF4-C091-4145-A5A3-5A09DAE6DA41}">
      <text>
        <r>
          <rPr>
            <sz val="9"/>
            <color indexed="81"/>
            <rFont val="MS P ゴシック"/>
            <family val="3"/>
            <charset val="128"/>
          </rPr>
          <t>円単位で入力</t>
        </r>
      </text>
    </comment>
    <comment ref="G107" authorId="0" shapeId="0" xr:uid="{8C484313-52D6-44BB-8D36-A110472E4E38}">
      <text>
        <r>
          <rPr>
            <sz val="9"/>
            <color indexed="81"/>
            <rFont val="MS P ゴシック"/>
            <family val="3"/>
            <charset val="128"/>
          </rPr>
          <t>円単位で入力</t>
        </r>
      </text>
    </comment>
    <comment ref="H107" authorId="0" shapeId="0" xr:uid="{D48D485E-32D5-4BCB-90B1-CD998F5E7A64}">
      <text>
        <r>
          <rPr>
            <sz val="9"/>
            <color indexed="81"/>
            <rFont val="MS P ゴシック"/>
            <family val="3"/>
            <charset val="128"/>
          </rPr>
          <t>円単位で入力</t>
        </r>
      </text>
    </comment>
    <comment ref="I107" authorId="0" shapeId="0" xr:uid="{B3F1AADE-DDFB-43FD-A1A6-961C871056A4}">
      <text>
        <r>
          <rPr>
            <sz val="9"/>
            <color indexed="81"/>
            <rFont val="MS P ゴシック"/>
            <family val="3"/>
            <charset val="128"/>
          </rPr>
          <t>円単位で入力</t>
        </r>
      </text>
    </comment>
    <comment ref="P107" authorId="0" shapeId="0" xr:uid="{A2641B64-BB27-4E8F-AF41-C92186AFEF32}">
      <text>
        <r>
          <rPr>
            <sz val="9"/>
            <color indexed="81"/>
            <rFont val="MS P ゴシック"/>
            <family val="3"/>
            <charset val="128"/>
          </rPr>
          <t>該当する場合入力（円単位）</t>
        </r>
      </text>
    </comment>
    <comment ref="R107" authorId="0" shapeId="0" xr:uid="{8A051030-EDED-4301-9648-9E7E61DB89C7}">
      <text>
        <r>
          <rPr>
            <sz val="9"/>
            <color indexed="81"/>
            <rFont val="MS P ゴシック"/>
            <family val="3"/>
            <charset val="128"/>
          </rPr>
          <t>油種区分を選択</t>
        </r>
      </text>
    </comment>
    <comment ref="S107" authorId="0" shapeId="0" xr:uid="{3BD6CEB4-6735-49F2-9BCA-96F817DD9432}">
      <text>
        <r>
          <rPr>
            <sz val="9"/>
            <color indexed="81"/>
            <rFont val="MS P ゴシック"/>
            <family val="3"/>
            <charset val="128"/>
          </rPr>
          <t>円単位で入力</t>
        </r>
      </text>
    </comment>
    <comment ref="B108" authorId="0" shapeId="0" xr:uid="{CE517654-4A0E-494F-98EE-9D8D315D2D6C}">
      <text>
        <r>
          <rPr>
            <sz val="9"/>
            <color indexed="81"/>
            <rFont val="MS P ゴシック"/>
            <family val="3"/>
            <charset val="128"/>
          </rPr>
          <t>施設名を入力</t>
        </r>
      </text>
    </comment>
    <comment ref="C108" authorId="0" shapeId="0" xr:uid="{CFD2FD86-7600-4579-9BF0-299AEC0E60D9}">
      <text>
        <r>
          <rPr>
            <sz val="9"/>
            <color indexed="81"/>
            <rFont val="MS P ゴシック"/>
            <family val="3"/>
            <charset val="128"/>
          </rPr>
          <t>費用区分を選択</t>
        </r>
      </text>
    </comment>
    <comment ref="D108" authorId="0" shapeId="0" xr:uid="{A3D80DF0-6A84-46BB-8219-4BAAD8558015}">
      <text>
        <r>
          <rPr>
            <sz val="9"/>
            <color indexed="81"/>
            <rFont val="MS P ゴシック"/>
            <family val="3"/>
            <charset val="128"/>
          </rPr>
          <t>費用区分を選択</t>
        </r>
      </text>
    </comment>
    <comment ref="E108" authorId="0" shapeId="0" xr:uid="{AAC79AA0-1CFA-4D64-AB0D-087EF0636B26}">
      <text>
        <r>
          <rPr>
            <sz val="9"/>
            <color indexed="81"/>
            <rFont val="MS P ゴシック"/>
            <family val="3"/>
            <charset val="128"/>
          </rPr>
          <t>契約区分を選択</t>
        </r>
      </text>
    </comment>
    <comment ref="F108" authorId="0" shapeId="0" xr:uid="{4B25D8AD-63EC-4E4B-AF53-F6E09698E3A7}">
      <text>
        <r>
          <rPr>
            <sz val="9"/>
            <color indexed="81"/>
            <rFont val="MS P ゴシック"/>
            <family val="3"/>
            <charset val="128"/>
          </rPr>
          <t>円単位で入力</t>
        </r>
      </text>
    </comment>
    <comment ref="G108" authorId="0" shapeId="0" xr:uid="{A971C096-35C8-4D3D-A0ED-FBB0B47204BB}">
      <text>
        <r>
          <rPr>
            <sz val="9"/>
            <color indexed="81"/>
            <rFont val="MS P ゴシック"/>
            <family val="3"/>
            <charset val="128"/>
          </rPr>
          <t>円単位で入力</t>
        </r>
      </text>
    </comment>
    <comment ref="H108" authorId="0" shapeId="0" xr:uid="{E42F2552-2C32-4E7A-832B-820CAA69133A}">
      <text>
        <r>
          <rPr>
            <sz val="9"/>
            <color indexed="81"/>
            <rFont val="MS P ゴシック"/>
            <family val="3"/>
            <charset val="128"/>
          </rPr>
          <t>円単位で入力</t>
        </r>
      </text>
    </comment>
    <comment ref="I108" authorId="0" shapeId="0" xr:uid="{E11C3AB3-09DA-4C71-B03E-D68CCC5965CC}">
      <text>
        <r>
          <rPr>
            <sz val="9"/>
            <color indexed="81"/>
            <rFont val="MS P ゴシック"/>
            <family val="3"/>
            <charset val="128"/>
          </rPr>
          <t>円単位で入力</t>
        </r>
      </text>
    </comment>
    <comment ref="P108" authorId="0" shapeId="0" xr:uid="{FBF038E8-E7AB-4B0A-8ECB-6F65F79F9394}">
      <text>
        <r>
          <rPr>
            <sz val="9"/>
            <color indexed="81"/>
            <rFont val="MS P ゴシック"/>
            <family val="3"/>
            <charset val="128"/>
          </rPr>
          <t>該当する場合入力（円単位）</t>
        </r>
      </text>
    </comment>
    <comment ref="R108" authorId="0" shapeId="0" xr:uid="{EEBA7AE1-9351-452F-8AC7-708E7EE5FEF3}">
      <text>
        <r>
          <rPr>
            <sz val="9"/>
            <color indexed="81"/>
            <rFont val="MS P ゴシック"/>
            <family val="3"/>
            <charset val="128"/>
          </rPr>
          <t>油種区分を選択</t>
        </r>
      </text>
    </comment>
    <comment ref="S108" authorId="0" shapeId="0" xr:uid="{722884EB-B5D4-4573-B935-9FC7CB70477F}">
      <text>
        <r>
          <rPr>
            <sz val="9"/>
            <color indexed="81"/>
            <rFont val="MS P ゴシック"/>
            <family val="3"/>
            <charset val="128"/>
          </rPr>
          <t>円単位で入力</t>
        </r>
      </text>
    </comment>
    <comment ref="B109" authorId="0" shapeId="0" xr:uid="{B2F0C33A-86B3-4DA5-B8F9-8B0BF836172B}">
      <text>
        <r>
          <rPr>
            <sz val="9"/>
            <color indexed="81"/>
            <rFont val="MS P ゴシック"/>
            <family val="3"/>
            <charset val="128"/>
          </rPr>
          <t>施設名を入力</t>
        </r>
      </text>
    </comment>
    <comment ref="C109" authorId="0" shapeId="0" xr:uid="{D2DFB88B-D63C-4AE6-AEF7-3A337FC7BC85}">
      <text>
        <r>
          <rPr>
            <sz val="9"/>
            <color indexed="81"/>
            <rFont val="MS P ゴシック"/>
            <family val="3"/>
            <charset val="128"/>
          </rPr>
          <t>費用区分を選択</t>
        </r>
      </text>
    </comment>
    <comment ref="D109" authorId="0" shapeId="0" xr:uid="{447C81CE-5E06-401D-85B7-2CD1D944675C}">
      <text>
        <r>
          <rPr>
            <sz val="9"/>
            <color indexed="81"/>
            <rFont val="MS P ゴシック"/>
            <family val="3"/>
            <charset val="128"/>
          </rPr>
          <t>費用区分を選択</t>
        </r>
      </text>
    </comment>
    <comment ref="E109" authorId="0" shapeId="0" xr:uid="{E3F005FC-F385-4080-AED1-3460385630B6}">
      <text>
        <r>
          <rPr>
            <sz val="9"/>
            <color indexed="81"/>
            <rFont val="MS P ゴシック"/>
            <family val="3"/>
            <charset val="128"/>
          </rPr>
          <t>契約区分を選択</t>
        </r>
      </text>
    </comment>
    <comment ref="F109" authorId="0" shapeId="0" xr:uid="{A0299322-EEA6-4BB5-8277-01E24752F056}">
      <text>
        <r>
          <rPr>
            <sz val="9"/>
            <color indexed="81"/>
            <rFont val="MS P ゴシック"/>
            <family val="3"/>
            <charset val="128"/>
          </rPr>
          <t>円単位で入力</t>
        </r>
      </text>
    </comment>
    <comment ref="G109" authorId="0" shapeId="0" xr:uid="{4E714DC5-3AD1-4D78-B7B3-A0C5F94407E5}">
      <text>
        <r>
          <rPr>
            <sz val="9"/>
            <color indexed="81"/>
            <rFont val="MS P ゴシック"/>
            <family val="3"/>
            <charset val="128"/>
          </rPr>
          <t>円単位で入力</t>
        </r>
      </text>
    </comment>
    <comment ref="H109" authorId="0" shapeId="0" xr:uid="{9FCE0E17-F88F-40BD-9F61-03952CD82289}">
      <text>
        <r>
          <rPr>
            <sz val="9"/>
            <color indexed="81"/>
            <rFont val="MS P ゴシック"/>
            <family val="3"/>
            <charset val="128"/>
          </rPr>
          <t>円単位で入力</t>
        </r>
      </text>
    </comment>
    <comment ref="I109" authorId="0" shapeId="0" xr:uid="{C4B6DB28-E6D1-4CE4-8C21-73470DC22ADC}">
      <text>
        <r>
          <rPr>
            <sz val="9"/>
            <color indexed="81"/>
            <rFont val="MS P ゴシック"/>
            <family val="3"/>
            <charset val="128"/>
          </rPr>
          <t>円単位で入力</t>
        </r>
      </text>
    </comment>
    <comment ref="P109" authorId="0" shapeId="0" xr:uid="{4C077BD4-B400-4813-B657-7DC8235F38DD}">
      <text>
        <r>
          <rPr>
            <sz val="9"/>
            <color indexed="81"/>
            <rFont val="MS P ゴシック"/>
            <family val="3"/>
            <charset val="128"/>
          </rPr>
          <t>該当する場合入力（円単位）</t>
        </r>
      </text>
    </comment>
    <comment ref="R109" authorId="0" shapeId="0" xr:uid="{F3EDDFC2-BE0C-485B-BB96-AB4923092758}">
      <text>
        <r>
          <rPr>
            <sz val="9"/>
            <color indexed="81"/>
            <rFont val="MS P ゴシック"/>
            <family val="3"/>
            <charset val="128"/>
          </rPr>
          <t>油種区分を選択</t>
        </r>
      </text>
    </comment>
    <comment ref="S109" authorId="0" shapeId="0" xr:uid="{47F0E027-4AE7-4E34-97FB-5E1002CC4D6B}">
      <text>
        <r>
          <rPr>
            <sz val="9"/>
            <color indexed="81"/>
            <rFont val="MS P ゴシック"/>
            <family val="3"/>
            <charset val="128"/>
          </rPr>
          <t>円単位で入力</t>
        </r>
      </text>
    </comment>
    <comment ref="B110" authorId="0" shapeId="0" xr:uid="{C2854768-A6B7-4A9A-8E44-F7C3F5F754C3}">
      <text>
        <r>
          <rPr>
            <sz val="9"/>
            <color indexed="81"/>
            <rFont val="MS P ゴシック"/>
            <family val="3"/>
            <charset val="128"/>
          </rPr>
          <t>施設名を入力</t>
        </r>
      </text>
    </comment>
    <comment ref="C110" authorId="0" shapeId="0" xr:uid="{1A3F5FDA-F62D-4CBF-9278-6709CA515D90}">
      <text>
        <r>
          <rPr>
            <sz val="9"/>
            <color indexed="81"/>
            <rFont val="MS P ゴシック"/>
            <family val="3"/>
            <charset val="128"/>
          </rPr>
          <t>費用区分を選択</t>
        </r>
      </text>
    </comment>
    <comment ref="D110" authorId="0" shapeId="0" xr:uid="{B1AD72AA-B8FB-43A4-B8CB-99DE8961FB32}">
      <text>
        <r>
          <rPr>
            <sz val="9"/>
            <color indexed="81"/>
            <rFont val="MS P ゴシック"/>
            <family val="3"/>
            <charset val="128"/>
          </rPr>
          <t>費用区分を選択</t>
        </r>
      </text>
    </comment>
    <comment ref="E110" authorId="0" shapeId="0" xr:uid="{2789C62A-31ED-43A7-9566-5488F3000071}">
      <text>
        <r>
          <rPr>
            <sz val="9"/>
            <color indexed="81"/>
            <rFont val="MS P ゴシック"/>
            <family val="3"/>
            <charset val="128"/>
          </rPr>
          <t>契約区分を選択</t>
        </r>
      </text>
    </comment>
    <comment ref="F110" authorId="0" shapeId="0" xr:uid="{B07F3AEA-5BCE-4E53-A851-CA55B17BFF5D}">
      <text>
        <r>
          <rPr>
            <sz val="9"/>
            <color indexed="81"/>
            <rFont val="MS P ゴシック"/>
            <family val="3"/>
            <charset val="128"/>
          </rPr>
          <t>円単位で入力</t>
        </r>
      </text>
    </comment>
    <comment ref="G110" authorId="0" shapeId="0" xr:uid="{438C6A69-851E-40D0-8FC1-52839453104D}">
      <text>
        <r>
          <rPr>
            <sz val="9"/>
            <color indexed="81"/>
            <rFont val="MS P ゴシック"/>
            <family val="3"/>
            <charset val="128"/>
          </rPr>
          <t>円単位で入力</t>
        </r>
      </text>
    </comment>
    <comment ref="H110" authorId="0" shapeId="0" xr:uid="{01581995-CA46-4B38-8F3A-5DCD096F4EFB}">
      <text>
        <r>
          <rPr>
            <sz val="9"/>
            <color indexed="81"/>
            <rFont val="MS P ゴシック"/>
            <family val="3"/>
            <charset val="128"/>
          </rPr>
          <t>円単位で入力</t>
        </r>
      </text>
    </comment>
    <comment ref="I110" authorId="0" shapeId="0" xr:uid="{7195BD89-6E10-4841-AA25-ECE1CB6C28F6}">
      <text>
        <r>
          <rPr>
            <sz val="9"/>
            <color indexed="81"/>
            <rFont val="MS P ゴシック"/>
            <family val="3"/>
            <charset val="128"/>
          </rPr>
          <t>円単位で入力</t>
        </r>
      </text>
    </comment>
    <comment ref="P110" authorId="0" shapeId="0" xr:uid="{D539DD51-50A6-4C7F-BE40-C9CA724A07E5}">
      <text>
        <r>
          <rPr>
            <sz val="9"/>
            <color indexed="81"/>
            <rFont val="MS P ゴシック"/>
            <family val="3"/>
            <charset val="128"/>
          </rPr>
          <t>該当する場合入力（円単位）</t>
        </r>
      </text>
    </comment>
    <comment ref="R110" authorId="0" shapeId="0" xr:uid="{6B1655A2-BAB8-4E57-91D8-81B1AF13C2C8}">
      <text>
        <r>
          <rPr>
            <sz val="9"/>
            <color indexed="81"/>
            <rFont val="MS P ゴシック"/>
            <family val="3"/>
            <charset val="128"/>
          </rPr>
          <t>油種区分を選択</t>
        </r>
      </text>
    </comment>
    <comment ref="S110" authorId="0" shapeId="0" xr:uid="{AA80F36F-824F-44BA-842D-355D8A57A640}">
      <text>
        <r>
          <rPr>
            <sz val="9"/>
            <color indexed="81"/>
            <rFont val="MS P ゴシック"/>
            <family val="3"/>
            <charset val="128"/>
          </rPr>
          <t>円単位で入力</t>
        </r>
      </text>
    </comment>
    <comment ref="B111" authorId="0" shapeId="0" xr:uid="{6AB08821-2B3C-4B77-9AF7-627208D1F157}">
      <text>
        <r>
          <rPr>
            <sz val="9"/>
            <color indexed="81"/>
            <rFont val="MS P ゴシック"/>
            <family val="3"/>
            <charset val="128"/>
          </rPr>
          <t>施設名を入力</t>
        </r>
      </text>
    </comment>
    <comment ref="C111" authorId="0" shapeId="0" xr:uid="{69064B10-7C07-4C5F-BA3B-1E7DAAA0E218}">
      <text>
        <r>
          <rPr>
            <sz val="9"/>
            <color indexed="81"/>
            <rFont val="MS P ゴシック"/>
            <family val="3"/>
            <charset val="128"/>
          </rPr>
          <t>費用区分を選択</t>
        </r>
      </text>
    </comment>
    <comment ref="D111" authorId="0" shapeId="0" xr:uid="{2BD393AB-1956-43D6-AD6C-ACB008E85C70}">
      <text>
        <r>
          <rPr>
            <sz val="9"/>
            <color indexed="81"/>
            <rFont val="MS P ゴシック"/>
            <family val="3"/>
            <charset val="128"/>
          </rPr>
          <t>費用区分を選択</t>
        </r>
      </text>
    </comment>
    <comment ref="E111" authorId="0" shapeId="0" xr:uid="{3AC2848E-3F47-4104-AACB-9D4B7B5D5C5E}">
      <text>
        <r>
          <rPr>
            <sz val="9"/>
            <color indexed="81"/>
            <rFont val="MS P ゴシック"/>
            <family val="3"/>
            <charset val="128"/>
          </rPr>
          <t>契約区分を選択</t>
        </r>
      </text>
    </comment>
    <comment ref="F111" authorId="0" shapeId="0" xr:uid="{520B587F-F493-4472-9927-0175DDBC2158}">
      <text>
        <r>
          <rPr>
            <sz val="9"/>
            <color indexed="81"/>
            <rFont val="MS P ゴシック"/>
            <family val="3"/>
            <charset val="128"/>
          </rPr>
          <t>円単位で入力</t>
        </r>
      </text>
    </comment>
    <comment ref="G111" authorId="0" shapeId="0" xr:uid="{BC4861AC-6742-4950-8C0E-3874B2D3491A}">
      <text>
        <r>
          <rPr>
            <sz val="9"/>
            <color indexed="81"/>
            <rFont val="MS P ゴシック"/>
            <family val="3"/>
            <charset val="128"/>
          </rPr>
          <t>円単位で入力</t>
        </r>
      </text>
    </comment>
    <comment ref="H111" authorId="0" shapeId="0" xr:uid="{4486B794-47F3-4674-85CE-ED59844A4FCC}">
      <text>
        <r>
          <rPr>
            <sz val="9"/>
            <color indexed="81"/>
            <rFont val="MS P ゴシック"/>
            <family val="3"/>
            <charset val="128"/>
          </rPr>
          <t>円単位で入力</t>
        </r>
      </text>
    </comment>
    <comment ref="I111" authorId="0" shapeId="0" xr:uid="{AB818C8A-CBAF-4464-BC17-DDCE1A21CD38}">
      <text>
        <r>
          <rPr>
            <sz val="9"/>
            <color indexed="81"/>
            <rFont val="MS P ゴシック"/>
            <family val="3"/>
            <charset val="128"/>
          </rPr>
          <t>円単位で入力</t>
        </r>
      </text>
    </comment>
    <comment ref="P111" authorId="0" shapeId="0" xr:uid="{F1737E0D-5A21-4403-B945-9CAB958E876D}">
      <text>
        <r>
          <rPr>
            <sz val="9"/>
            <color indexed="81"/>
            <rFont val="MS P ゴシック"/>
            <family val="3"/>
            <charset val="128"/>
          </rPr>
          <t>該当する場合入力（円単位）</t>
        </r>
      </text>
    </comment>
    <comment ref="R111" authorId="0" shapeId="0" xr:uid="{03282BE4-E3E1-481A-93B7-0EA780DB16EB}">
      <text>
        <r>
          <rPr>
            <sz val="9"/>
            <color indexed="81"/>
            <rFont val="MS P ゴシック"/>
            <family val="3"/>
            <charset val="128"/>
          </rPr>
          <t>油種区分を選択</t>
        </r>
      </text>
    </comment>
    <comment ref="S111" authorId="0" shapeId="0" xr:uid="{802BCAE2-1FE8-4FCE-8622-6FDFECED518C}">
      <text>
        <r>
          <rPr>
            <sz val="9"/>
            <color indexed="81"/>
            <rFont val="MS P ゴシック"/>
            <family val="3"/>
            <charset val="128"/>
          </rPr>
          <t>円単位で入力</t>
        </r>
      </text>
    </comment>
    <comment ref="B112" authorId="0" shapeId="0" xr:uid="{B77168AE-FBE7-49DE-A17A-F587FF168616}">
      <text>
        <r>
          <rPr>
            <sz val="9"/>
            <color indexed="81"/>
            <rFont val="MS P ゴシック"/>
            <family val="3"/>
            <charset val="128"/>
          </rPr>
          <t>施設名を入力</t>
        </r>
      </text>
    </comment>
    <comment ref="C112" authorId="0" shapeId="0" xr:uid="{862F9442-2E91-46EE-8538-7E8284F03BE2}">
      <text>
        <r>
          <rPr>
            <sz val="9"/>
            <color indexed="81"/>
            <rFont val="MS P ゴシック"/>
            <family val="3"/>
            <charset val="128"/>
          </rPr>
          <t>費用区分を選択</t>
        </r>
      </text>
    </comment>
    <comment ref="D112" authorId="0" shapeId="0" xr:uid="{B5BEA5EE-3D9C-44D6-A109-D80A9629EA73}">
      <text>
        <r>
          <rPr>
            <sz val="9"/>
            <color indexed="81"/>
            <rFont val="MS P ゴシック"/>
            <family val="3"/>
            <charset val="128"/>
          </rPr>
          <t>費用区分を選択</t>
        </r>
      </text>
    </comment>
    <comment ref="E112" authorId="0" shapeId="0" xr:uid="{EF70456B-A91E-44F3-BCB7-1351F2B0606B}">
      <text>
        <r>
          <rPr>
            <sz val="9"/>
            <color indexed="81"/>
            <rFont val="MS P ゴシック"/>
            <family val="3"/>
            <charset val="128"/>
          </rPr>
          <t>契約区分を選択</t>
        </r>
      </text>
    </comment>
    <comment ref="F112" authorId="0" shapeId="0" xr:uid="{656E5B88-E571-4ABF-A424-EF956E949856}">
      <text>
        <r>
          <rPr>
            <sz val="9"/>
            <color indexed="81"/>
            <rFont val="MS P ゴシック"/>
            <family val="3"/>
            <charset val="128"/>
          </rPr>
          <t>円単位で入力</t>
        </r>
      </text>
    </comment>
    <comment ref="G112" authorId="0" shapeId="0" xr:uid="{11BA83C3-D0B2-48F6-B540-B55ED36BBD63}">
      <text>
        <r>
          <rPr>
            <sz val="9"/>
            <color indexed="81"/>
            <rFont val="MS P ゴシック"/>
            <family val="3"/>
            <charset val="128"/>
          </rPr>
          <t>円単位で入力</t>
        </r>
      </text>
    </comment>
    <comment ref="H112" authorId="0" shapeId="0" xr:uid="{06D9232C-17DF-432A-B2A9-0CD8984FA398}">
      <text>
        <r>
          <rPr>
            <sz val="9"/>
            <color indexed="81"/>
            <rFont val="MS P ゴシック"/>
            <family val="3"/>
            <charset val="128"/>
          </rPr>
          <t>円単位で入力</t>
        </r>
      </text>
    </comment>
    <comment ref="I112" authorId="0" shapeId="0" xr:uid="{FB4EB64D-39FC-458F-BA0C-C847F1229CE9}">
      <text>
        <r>
          <rPr>
            <sz val="9"/>
            <color indexed="81"/>
            <rFont val="MS P ゴシック"/>
            <family val="3"/>
            <charset val="128"/>
          </rPr>
          <t>円単位で入力</t>
        </r>
      </text>
    </comment>
    <comment ref="P112" authorId="0" shapeId="0" xr:uid="{D3E36883-DDAA-4BC8-8820-F16A9EFCAC3D}">
      <text>
        <r>
          <rPr>
            <sz val="9"/>
            <color indexed="81"/>
            <rFont val="MS P ゴシック"/>
            <family val="3"/>
            <charset val="128"/>
          </rPr>
          <t>該当する場合入力（円単位）</t>
        </r>
      </text>
    </comment>
    <comment ref="R112" authorId="0" shapeId="0" xr:uid="{7E6F833A-62AD-4510-B2D2-3483D7CF2CD6}">
      <text>
        <r>
          <rPr>
            <sz val="9"/>
            <color indexed="81"/>
            <rFont val="MS P ゴシック"/>
            <family val="3"/>
            <charset val="128"/>
          </rPr>
          <t>油種区分を選択</t>
        </r>
      </text>
    </comment>
    <comment ref="S112" authorId="0" shapeId="0" xr:uid="{CEF4A7E3-88A9-411A-8B64-BC79849AA016}">
      <text>
        <r>
          <rPr>
            <sz val="9"/>
            <color indexed="81"/>
            <rFont val="MS P ゴシック"/>
            <family val="3"/>
            <charset val="128"/>
          </rPr>
          <t>円単位で入力</t>
        </r>
      </text>
    </comment>
    <comment ref="B113" authorId="0" shapeId="0" xr:uid="{6144CC92-04F7-40B2-8DC4-83529B5A9D33}">
      <text>
        <r>
          <rPr>
            <sz val="9"/>
            <color indexed="81"/>
            <rFont val="MS P ゴシック"/>
            <family val="3"/>
            <charset val="128"/>
          </rPr>
          <t>施設名を入力</t>
        </r>
      </text>
    </comment>
    <comment ref="C113" authorId="0" shapeId="0" xr:uid="{A4028D69-37F1-47AC-8193-39706D4ADD17}">
      <text>
        <r>
          <rPr>
            <sz val="9"/>
            <color indexed="81"/>
            <rFont val="MS P ゴシック"/>
            <family val="3"/>
            <charset val="128"/>
          </rPr>
          <t>費用区分を選択</t>
        </r>
      </text>
    </comment>
    <comment ref="D113" authorId="0" shapeId="0" xr:uid="{3AA9C4D4-188E-4E4D-8542-2B446C32DE81}">
      <text>
        <r>
          <rPr>
            <sz val="9"/>
            <color indexed="81"/>
            <rFont val="MS P ゴシック"/>
            <family val="3"/>
            <charset val="128"/>
          </rPr>
          <t>費用区分を選択</t>
        </r>
      </text>
    </comment>
    <comment ref="E113" authorId="0" shapeId="0" xr:uid="{E77B1E5F-8F75-4635-870D-7A9486A3110E}">
      <text>
        <r>
          <rPr>
            <sz val="9"/>
            <color indexed="81"/>
            <rFont val="MS P ゴシック"/>
            <family val="3"/>
            <charset val="128"/>
          </rPr>
          <t>契約区分を選択</t>
        </r>
      </text>
    </comment>
    <comment ref="F113" authorId="0" shapeId="0" xr:uid="{3AA5E59F-38DC-4882-A8C6-54677F0E5B98}">
      <text>
        <r>
          <rPr>
            <sz val="9"/>
            <color indexed="81"/>
            <rFont val="MS P ゴシック"/>
            <family val="3"/>
            <charset val="128"/>
          </rPr>
          <t>円単位で入力</t>
        </r>
      </text>
    </comment>
    <comment ref="G113" authorId="0" shapeId="0" xr:uid="{10D9675E-DC35-4530-A686-CB83A9C889A8}">
      <text>
        <r>
          <rPr>
            <sz val="9"/>
            <color indexed="81"/>
            <rFont val="MS P ゴシック"/>
            <family val="3"/>
            <charset val="128"/>
          </rPr>
          <t>円単位で入力</t>
        </r>
      </text>
    </comment>
    <comment ref="H113" authorId="0" shapeId="0" xr:uid="{FE7F9B4A-9F86-4B80-8824-0177540D77F3}">
      <text>
        <r>
          <rPr>
            <sz val="9"/>
            <color indexed="81"/>
            <rFont val="MS P ゴシック"/>
            <family val="3"/>
            <charset val="128"/>
          </rPr>
          <t>円単位で入力</t>
        </r>
      </text>
    </comment>
    <comment ref="I113" authorId="0" shapeId="0" xr:uid="{21FE7407-FF67-4FDF-9B22-C67CC05B962A}">
      <text>
        <r>
          <rPr>
            <sz val="9"/>
            <color indexed="81"/>
            <rFont val="MS P ゴシック"/>
            <family val="3"/>
            <charset val="128"/>
          </rPr>
          <t>円単位で入力</t>
        </r>
      </text>
    </comment>
    <comment ref="P113" authorId="0" shapeId="0" xr:uid="{A1E80E11-99D9-47FA-9A16-52601000A856}">
      <text>
        <r>
          <rPr>
            <sz val="9"/>
            <color indexed="81"/>
            <rFont val="MS P ゴシック"/>
            <family val="3"/>
            <charset val="128"/>
          </rPr>
          <t>該当する場合入力（円単位）</t>
        </r>
      </text>
    </comment>
    <comment ref="R113" authorId="0" shapeId="0" xr:uid="{B160C977-30B3-405F-8153-9A1F00221D24}">
      <text>
        <r>
          <rPr>
            <sz val="9"/>
            <color indexed="81"/>
            <rFont val="MS P ゴシック"/>
            <family val="3"/>
            <charset val="128"/>
          </rPr>
          <t>油種区分を選択</t>
        </r>
      </text>
    </comment>
    <comment ref="S113" authorId="0" shapeId="0" xr:uid="{62BA91A1-F5DF-4169-9758-106FBBCC929C}">
      <text>
        <r>
          <rPr>
            <sz val="9"/>
            <color indexed="81"/>
            <rFont val="MS P ゴシック"/>
            <family val="3"/>
            <charset val="128"/>
          </rPr>
          <t>円単位で入力</t>
        </r>
      </text>
    </comment>
    <comment ref="B114" authorId="0" shapeId="0" xr:uid="{63C2D7BE-E430-4181-9E73-8AF090E6C610}">
      <text>
        <r>
          <rPr>
            <sz val="9"/>
            <color indexed="81"/>
            <rFont val="MS P ゴシック"/>
            <family val="3"/>
            <charset val="128"/>
          </rPr>
          <t>施設名を入力</t>
        </r>
      </text>
    </comment>
    <comment ref="C114" authorId="0" shapeId="0" xr:uid="{AC17DB44-8D4E-4184-94AE-C02DF97AA7F7}">
      <text>
        <r>
          <rPr>
            <sz val="9"/>
            <color indexed="81"/>
            <rFont val="MS P ゴシック"/>
            <family val="3"/>
            <charset val="128"/>
          </rPr>
          <t>費用区分を選択</t>
        </r>
      </text>
    </comment>
    <comment ref="D114" authorId="0" shapeId="0" xr:uid="{DC30EFB5-063F-4C8A-A030-8E20AEF68238}">
      <text>
        <r>
          <rPr>
            <sz val="9"/>
            <color indexed="81"/>
            <rFont val="MS P ゴシック"/>
            <family val="3"/>
            <charset val="128"/>
          </rPr>
          <t>費用区分を選択</t>
        </r>
      </text>
    </comment>
    <comment ref="E114" authorId="0" shapeId="0" xr:uid="{7C38D971-E40F-4751-B4CA-1AA3D1BA5D14}">
      <text>
        <r>
          <rPr>
            <sz val="9"/>
            <color indexed="81"/>
            <rFont val="MS P ゴシック"/>
            <family val="3"/>
            <charset val="128"/>
          </rPr>
          <t>契約区分を選択</t>
        </r>
      </text>
    </comment>
    <comment ref="F114" authorId="0" shapeId="0" xr:uid="{0A7E2614-1638-4E10-BDD2-C869D57FF2EF}">
      <text>
        <r>
          <rPr>
            <sz val="9"/>
            <color indexed="81"/>
            <rFont val="MS P ゴシック"/>
            <family val="3"/>
            <charset val="128"/>
          </rPr>
          <t>円単位で入力</t>
        </r>
      </text>
    </comment>
    <comment ref="G114" authorId="0" shapeId="0" xr:uid="{FBD4AA17-DC5B-46A4-90C4-DC93A2B321AA}">
      <text>
        <r>
          <rPr>
            <sz val="9"/>
            <color indexed="81"/>
            <rFont val="MS P ゴシック"/>
            <family val="3"/>
            <charset val="128"/>
          </rPr>
          <t>円単位で入力</t>
        </r>
      </text>
    </comment>
    <comment ref="H114" authorId="0" shapeId="0" xr:uid="{F48D3603-7446-4254-81BE-288806B554D3}">
      <text>
        <r>
          <rPr>
            <sz val="9"/>
            <color indexed="81"/>
            <rFont val="MS P ゴシック"/>
            <family val="3"/>
            <charset val="128"/>
          </rPr>
          <t>円単位で入力</t>
        </r>
      </text>
    </comment>
    <comment ref="I114" authorId="0" shapeId="0" xr:uid="{19BB60C4-8ADB-4ECF-842C-643FC882EC14}">
      <text>
        <r>
          <rPr>
            <sz val="9"/>
            <color indexed="81"/>
            <rFont val="MS P ゴシック"/>
            <family val="3"/>
            <charset val="128"/>
          </rPr>
          <t>円単位で入力</t>
        </r>
      </text>
    </comment>
    <comment ref="P114" authorId="0" shapeId="0" xr:uid="{32D6C119-3C47-4382-ADDF-7A792D219B8D}">
      <text>
        <r>
          <rPr>
            <sz val="9"/>
            <color indexed="81"/>
            <rFont val="MS P ゴシック"/>
            <family val="3"/>
            <charset val="128"/>
          </rPr>
          <t>該当する場合入力（円単位）</t>
        </r>
      </text>
    </comment>
    <comment ref="R114" authorId="0" shapeId="0" xr:uid="{5B1C9741-E0E8-4929-88EE-759B8F5B79EA}">
      <text>
        <r>
          <rPr>
            <sz val="9"/>
            <color indexed="81"/>
            <rFont val="MS P ゴシック"/>
            <family val="3"/>
            <charset val="128"/>
          </rPr>
          <t>油種区分を選択</t>
        </r>
      </text>
    </comment>
    <comment ref="S114" authorId="0" shapeId="0" xr:uid="{B96DD9D8-E5F4-4635-9050-D4E265F32755}">
      <text>
        <r>
          <rPr>
            <sz val="9"/>
            <color indexed="81"/>
            <rFont val="MS P ゴシック"/>
            <family val="3"/>
            <charset val="128"/>
          </rPr>
          <t>円単位で入力</t>
        </r>
      </text>
    </comment>
    <comment ref="B115" authorId="0" shapeId="0" xr:uid="{66E8BB0E-B964-4699-AD56-9B7455C6E5F6}">
      <text>
        <r>
          <rPr>
            <sz val="9"/>
            <color indexed="81"/>
            <rFont val="MS P ゴシック"/>
            <family val="3"/>
            <charset val="128"/>
          </rPr>
          <t>施設名を入力</t>
        </r>
      </text>
    </comment>
    <comment ref="C115" authorId="0" shapeId="0" xr:uid="{189A016B-9E85-415D-9684-CB870D18A5A9}">
      <text>
        <r>
          <rPr>
            <sz val="9"/>
            <color indexed="81"/>
            <rFont val="MS P ゴシック"/>
            <family val="3"/>
            <charset val="128"/>
          </rPr>
          <t>費用区分を選択</t>
        </r>
      </text>
    </comment>
    <comment ref="D115" authorId="0" shapeId="0" xr:uid="{8A7C9B20-413D-4F1E-90CF-5CE40DF44B9A}">
      <text>
        <r>
          <rPr>
            <sz val="9"/>
            <color indexed="81"/>
            <rFont val="MS P ゴシック"/>
            <family val="3"/>
            <charset val="128"/>
          </rPr>
          <t>費用区分を選択</t>
        </r>
      </text>
    </comment>
    <comment ref="E115" authorId="0" shapeId="0" xr:uid="{6DF71D23-EAC2-4C37-9D1B-58321772478F}">
      <text>
        <r>
          <rPr>
            <sz val="9"/>
            <color indexed="81"/>
            <rFont val="MS P ゴシック"/>
            <family val="3"/>
            <charset val="128"/>
          </rPr>
          <t>契約区分を選択</t>
        </r>
      </text>
    </comment>
    <comment ref="F115" authorId="0" shapeId="0" xr:uid="{82D6B799-664A-4F3B-8929-FF0D60696928}">
      <text>
        <r>
          <rPr>
            <sz val="9"/>
            <color indexed="81"/>
            <rFont val="MS P ゴシック"/>
            <family val="3"/>
            <charset val="128"/>
          </rPr>
          <t>円単位で入力</t>
        </r>
      </text>
    </comment>
    <comment ref="G115" authorId="0" shapeId="0" xr:uid="{658A46D0-ECCD-46F4-96E6-066E386C7E55}">
      <text>
        <r>
          <rPr>
            <sz val="9"/>
            <color indexed="81"/>
            <rFont val="MS P ゴシック"/>
            <family val="3"/>
            <charset val="128"/>
          </rPr>
          <t>円単位で入力</t>
        </r>
      </text>
    </comment>
    <comment ref="H115" authorId="0" shapeId="0" xr:uid="{5F97E62C-90C0-48C7-ABDA-8EFA9FB65692}">
      <text>
        <r>
          <rPr>
            <sz val="9"/>
            <color indexed="81"/>
            <rFont val="MS P ゴシック"/>
            <family val="3"/>
            <charset val="128"/>
          </rPr>
          <t>円単位で入力</t>
        </r>
      </text>
    </comment>
    <comment ref="I115" authorId="0" shapeId="0" xr:uid="{76F63621-25E4-4509-A8FA-84B05C08B576}">
      <text>
        <r>
          <rPr>
            <sz val="9"/>
            <color indexed="81"/>
            <rFont val="MS P ゴシック"/>
            <family val="3"/>
            <charset val="128"/>
          </rPr>
          <t>円単位で入力</t>
        </r>
      </text>
    </comment>
    <comment ref="P115" authorId="0" shapeId="0" xr:uid="{962B17D2-AD34-4580-B59A-3146DDBE6F13}">
      <text>
        <r>
          <rPr>
            <sz val="9"/>
            <color indexed="81"/>
            <rFont val="MS P ゴシック"/>
            <family val="3"/>
            <charset val="128"/>
          </rPr>
          <t>該当する場合入力（円単位）</t>
        </r>
      </text>
    </comment>
    <comment ref="R115" authorId="0" shapeId="0" xr:uid="{CF5F8F34-9821-43C2-AEF1-0F8F2DED59E6}">
      <text>
        <r>
          <rPr>
            <sz val="9"/>
            <color indexed="81"/>
            <rFont val="MS P ゴシック"/>
            <family val="3"/>
            <charset val="128"/>
          </rPr>
          <t>油種区分を選択</t>
        </r>
      </text>
    </comment>
    <comment ref="S115" authorId="0" shapeId="0" xr:uid="{F0ED5980-DE29-42A1-BB36-309CF3F3D7D1}">
      <text>
        <r>
          <rPr>
            <sz val="9"/>
            <color indexed="81"/>
            <rFont val="MS P ゴシック"/>
            <family val="3"/>
            <charset val="128"/>
          </rPr>
          <t>円単位で入力</t>
        </r>
      </text>
    </comment>
    <comment ref="B116" authorId="0" shapeId="0" xr:uid="{AD7627F0-8D2C-4DF5-9C1B-5410B7BA7322}">
      <text>
        <r>
          <rPr>
            <sz val="9"/>
            <color indexed="81"/>
            <rFont val="MS P ゴシック"/>
            <family val="3"/>
            <charset val="128"/>
          </rPr>
          <t>施設名を入力</t>
        </r>
      </text>
    </comment>
    <comment ref="C116" authorId="0" shapeId="0" xr:uid="{7538B2F0-2083-4347-B28C-1B878BE8658D}">
      <text>
        <r>
          <rPr>
            <sz val="9"/>
            <color indexed="81"/>
            <rFont val="MS P ゴシック"/>
            <family val="3"/>
            <charset val="128"/>
          </rPr>
          <t>費用区分を選択</t>
        </r>
      </text>
    </comment>
    <comment ref="D116" authorId="0" shapeId="0" xr:uid="{E0253FA6-AEBB-44B1-A812-0009B157E56C}">
      <text>
        <r>
          <rPr>
            <sz val="9"/>
            <color indexed="81"/>
            <rFont val="MS P ゴシック"/>
            <family val="3"/>
            <charset val="128"/>
          </rPr>
          <t>費用区分を選択</t>
        </r>
      </text>
    </comment>
    <comment ref="E116" authorId="0" shapeId="0" xr:uid="{6DFDE1E1-F205-4D85-80A1-86E58A6528E4}">
      <text>
        <r>
          <rPr>
            <sz val="9"/>
            <color indexed="81"/>
            <rFont val="MS P ゴシック"/>
            <family val="3"/>
            <charset val="128"/>
          </rPr>
          <t>契約区分を選択</t>
        </r>
      </text>
    </comment>
    <comment ref="F116" authorId="0" shapeId="0" xr:uid="{5392AD4F-DCAB-4A24-9B23-2179000E984B}">
      <text>
        <r>
          <rPr>
            <sz val="9"/>
            <color indexed="81"/>
            <rFont val="MS P ゴシック"/>
            <family val="3"/>
            <charset val="128"/>
          </rPr>
          <t>円単位で入力</t>
        </r>
      </text>
    </comment>
    <comment ref="G116" authorId="0" shapeId="0" xr:uid="{76E60803-34BE-4A38-8416-BC056CB0E573}">
      <text>
        <r>
          <rPr>
            <sz val="9"/>
            <color indexed="81"/>
            <rFont val="MS P ゴシック"/>
            <family val="3"/>
            <charset val="128"/>
          </rPr>
          <t>円単位で入力</t>
        </r>
      </text>
    </comment>
    <comment ref="H116" authorId="0" shapeId="0" xr:uid="{F4DBDEA5-9E60-4B4B-9295-2225AD6F069D}">
      <text>
        <r>
          <rPr>
            <sz val="9"/>
            <color indexed="81"/>
            <rFont val="MS P ゴシック"/>
            <family val="3"/>
            <charset val="128"/>
          </rPr>
          <t>円単位で入力</t>
        </r>
      </text>
    </comment>
    <comment ref="I116" authorId="0" shapeId="0" xr:uid="{F48C39A2-83F0-4216-A76D-53A9376A3462}">
      <text>
        <r>
          <rPr>
            <sz val="9"/>
            <color indexed="81"/>
            <rFont val="MS P ゴシック"/>
            <family val="3"/>
            <charset val="128"/>
          </rPr>
          <t>円単位で入力</t>
        </r>
      </text>
    </comment>
    <comment ref="P116" authorId="0" shapeId="0" xr:uid="{AD2045DA-7B86-4B9E-A2AE-B191ADB84094}">
      <text>
        <r>
          <rPr>
            <sz val="9"/>
            <color indexed="81"/>
            <rFont val="MS P ゴシック"/>
            <family val="3"/>
            <charset val="128"/>
          </rPr>
          <t>該当する場合入力（円単位）</t>
        </r>
      </text>
    </comment>
    <comment ref="R116" authorId="0" shapeId="0" xr:uid="{38F25994-B338-4FB5-8204-9188053B0AF9}">
      <text>
        <r>
          <rPr>
            <sz val="9"/>
            <color indexed="81"/>
            <rFont val="MS P ゴシック"/>
            <family val="3"/>
            <charset val="128"/>
          </rPr>
          <t>油種区分を選択</t>
        </r>
      </text>
    </comment>
    <comment ref="S116" authorId="0" shapeId="0" xr:uid="{4A67E26B-97D1-489D-B574-E089CA0C1705}">
      <text>
        <r>
          <rPr>
            <sz val="9"/>
            <color indexed="81"/>
            <rFont val="MS P ゴシック"/>
            <family val="3"/>
            <charset val="128"/>
          </rPr>
          <t>円単位で入力</t>
        </r>
      </text>
    </comment>
    <comment ref="B117" authorId="0" shapeId="0" xr:uid="{7B9D77E7-9AD9-4938-A67C-80F518861826}">
      <text>
        <r>
          <rPr>
            <sz val="9"/>
            <color indexed="81"/>
            <rFont val="MS P ゴシック"/>
            <family val="3"/>
            <charset val="128"/>
          </rPr>
          <t>施設名を入力</t>
        </r>
      </text>
    </comment>
    <comment ref="C117" authorId="0" shapeId="0" xr:uid="{CE462ABF-0DD7-4500-A28C-2301600953BA}">
      <text>
        <r>
          <rPr>
            <sz val="9"/>
            <color indexed="81"/>
            <rFont val="MS P ゴシック"/>
            <family val="3"/>
            <charset val="128"/>
          </rPr>
          <t>費用区分を選択</t>
        </r>
      </text>
    </comment>
    <comment ref="D117" authorId="0" shapeId="0" xr:uid="{03E466B3-BBE8-4E81-92CE-DA36FD186BC7}">
      <text>
        <r>
          <rPr>
            <sz val="9"/>
            <color indexed="81"/>
            <rFont val="MS P ゴシック"/>
            <family val="3"/>
            <charset val="128"/>
          </rPr>
          <t>費用区分を選択</t>
        </r>
      </text>
    </comment>
    <comment ref="E117" authorId="0" shapeId="0" xr:uid="{1030AFD0-F347-457E-8F29-68C0A235F1D4}">
      <text>
        <r>
          <rPr>
            <sz val="9"/>
            <color indexed="81"/>
            <rFont val="MS P ゴシック"/>
            <family val="3"/>
            <charset val="128"/>
          </rPr>
          <t>契約区分を選択</t>
        </r>
      </text>
    </comment>
    <comment ref="F117" authorId="0" shapeId="0" xr:uid="{5AE67A46-4492-4BAC-912D-5AD7D4E5EDB5}">
      <text>
        <r>
          <rPr>
            <sz val="9"/>
            <color indexed="81"/>
            <rFont val="MS P ゴシック"/>
            <family val="3"/>
            <charset val="128"/>
          </rPr>
          <t>円単位で入力</t>
        </r>
      </text>
    </comment>
    <comment ref="G117" authorId="0" shapeId="0" xr:uid="{1463D9E8-5AF8-49F5-A9A2-D24C2B882669}">
      <text>
        <r>
          <rPr>
            <sz val="9"/>
            <color indexed="81"/>
            <rFont val="MS P ゴシック"/>
            <family val="3"/>
            <charset val="128"/>
          </rPr>
          <t>円単位で入力</t>
        </r>
      </text>
    </comment>
    <comment ref="H117" authorId="0" shapeId="0" xr:uid="{D799957E-AE3F-408A-A5D1-E3F41008F6F2}">
      <text>
        <r>
          <rPr>
            <sz val="9"/>
            <color indexed="81"/>
            <rFont val="MS P ゴシック"/>
            <family val="3"/>
            <charset val="128"/>
          </rPr>
          <t>円単位で入力</t>
        </r>
      </text>
    </comment>
    <comment ref="I117" authorId="0" shapeId="0" xr:uid="{E6B4E9FE-CCF4-44C4-9850-02910321319E}">
      <text>
        <r>
          <rPr>
            <sz val="9"/>
            <color indexed="81"/>
            <rFont val="MS P ゴシック"/>
            <family val="3"/>
            <charset val="128"/>
          </rPr>
          <t>円単位で入力</t>
        </r>
      </text>
    </comment>
    <comment ref="P117" authorId="0" shapeId="0" xr:uid="{AD52B05E-B2E8-4BEB-A459-24098A2F9E0B}">
      <text>
        <r>
          <rPr>
            <sz val="9"/>
            <color indexed="81"/>
            <rFont val="MS P ゴシック"/>
            <family val="3"/>
            <charset val="128"/>
          </rPr>
          <t>該当する場合入力（円単位）</t>
        </r>
      </text>
    </comment>
    <comment ref="R117" authorId="0" shapeId="0" xr:uid="{221B8050-201D-4901-9352-7809CCC7FDAD}">
      <text>
        <r>
          <rPr>
            <sz val="9"/>
            <color indexed="81"/>
            <rFont val="MS P ゴシック"/>
            <family val="3"/>
            <charset val="128"/>
          </rPr>
          <t>油種区分を選択</t>
        </r>
      </text>
    </comment>
    <comment ref="S117" authorId="0" shapeId="0" xr:uid="{C57A9D1C-13AF-4032-8539-01969A6A1339}">
      <text>
        <r>
          <rPr>
            <sz val="9"/>
            <color indexed="81"/>
            <rFont val="MS P ゴシック"/>
            <family val="3"/>
            <charset val="128"/>
          </rPr>
          <t>円単位で入力</t>
        </r>
      </text>
    </comment>
    <comment ref="B118" authorId="0" shapeId="0" xr:uid="{649480FF-A0DD-4F43-A548-994F55ADA863}">
      <text>
        <r>
          <rPr>
            <sz val="9"/>
            <color indexed="81"/>
            <rFont val="MS P ゴシック"/>
            <family val="3"/>
            <charset val="128"/>
          </rPr>
          <t>施設名を入力</t>
        </r>
      </text>
    </comment>
    <comment ref="C118" authorId="0" shapeId="0" xr:uid="{38466E5B-C8C0-4B82-9380-EFC1BE2FD305}">
      <text>
        <r>
          <rPr>
            <sz val="9"/>
            <color indexed="81"/>
            <rFont val="MS P ゴシック"/>
            <family val="3"/>
            <charset val="128"/>
          </rPr>
          <t>費用区分を選択</t>
        </r>
      </text>
    </comment>
    <comment ref="D118" authorId="0" shapeId="0" xr:uid="{2ACB5764-B040-4435-927C-369E996F3982}">
      <text>
        <r>
          <rPr>
            <sz val="9"/>
            <color indexed="81"/>
            <rFont val="MS P ゴシック"/>
            <family val="3"/>
            <charset val="128"/>
          </rPr>
          <t>費用区分を選択</t>
        </r>
      </text>
    </comment>
    <comment ref="E118" authorId="0" shapeId="0" xr:uid="{CF670DFD-DBF3-4829-AFAE-6B6830E8784E}">
      <text>
        <r>
          <rPr>
            <sz val="9"/>
            <color indexed="81"/>
            <rFont val="MS P ゴシック"/>
            <family val="3"/>
            <charset val="128"/>
          </rPr>
          <t>契約区分を選択</t>
        </r>
      </text>
    </comment>
    <comment ref="F118" authorId="0" shapeId="0" xr:uid="{56860EFF-C811-45AE-BB4A-26DAC6D04196}">
      <text>
        <r>
          <rPr>
            <sz val="9"/>
            <color indexed="81"/>
            <rFont val="MS P ゴシック"/>
            <family val="3"/>
            <charset val="128"/>
          </rPr>
          <t>円単位で入力</t>
        </r>
      </text>
    </comment>
    <comment ref="G118" authorId="0" shapeId="0" xr:uid="{88B90251-6633-4524-9AFA-F0715D6727F1}">
      <text>
        <r>
          <rPr>
            <sz val="9"/>
            <color indexed="81"/>
            <rFont val="MS P ゴシック"/>
            <family val="3"/>
            <charset val="128"/>
          </rPr>
          <t>円単位で入力</t>
        </r>
      </text>
    </comment>
    <comment ref="H118" authorId="0" shapeId="0" xr:uid="{557050E8-6B6A-467C-93BE-BFA69BEF31D8}">
      <text>
        <r>
          <rPr>
            <sz val="9"/>
            <color indexed="81"/>
            <rFont val="MS P ゴシック"/>
            <family val="3"/>
            <charset val="128"/>
          </rPr>
          <t>円単位で入力</t>
        </r>
      </text>
    </comment>
    <comment ref="I118" authorId="0" shapeId="0" xr:uid="{DC5D03D7-43CE-4AC6-A729-8B2921AF9147}">
      <text>
        <r>
          <rPr>
            <sz val="9"/>
            <color indexed="81"/>
            <rFont val="MS P ゴシック"/>
            <family val="3"/>
            <charset val="128"/>
          </rPr>
          <t>円単位で入力</t>
        </r>
      </text>
    </comment>
    <comment ref="P118" authorId="0" shapeId="0" xr:uid="{911BF0A8-8A91-4B21-A26F-9499C80A0DAA}">
      <text>
        <r>
          <rPr>
            <sz val="9"/>
            <color indexed="81"/>
            <rFont val="MS P ゴシック"/>
            <family val="3"/>
            <charset val="128"/>
          </rPr>
          <t>該当する場合入力（円単位）</t>
        </r>
      </text>
    </comment>
    <comment ref="R118" authorId="0" shapeId="0" xr:uid="{87C29801-CA73-4A16-8A87-D67C1CBC064E}">
      <text>
        <r>
          <rPr>
            <sz val="9"/>
            <color indexed="81"/>
            <rFont val="MS P ゴシック"/>
            <family val="3"/>
            <charset val="128"/>
          </rPr>
          <t>油種区分を選択</t>
        </r>
      </text>
    </comment>
    <comment ref="S118" authorId="0" shapeId="0" xr:uid="{8077BC8A-BE38-4D7C-BDFA-31A23EFCABCB}">
      <text>
        <r>
          <rPr>
            <sz val="9"/>
            <color indexed="81"/>
            <rFont val="MS P ゴシック"/>
            <family val="3"/>
            <charset val="128"/>
          </rPr>
          <t>円単位で入力</t>
        </r>
      </text>
    </comment>
    <comment ref="B119" authorId="0" shapeId="0" xr:uid="{C0BB3353-FFAE-47CD-AA5C-065F3C97EC0A}">
      <text>
        <r>
          <rPr>
            <sz val="9"/>
            <color indexed="81"/>
            <rFont val="MS P ゴシック"/>
            <family val="3"/>
            <charset val="128"/>
          </rPr>
          <t>施設名を入力</t>
        </r>
      </text>
    </comment>
    <comment ref="C119" authorId="0" shapeId="0" xr:uid="{EFBACDC7-20F9-4438-B761-AA7085127DF6}">
      <text>
        <r>
          <rPr>
            <sz val="9"/>
            <color indexed="81"/>
            <rFont val="MS P ゴシック"/>
            <family val="3"/>
            <charset val="128"/>
          </rPr>
          <t>費用区分を選択</t>
        </r>
      </text>
    </comment>
    <comment ref="D119" authorId="0" shapeId="0" xr:uid="{0474DC4E-D3B6-4481-A085-1BD68CAA3DE0}">
      <text>
        <r>
          <rPr>
            <sz val="9"/>
            <color indexed="81"/>
            <rFont val="MS P ゴシック"/>
            <family val="3"/>
            <charset val="128"/>
          </rPr>
          <t>費用区分を選択</t>
        </r>
      </text>
    </comment>
    <comment ref="E119" authorId="0" shapeId="0" xr:uid="{06B16C86-9DDD-44A2-AE86-4F78D15A5870}">
      <text>
        <r>
          <rPr>
            <sz val="9"/>
            <color indexed="81"/>
            <rFont val="MS P ゴシック"/>
            <family val="3"/>
            <charset val="128"/>
          </rPr>
          <t>契約区分を選択</t>
        </r>
      </text>
    </comment>
    <comment ref="F119" authorId="0" shapeId="0" xr:uid="{0E51A790-646D-477B-BA24-35A23837B3D6}">
      <text>
        <r>
          <rPr>
            <sz val="9"/>
            <color indexed="81"/>
            <rFont val="MS P ゴシック"/>
            <family val="3"/>
            <charset val="128"/>
          </rPr>
          <t>円単位で入力</t>
        </r>
      </text>
    </comment>
    <comment ref="G119" authorId="0" shapeId="0" xr:uid="{07570B70-F812-47FE-A83E-5614A0A14FD5}">
      <text>
        <r>
          <rPr>
            <sz val="9"/>
            <color indexed="81"/>
            <rFont val="MS P ゴシック"/>
            <family val="3"/>
            <charset val="128"/>
          </rPr>
          <t>円単位で入力</t>
        </r>
      </text>
    </comment>
    <comment ref="H119" authorId="0" shapeId="0" xr:uid="{C0E5AB13-904A-4219-8950-42A1F6D1CED8}">
      <text>
        <r>
          <rPr>
            <sz val="9"/>
            <color indexed="81"/>
            <rFont val="MS P ゴシック"/>
            <family val="3"/>
            <charset val="128"/>
          </rPr>
          <t>円単位で入力</t>
        </r>
      </text>
    </comment>
    <comment ref="I119" authorId="0" shapeId="0" xr:uid="{EF781AB3-4761-4623-8767-8CDA54058935}">
      <text>
        <r>
          <rPr>
            <sz val="9"/>
            <color indexed="81"/>
            <rFont val="MS P ゴシック"/>
            <family val="3"/>
            <charset val="128"/>
          </rPr>
          <t>円単位で入力</t>
        </r>
      </text>
    </comment>
    <comment ref="P119" authorId="0" shapeId="0" xr:uid="{FC7E9855-2CA0-405F-839F-7BF518C148A0}">
      <text>
        <r>
          <rPr>
            <sz val="9"/>
            <color indexed="81"/>
            <rFont val="MS P ゴシック"/>
            <family val="3"/>
            <charset val="128"/>
          </rPr>
          <t>該当する場合入力（円単位）</t>
        </r>
      </text>
    </comment>
    <comment ref="R119" authorId="0" shapeId="0" xr:uid="{837816FE-37B7-4482-96B4-81F03C3EE52A}">
      <text>
        <r>
          <rPr>
            <sz val="9"/>
            <color indexed="81"/>
            <rFont val="MS P ゴシック"/>
            <family val="3"/>
            <charset val="128"/>
          </rPr>
          <t>油種区分を選択</t>
        </r>
      </text>
    </comment>
    <comment ref="S119" authorId="0" shapeId="0" xr:uid="{CD163889-DC8B-4429-AC9F-074E75BB63C8}">
      <text>
        <r>
          <rPr>
            <sz val="9"/>
            <color indexed="81"/>
            <rFont val="MS P ゴシック"/>
            <family val="3"/>
            <charset val="128"/>
          </rPr>
          <t>円単位で入力</t>
        </r>
      </text>
    </comment>
    <comment ref="B120" authorId="0" shapeId="0" xr:uid="{28E6C906-D4D5-4EE0-9A27-848B7F041D78}">
      <text>
        <r>
          <rPr>
            <sz val="9"/>
            <color indexed="81"/>
            <rFont val="MS P ゴシック"/>
            <family val="3"/>
            <charset val="128"/>
          </rPr>
          <t>施設名を入力</t>
        </r>
      </text>
    </comment>
    <comment ref="C120" authorId="0" shapeId="0" xr:uid="{E051BF10-2669-42A0-BA4D-86C5A7318CB9}">
      <text>
        <r>
          <rPr>
            <sz val="9"/>
            <color indexed="81"/>
            <rFont val="MS P ゴシック"/>
            <family val="3"/>
            <charset val="128"/>
          </rPr>
          <t>費用区分を選択</t>
        </r>
      </text>
    </comment>
    <comment ref="D120" authorId="0" shapeId="0" xr:uid="{32391B89-4AD8-48DE-B5CC-595F67AD07DA}">
      <text>
        <r>
          <rPr>
            <sz val="9"/>
            <color indexed="81"/>
            <rFont val="MS P ゴシック"/>
            <family val="3"/>
            <charset val="128"/>
          </rPr>
          <t>費用区分を選択</t>
        </r>
      </text>
    </comment>
    <comment ref="E120" authorId="0" shapeId="0" xr:uid="{6E1180E7-D87F-4191-BAAB-8D11C0664E95}">
      <text>
        <r>
          <rPr>
            <sz val="9"/>
            <color indexed="81"/>
            <rFont val="MS P ゴシック"/>
            <family val="3"/>
            <charset val="128"/>
          </rPr>
          <t>契約区分を選択</t>
        </r>
      </text>
    </comment>
    <comment ref="F120" authorId="0" shapeId="0" xr:uid="{089095FC-5F54-4E8B-AB61-68412668D3A5}">
      <text>
        <r>
          <rPr>
            <sz val="9"/>
            <color indexed="81"/>
            <rFont val="MS P ゴシック"/>
            <family val="3"/>
            <charset val="128"/>
          </rPr>
          <t>円単位で入力</t>
        </r>
      </text>
    </comment>
    <comment ref="G120" authorId="0" shapeId="0" xr:uid="{AE78E3EF-EF81-4652-8457-EAC094BC30C7}">
      <text>
        <r>
          <rPr>
            <sz val="9"/>
            <color indexed="81"/>
            <rFont val="MS P ゴシック"/>
            <family val="3"/>
            <charset val="128"/>
          </rPr>
          <t>円単位で入力</t>
        </r>
      </text>
    </comment>
    <comment ref="H120" authorId="0" shapeId="0" xr:uid="{8B8ADD73-DA44-43C2-B9CA-CCD257D8EE10}">
      <text>
        <r>
          <rPr>
            <sz val="9"/>
            <color indexed="81"/>
            <rFont val="MS P ゴシック"/>
            <family val="3"/>
            <charset val="128"/>
          </rPr>
          <t>円単位で入力</t>
        </r>
      </text>
    </comment>
    <comment ref="I120" authorId="0" shapeId="0" xr:uid="{83DABE8C-E525-4D3D-9EA9-F94F0174FA8C}">
      <text>
        <r>
          <rPr>
            <sz val="9"/>
            <color indexed="81"/>
            <rFont val="MS P ゴシック"/>
            <family val="3"/>
            <charset val="128"/>
          </rPr>
          <t>円単位で入力</t>
        </r>
      </text>
    </comment>
    <comment ref="P120" authorId="0" shapeId="0" xr:uid="{54804661-2C8D-46BC-A38A-5FAEDDAFCDDF}">
      <text>
        <r>
          <rPr>
            <sz val="9"/>
            <color indexed="81"/>
            <rFont val="MS P ゴシック"/>
            <family val="3"/>
            <charset val="128"/>
          </rPr>
          <t>該当する場合入力（円単位）</t>
        </r>
      </text>
    </comment>
    <comment ref="R120" authorId="0" shapeId="0" xr:uid="{DA12B9B5-E5F5-4A5B-BB1C-589E59460B9D}">
      <text>
        <r>
          <rPr>
            <sz val="9"/>
            <color indexed="81"/>
            <rFont val="MS P ゴシック"/>
            <family val="3"/>
            <charset val="128"/>
          </rPr>
          <t>油種区分を選択</t>
        </r>
      </text>
    </comment>
    <comment ref="S120" authorId="0" shapeId="0" xr:uid="{CBE17C3C-D395-4A6B-AB14-F1BBEB321743}">
      <text>
        <r>
          <rPr>
            <sz val="9"/>
            <color indexed="81"/>
            <rFont val="MS P ゴシック"/>
            <family val="3"/>
            <charset val="128"/>
          </rPr>
          <t>円単位で入力</t>
        </r>
      </text>
    </comment>
    <comment ref="B121" authorId="0" shapeId="0" xr:uid="{EE2F8D73-032D-4AA6-8116-26B22DDA59EA}">
      <text>
        <r>
          <rPr>
            <sz val="9"/>
            <color indexed="81"/>
            <rFont val="MS P ゴシック"/>
            <family val="3"/>
            <charset val="128"/>
          </rPr>
          <t>施設名を入力</t>
        </r>
      </text>
    </comment>
    <comment ref="C121" authorId="0" shapeId="0" xr:uid="{E3414E27-20F8-4326-9A61-64C6673B6AB4}">
      <text>
        <r>
          <rPr>
            <sz val="9"/>
            <color indexed="81"/>
            <rFont val="MS P ゴシック"/>
            <family val="3"/>
            <charset val="128"/>
          </rPr>
          <t>費用区分を選択</t>
        </r>
      </text>
    </comment>
    <comment ref="D121" authorId="0" shapeId="0" xr:uid="{61B56CB8-034D-4FAB-8CE9-E52B121FFDEE}">
      <text>
        <r>
          <rPr>
            <sz val="9"/>
            <color indexed="81"/>
            <rFont val="MS P ゴシック"/>
            <family val="3"/>
            <charset val="128"/>
          </rPr>
          <t>費用区分を選択</t>
        </r>
      </text>
    </comment>
    <comment ref="E121" authorId="0" shapeId="0" xr:uid="{F8E78F80-B71D-48C2-8437-C41D91D35438}">
      <text>
        <r>
          <rPr>
            <sz val="9"/>
            <color indexed="81"/>
            <rFont val="MS P ゴシック"/>
            <family val="3"/>
            <charset val="128"/>
          </rPr>
          <t>契約区分を選択</t>
        </r>
      </text>
    </comment>
    <comment ref="F121" authorId="0" shapeId="0" xr:uid="{054D1ABC-3E22-4DF9-B56D-D2070204E7AB}">
      <text>
        <r>
          <rPr>
            <sz val="9"/>
            <color indexed="81"/>
            <rFont val="MS P ゴシック"/>
            <family val="3"/>
            <charset val="128"/>
          </rPr>
          <t>円単位で入力</t>
        </r>
      </text>
    </comment>
    <comment ref="G121" authorId="0" shapeId="0" xr:uid="{8D99AB1B-2A7F-4420-8841-2E7D547DF4CB}">
      <text>
        <r>
          <rPr>
            <sz val="9"/>
            <color indexed="81"/>
            <rFont val="MS P ゴシック"/>
            <family val="3"/>
            <charset val="128"/>
          </rPr>
          <t>円単位で入力</t>
        </r>
      </text>
    </comment>
    <comment ref="H121" authorId="0" shapeId="0" xr:uid="{DD55966C-C306-4ABF-A662-723B96CD46AB}">
      <text>
        <r>
          <rPr>
            <sz val="9"/>
            <color indexed="81"/>
            <rFont val="MS P ゴシック"/>
            <family val="3"/>
            <charset val="128"/>
          </rPr>
          <t>円単位で入力</t>
        </r>
      </text>
    </comment>
    <comment ref="I121" authorId="0" shapeId="0" xr:uid="{136ECA3E-554D-45BB-955F-5567F7824363}">
      <text>
        <r>
          <rPr>
            <sz val="9"/>
            <color indexed="81"/>
            <rFont val="MS P ゴシック"/>
            <family val="3"/>
            <charset val="128"/>
          </rPr>
          <t>円単位で入力</t>
        </r>
      </text>
    </comment>
    <comment ref="P121" authorId="0" shapeId="0" xr:uid="{907AFBDE-3992-47B4-BCEF-BF0D02960E63}">
      <text>
        <r>
          <rPr>
            <sz val="9"/>
            <color indexed="81"/>
            <rFont val="MS P ゴシック"/>
            <family val="3"/>
            <charset val="128"/>
          </rPr>
          <t>該当する場合入力（円単位）</t>
        </r>
      </text>
    </comment>
    <comment ref="R121" authorId="0" shapeId="0" xr:uid="{FF1756B0-5A9C-4AD8-BA6B-E00BF60C8637}">
      <text>
        <r>
          <rPr>
            <sz val="9"/>
            <color indexed="81"/>
            <rFont val="MS P ゴシック"/>
            <family val="3"/>
            <charset val="128"/>
          </rPr>
          <t>油種区分を選択</t>
        </r>
      </text>
    </comment>
    <comment ref="S121" authorId="0" shapeId="0" xr:uid="{E9DE6202-A68D-44EE-BA22-22E071CC7CB6}">
      <text>
        <r>
          <rPr>
            <sz val="9"/>
            <color indexed="81"/>
            <rFont val="MS P ゴシック"/>
            <family val="3"/>
            <charset val="128"/>
          </rPr>
          <t>円単位で入力</t>
        </r>
      </text>
    </comment>
    <comment ref="B122" authorId="0" shapeId="0" xr:uid="{352D2506-19DC-417D-8DEA-941F01DAAB58}">
      <text>
        <r>
          <rPr>
            <sz val="9"/>
            <color indexed="81"/>
            <rFont val="MS P ゴシック"/>
            <family val="3"/>
            <charset val="128"/>
          </rPr>
          <t>施設名を入力</t>
        </r>
      </text>
    </comment>
    <comment ref="C122" authorId="0" shapeId="0" xr:uid="{650FE1B3-5E0B-46F1-8DE1-3C19EE3B477C}">
      <text>
        <r>
          <rPr>
            <sz val="9"/>
            <color indexed="81"/>
            <rFont val="MS P ゴシック"/>
            <family val="3"/>
            <charset val="128"/>
          </rPr>
          <t>費用区分を選択</t>
        </r>
      </text>
    </comment>
    <comment ref="D122" authorId="0" shapeId="0" xr:uid="{8D631499-0BE6-4956-A1A0-2E9FC5B04195}">
      <text>
        <r>
          <rPr>
            <sz val="9"/>
            <color indexed="81"/>
            <rFont val="MS P ゴシック"/>
            <family val="3"/>
            <charset val="128"/>
          </rPr>
          <t>費用区分を選択</t>
        </r>
      </text>
    </comment>
    <comment ref="E122" authorId="0" shapeId="0" xr:uid="{819B7449-5CEC-4BC5-B630-786686B403ED}">
      <text>
        <r>
          <rPr>
            <sz val="9"/>
            <color indexed="81"/>
            <rFont val="MS P ゴシック"/>
            <family val="3"/>
            <charset val="128"/>
          </rPr>
          <t>契約区分を選択</t>
        </r>
      </text>
    </comment>
    <comment ref="F122" authorId="0" shapeId="0" xr:uid="{7B006BE0-25DB-4CFA-BD8D-FFFE5DAEA9A6}">
      <text>
        <r>
          <rPr>
            <sz val="9"/>
            <color indexed="81"/>
            <rFont val="MS P ゴシック"/>
            <family val="3"/>
            <charset val="128"/>
          </rPr>
          <t>円単位で入力</t>
        </r>
      </text>
    </comment>
    <comment ref="G122" authorId="0" shapeId="0" xr:uid="{8A3C6108-8630-486E-9D07-AEEDDB622146}">
      <text>
        <r>
          <rPr>
            <sz val="9"/>
            <color indexed="81"/>
            <rFont val="MS P ゴシック"/>
            <family val="3"/>
            <charset val="128"/>
          </rPr>
          <t>円単位で入力</t>
        </r>
      </text>
    </comment>
    <comment ref="H122" authorId="0" shapeId="0" xr:uid="{98D1AAFF-4F90-4C15-AA48-9C24B0C513C7}">
      <text>
        <r>
          <rPr>
            <sz val="9"/>
            <color indexed="81"/>
            <rFont val="MS P ゴシック"/>
            <family val="3"/>
            <charset val="128"/>
          </rPr>
          <t>円単位で入力</t>
        </r>
      </text>
    </comment>
    <comment ref="I122" authorId="0" shapeId="0" xr:uid="{0480ED46-F8B4-49CD-9340-82D913B793C5}">
      <text>
        <r>
          <rPr>
            <sz val="9"/>
            <color indexed="81"/>
            <rFont val="MS P ゴシック"/>
            <family val="3"/>
            <charset val="128"/>
          </rPr>
          <t>円単位で入力</t>
        </r>
      </text>
    </comment>
    <comment ref="P122" authorId="0" shapeId="0" xr:uid="{F1C9822F-6B25-4EF8-B452-DF51CE155023}">
      <text>
        <r>
          <rPr>
            <sz val="9"/>
            <color indexed="81"/>
            <rFont val="MS P ゴシック"/>
            <family val="3"/>
            <charset val="128"/>
          </rPr>
          <t>該当する場合入力（円単位）</t>
        </r>
      </text>
    </comment>
    <comment ref="R122" authorId="0" shapeId="0" xr:uid="{B17864D9-4760-4A06-8188-BC32EA2E800A}">
      <text>
        <r>
          <rPr>
            <sz val="9"/>
            <color indexed="81"/>
            <rFont val="MS P ゴシック"/>
            <family val="3"/>
            <charset val="128"/>
          </rPr>
          <t>油種区分を選択</t>
        </r>
      </text>
    </comment>
    <comment ref="S122" authorId="0" shapeId="0" xr:uid="{946342AA-5A34-4AA7-8069-C5E445DD5CA6}">
      <text>
        <r>
          <rPr>
            <sz val="9"/>
            <color indexed="81"/>
            <rFont val="MS P ゴシック"/>
            <family val="3"/>
            <charset val="128"/>
          </rPr>
          <t>円単位で入力</t>
        </r>
      </text>
    </comment>
    <comment ref="B123" authorId="0" shapeId="0" xr:uid="{51CF47F4-5EA2-467F-9BB9-F01787A59BA7}">
      <text>
        <r>
          <rPr>
            <sz val="9"/>
            <color indexed="81"/>
            <rFont val="MS P ゴシック"/>
            <family val="3"/>
            <charset val="128"/>
          </rPr>
          <t>施設名を入力</t>
        </r>
      </text>
    </comment>
    <comment ref="C123" authorId="0" shapeId="0" xr:uid="{12BC207C-B1F7-4B9C-A728-29B1526151AC}">
      <text>
        <r>
          <rPr>
            <sz val="9"/>
            <color indexed="81"/>
            <rFont val="MS P ゴシック"/>
            <family val="3"/>
            <charset val="128"/>
          </rPr>
          <t>費用区分を選択</t>
        </r>
      </text>
    </comment>
    <comment ref="D123" authorId="0" shapeId="0" xr:uid="{020DBE23-6D9C-46C4-A90F-AE1BCF0C3989}">
      <text>
        <r>
          <rPr>
            <sz val="9"/>
            <color indexed="81"/>
            <rFont val="MS P ゴシック"/>
            <family val="3"/>
            <charset val="128"/>
          </rPr>
          <t>費用区分を選択</t>
        </r>
      </text>
    </comment>
    <comment ref="E123" authorId="0" shapeId="0" xr:uid="{0A31AD75-7F8A-4484-9995-8007F20F0355}">
      <text>
        <r>
          <rPr>
            <sz val="9"/>
            <color indexed="81"/>
            <rFont val="MS P ゴシック"/>
            <family val="3"/>
            <charset val="128"/>
          </rPr>
          <t>契約区分を選択</t>
        </r>
      </text>
    </comment>
    <comment ref="F123" authorId="0" shapeId="0" xr:uid="{B7786219-68EA-4837-8DB3-82DB5E9EDEDA}">
      <text>
        <r>
          <rPr>
            <sz val="9"/>
            <color indexed="81"/>
            <rFont val="MS P ゴシック"/>
            <family val="3"/>
            <charset val="128"/>
          </rPr>
          <t>円単位で入力</t>
        </r>
      </text>
    </comment>
    <comment ref="G123" authorId="0" shapeId="0" xr:uid="{43D38A08-20D5-4910-87EB-1AD6567CE09C}">
      <text>
        <r>
          <rPr>
            <sz val="9"/>
            <color indexed="81"/>
            <rFont val="MS P ゴシック"/>
            <family val="3"/>
            <charset val="128"/>
          </rPr>
          <t>円単位で入力</t>
        </r>
      </text>
    </comment>
    <comment ref="H123" authorId="0" shapeId="0" xr:uid="{853F59CA-9036-4B16-A98B-665CF4C64E37}">
      <text>
        <r>
          <rPr>
            <sz val="9"/>
            <color indexed="81"/>
            <rFont val="MS P ゴシック"/>
            <family val="3"/>
            <charset val="128"/>
          </rPr>
          <t>円単位で入力</t>
        </r>
      </text>
    </comment>
    <comment ref="I123" authorId="0" shapeId="0" xr:uid="{56149008-26E1-44D9-A37B-5F37A08F7B28}">
      <text>
        <r>
          <rPr>
            <sz val="9"/>
            <color indexed="81"/>
            <rFont val="MS P ゴシック"/>
            <family val="3"/>
            <charset val="128"/>
          </rPr>
          <t>円単位で入力</t>
        </r>
      </text>
    </comment>
    <comment ref="P123" authorId="0" shapeId="0" xr:uid="{AE183278-E47B-4BA2-9CD8-8F6BF633C1E8}">
      <text>
        <r>
          <rPr>
            <sz val="9"/>
            <color indexed="81"/>
            <rFont val="MS P ゴシック"/>
            <family val="3"/>
            <charset val="128"/>
          </rPr>
          <t>該当する場合入力（円単位）</t>
        </r>
      </text>
    </comment>
    <comment ref="R123" authorId="0" shapeId="0" xr:uid="{ACC30A18-0447-4123-B09C-4C39D3CD9F84}">
      <text>
        <r>
          <rPr>
            <sz val="9"/>
            <color indexed="81"/>
            <rFont val="MS P ゴシック"/>
            <family val="3"/>
            <charset val="128"/>
          </rPr>
          <t>油種区分を選択</t>
        </r>
      </text>
    </comment>
    <comment ref="S123" authorId="0" shapeId="0" xr:uid="{0E71598E-93CB-4AE4-91DD-A9DB99ED506E}">
      <text>
        <r>
          <rPr>
            <sz val="9"/>
            <color indexed="81"/>
            <rFont val="MS P ゴシック"/>
            <family val="3"/>
            <charset val="128"/>
          </rPr>
          <t>円単位で入力</t>
        </r>
      </text>
    </comment>
    <comment ref="B124" authorId="0" shapeId="0" xr:uid="{FB853F6A-9F4A-4926-96A3-68B79689A391}">
      <text>
        <r>
          <rPr>
            <sz val="9"/>
            <color indexed="81"/>
            <rFont val="MS P ゴシック"/>
            <family val="3"/>
            <charset val="128"/>
          </rPr>
          <t>施設名を入力</t>
        </r>
      </text>
    </comment>
    <comment ref="C124" authorId="0" shapeId="0" xr:uid="{24FACC8A-675C-47C1-AC73-5C255F368375}">
      <text>
        <r>
          <rPr>
            <sz val="9"/>
            <color indexed="81"/>
            <rFont val="MS P ゴシック"/>
            <family val="3"/>
            <charset val="128"/>
          </rPr>
          <t>費用区分を選択</t>
        </r>
      </text>
    </comment>
    <comment ref="D124" authorId="0" shapeId="0" xr:uid="{339519F3-249C-4D70-AC56-0EA35DB39315}">
      <text>
        <r>
          <rPr>
            <sz val="9"/>
            <color indexed="81"/>
            <rFont val="MS P ゴシック"/>
            <family val="3"/>
            <charset val="128"/>
          </rPr>
          <t>費用区分を選択</t>
        </r>
      </text>
    </comment>
    <comment ref="E124" authorId="0" shapeId="0" xr:uid="{32E20E97-8BD0-440C-8934-8C7DB50F3C69}">
      <text>
        <r>
          <rPr>
            <sz val="9"/>
            <color indexed="81"/>
            <rFont val="MS P ゴシック"/>
            <family val="3"/>
            <charset val="128"/>
          </rPr>
          <t>契約区分を選択</t>
        </r>
      </text>
    </comment>
    <comment ref="F124" authorId="0" shapeId="0" xr:uid="{3FCBB9E1-BA5D-40A9-94C0-557E3B971B83}">
      <text>
        <r>
          <rPr>
            <sz val="9"/>
            <color indexed="81"/>
            <rFont val="MS P ゴシック"/>
            <family val="3"/>
            <charset val="128"/>
          </rPr>
          <t>円単位で入力</t>
        </r>
      </text>
    </comment>
    <comment ref="G124" authorId="0" shapeId="0" xr:uid="{080D3486-12F6-42F3-8BFA-9998B0777D00}">
      <text>
        <r>
          <rPr>
            <sz val="9"/>
            <color indexed="81"/>
            <rFont val="MS P ゴシック"/>
            <family val="3"/>
            <charset val="128"/>
          </rPr>
          <t>円単位で入力</t>
        </r>
      </text>
    </comment>
    <comment ref="H124" authorId="0" shapeId="0" xr:uid="{8F31DE26-47D1-430A-988A-C1305E9DC141}">
      <text>
        <r>
          <rPr>
            <sz val="9"/>
            <color indexed="81"/>
            <rFont val="MS P ゴシック"/>
            <family val="3"/>
            <charset val="128"/>
          </rPr>
          <t>円単位で入力</t>
        </r>
      </text>
    </comment>
    <comment ref="I124" authorId="0" shapeId="0" xr:uid="{CDEE3C77-8E4F-4102-A8B5-BA5B51B6A154}">
      <text>
        <r>
          <rPr>
            <sz val="9"/>
            <color indexed="81"/>
            <rFont val="MS P ゴシック"/>
            <family val="3"/>
            <charset val="128"/>
          </rPr>
          <t>円単位で入力</t>
        </r>
      </text>
    </comment>
    <comment ref="P124" authorId="0" shapeId="0" xr:uid="{D3D0069D-CEFB-4D2C-A47E-56C2CA4A7CA7}">
      <text>
        <r>
          <rPr>
            <sz val="9"/>
            <color indexed="81"/>
            <rFont val="MS P ゴシック"/>
            <family val="3"/>
            <charset val="128"/>
          </rPr>
          <t>該当する場合入力（円単位）</t>
        </r>
      </text>
    </comment>
    <comment ref="R124" authorId="0" shapeId="0" xr:uid="{8486E79A-4113-44EE-9B0B-76FC83154578}">
      <text>
        <r>
          <rPr>
            <sz val="9"/>
            <color indexed="81"/>
            <rFont val="MS P ゴシック"/>
            <family val="3"/>
            <charset val="128"/>
          </rPr>
          <t>油種区分を選択</t>
        </r>
      </text>
    </comment>
    <comment ref="S124" authorId="0" shapeId="0" xr:uid="{32F58DB5-904C-41D6-999C-76FA2884A277}">
      <text>
        <r>
          <rPr>
            <sz val="9"/>
            <color indexed="81"/>
            <rFont val="MS P ゴシック"/>
            <family val="3"/>
            <charset val="128"/>
          </rPr>
          <t>円単位で入力</t>
        </r>
      </text>
    </comment>
    <comment ref="B125" authorId="0" shapeId="0" xr:uid="{38B8B983-2FAF-4726-9FBD-821780ECFCB7}">
      <text>
        <r>
          <rPr>
            <sz val="9"/>
            <color indexed="81"/>
            <rFont val="MS P ゴシック"/>
            <family val="3"/>
            <charset val="128"/>
          </rPr>
          <t>施設名を入力</t>
        </r>
      </text>
    </comment>
    <comment ref="C125" authorId="0" shapeId="0" xr:uid="{079B7406-F655-486B-8417-1A41B2BB5250}">
      <text>
        <r>
          <rPr>
            <sz val="9"/>
            <color indexed="81"/>
            <rFont val="MS P ゴシック"/>
            <family val="3"/>
            <charset val="128"/>
          </rPr>
          <t>費用区分を選択</t>
        </r>
      </text>
    </comment>
    <comment ref="D125" authorId="0" shapeId="0" xr:uid="{921E03BE-2141-4777-8330-4B1096FBE94C}">
      <text>
        <r>
          <rPr>
            <sz val="9"/>
            <color indexed="81"/>
            <rFont val="MS P ゴシック"/>
            <family val="3"/>
            <charset val="128"/>
          </rPr>
          <t>費用区分を選択</t>
        </r>
      </text>
    </comment>
    <comment ref="E125" authorId="0" shapeId="0" xr:uid="{89A069EC-4B2D-43DD-A4D0-900EE7E44498}">
      <text>
        <r>
          <rPr>
            <sz val="9"/>
            <color indexed="81"/>
            <rFont val="MS P ゴシック"/>
            <family val="3"/>
            <charset val="128"/>
          </rPr>
          <t>契約区分を選択</t>
        </r>
      </text>
    </comment>
    <comment ref="F125" authorId="0" shapeId="0" xr:uid="{9FC49146-6AA7-4B78-B683-0C88F3A899BB}">
      <text>
        <r>
          <rPr>
            <sz val="9"/>
            <color indexed="81"/>
            <rFont val="MS P ゴシック"/>
            <family val="3"/>
            <charset val="128"/>
          </rPr>
          <t>円単位で入力</t>
        </r>
      </text>
    </comment>
    <comment ref="G125" authorId="0" shapeId="0" xr:uid="{E382AF6D-A1A5-4D0E-B8A6-1C590D907496}">
      <text>
        <r>
          <rPr>
            <sz val="9"/>
            <color indexed="81"/>
            <rFont val="MS P ゴシック"/>
            <family val="3"/>
            <charset val="128"/>
          </rPr>
          <t>円単位で入力</t>
        </r>
      </text>
    </comment>
    <comment ref="H125" authorId="0" shapeId="0" xr:uid="{41957B86-CE87-4C6C-AC1E-8F50F417EB65}">
      <text>
        <r>
          <rPr>
            <sz val="9"/>
            <color indexed="81"/>
            <rFont val="MS P ゴシック"/>
            <family val="3"/>
            <charset val="128"/>
          </rPr>
          <t>円単位で入力</t>
        </r>
      </text>
    </comment>
    <comment ref="I125" authorId="0" shapeId="0" xr:uid="{46D3E773-E384-497A-A221-C796A5AB4A98}">
      <text>
        <r>
          <rPr>
            <sz val="9"/>
            <color indexed="81"/>
            <rFont val="MS P ゴシック"/>
            <family val="3"/>
            <charset val="128"/>
          </rPr>
          <t>円単位で入力</t>
        </r>
      </text>
    </comment>
    <comment ref="P125" authorId="0" shapeId="0" xr:uid="{847ECE76-0AFB-486F-A57C-8E4221934F0E}">
      <text>
        <r>
          <rPr>
            <sz val="9"/>
            <color indexed="81"/>
            <rFont val="MS P ゴシック"/>
            <family val="3"/>
            <charset val="128"/>
          </rPr>
          <t>該当する場合入力（円単位）</t>
        </r>
      </text>
    </comment>
    <comment ref="R125" authorId="0" shapeId="0" xr:uid="{43AE3ACB-EA86-4669-A147-9BF3ECA846B9}">
      <text>
        <r>
          <rPr>
            <sz val="9"/>
            <color indexed="81"/>
            <rFont val="MS P ゴシック"/>
            <family val="3"/>
            <charset val="128"/>
          </rPr>
          <t>油種区分を選択</t>
        </r>
      </text>
    </comment>
    <comment ref="S125" authorId="0" shapeId="0" xr:uid="{559E2903-EFD3-4939-8484-23FA7923BBED}">
      <text>
        <r>
          <rPr>
            <sz val="9"/>
            <color indexed="81"/>
            <rFont val="MS P ゴシック"/>
            <family val="3"/>
            <charset val="128"/>
          </rPr>
          <t>円単位で入力</t>
        </r>
      </text>
    </comment>
    <comment ref="B126" authorId="0" shapeId="0" xr:uid="{B0EDC500-1AA6-44D6-B2AE-C10A9D3044C2}">
      <text>
        <r>
          <rPr>
            <sz val="9"/>
            <color indexed="81"/>
            <rFont val="MS P ゴシック"/>
            <family val="3"/>
            <charset val="128"/>
          </rPr>
          <t>施設名を入力</t>
        </r>
      </text>
    </comment>
    <comment ref="C126" authorId="0" shapeId="0" xr:uid="{88BCFBD3-BB06-4592-AC94-2679C8552EB1}">
      <text>
        <r>
          <rPr>
            <sz val="9"/>
            <color indexed="81"/>
            <rFont val="MS P ゴシック"/>
            <family val="3"/>
            <charset val="128"/>
          </rPr>
          <t>費用区分を選択</t>
        </r>
      </text>
    </comment>
    <comment ref="D126" authorId="0" shapeId="0" xr:uid="{FA4DCDEF-DECB-45AA-880C-5A453CE94ADE}">
      <text>
        <r>
          <rPr>
            <sz val="9"/>
            <color indexed="81"/>
            <rFont val="MS P ゴシック"/>
            <family val="3"/>
            <charset val="128"/>
          </rPr>
          <t>費用区分を選択</t>
        </r>
      </text>
    </comment>
    <comment ref="E126" authorId="0" shapeId="0" xr:uid="{DE4688D6-5077-4F5D-A8D5-698BCAFDE4C4}">
      <text>
        <r>
          <rPr>
            <sz val="9"/>
            <color indexed="81"/>
            <rFont val="MS P ゴシック"/>
            <family val="3"/>
            <charset val="128"/>
          </rPr>
          <t>契約区分を選択</t>
        </r>
      </text>
    </comment>
    <comment ref="F126" authorId="0" shapeId="0" xr:uid="{7FA50982-4550-434D-91B9-6A0D08F6F8B8}">
      <text>
        <r>
          <rPr>
            <sz val="9"/>
            <color indexed="81"/>
            <rFont val="MS P ゴシック"/>
            <family val="3"/>
            <charset val="128"/>
          </rPr>
          <t>円単位で入力</t>
        </r>
      </text>
    </comment>
    <comment ref="G126" authorId="0" shapeId="0" xr:uid="{047E62CE-6022-48FB-9AF2-F647127B99AD}">
      <text>
        <r>
          <rPr>
            <sz val="9"/>
            <color indexed="81"/>
            <rFont val="MS P ゴシック"/>
            <family val="3"/>
            <charset val="128"/>
          </rPr>
          <t>円単位で入力</t>
        </r>
      </text>
    </comment>
    <comment ref="H126" authorId="0" shapeId="0" xr:uid="{A9D8AF65-F433-407D-BE1E-F61CE12FF0D7}">
      <text>
        <r>
          <rPr>
            <sz val="9"/>
            <color indexed="81"/>
            <rFont val="MS P ゴシック"/>
            <family val="3"/>
            <charset val="128"/>
          </rPr>
          <t>円単位で入力</t>
        </r>
      </text>
    </comment>
    <comment ref="I126" authorId="0" shapeId="0" xr:uid="{1D08A2D0-19CA-4F30-A172-F1AA5AA254DA}">
      <text>
        <r>
          <rPr>
            <sz val="9"/>
            <color indexed="81"/>
            <rFont val="MS P ゴシック"/>
            <family val="3"/>
            <charset val="128"/>
          </rPr>
          <t>円単位で入力</t>
        </r>
      </text>
    </comment>
    <comment ref="P126" authorId="0" shapeId="0" xr:uid="{AD6BA5FE-FBC7-413D-B577-EFC52369AB5D}">
      <text>
        <r>
          <rPr>
            <sz val="9"/>
            <color indexed="81"/>
            <rFont val="MS P ゴシック"/>
            <family val="3"/>
            <charset val="128"/>
          </rPr>
          <t>該当する場合入力（円単位）</t>
        </r>
      </text>
    </comment>
    <comment ref="R126" authorId="0" shapeId="0" xr:uid="{0784C83C-29C6-42F2-85CB-91D83C14299E}">
      <text>
        <r>
          <rPr>
            <sz val="9"/>
            <color indexed="81"/>
            <rFont val="MS P ゴシック"/>
            <family val="3"/>
            <charset val="128"/>
          </rPr>
          <t>油種区分を選択</t>
        </r>
      </text>
    </comment>
    <comment ref="S126" authorId="0" shapeId="0" xr:uid="{42820BDA-571E-4BF8-8552-3D3A82AE39A1}">
      <text>
        <r>
          <rPr>
            <sz val="9"/>
            <color indexed="81"/>
            <rFont val="MS P ゴシック"/>
            <family val="3"/>
            <charset val="128"/>
          </rPr>
          <t>円単位で入力</t>
        </r>
      </text>
    </comment>
    <comment ref="B127" authorId="0" shapeId="0" xr:uid="{DDEF34B4-E3E9-418B-8F90-96AE2A3D58CB}">
      <text>
        <r>
          <rPr>
            <sz val="9"/>
            <color indexed="81"/>
            <rFont val="MS P ゴシック"/>
            <family val="3"/>
            <charset val="128"/>
          </rPr>
          <t>施設名を入力</t>
        </r>
      </text>
    </comment>
    <comment ref="C127" authorId="0" shapeId="0" xr:uid="{E875BEB3-AF5A-4171-9553-234F0AF5A92B}">
      <text>
        <r>
          <rPr>
            <sz val="9"/>
            <color indexed="81"/>
            <rFont val="MS P ゴシック"/>
            <family val="3"/>
            <charset val="128"/>
          </rPr>
          <t>費用区分を選択</t>
        </r>
      </text>
    </comment>
    <comment ref="D127" authorId="0" shapeId="0" xr:uid="{D0685FF4-0E54-45F3-AE3A-028387A7BFA9}">
      <text>
        <r>
          <rPr>
            <sz val="9"/>
            <color indexed="81"/>
            <rFont val="MS P ゴシック"/>
            <family val="3"/>
            <charset val="128"/>
          </rPr>
          <t>費用区分を選択</t>
        </r>
      </text>
    </comment>
    <comment ref="E127" authorId="0" shapeId="0" xr:uid="{B9B26F70-AB55-47A2-9B42-16E68038B34C}">
      <text>
        <r>
          <rPr>
            <sz val="9"/>
            <color indexed="81"/>
            <rFont val="MS P ゴシック"/>
            <family val="3"/>
            <charset val="128"/>
          </rPr>
          <t>契約区分を選択</t>
        </r>
      </text>
    </comment>
    <comment ref="F127" authorId="0" shapeId="0" xr:uid="{6BF67313-5222-496F-8109-FA8883C17261}">
      <text>
        <r>
          <rPr>
            <sz val="9"/>
            <color indexed="81"/>
            <rFont val="MS P ゴシック"/>
            <family val="3"/>
            <charset val="128"/>
          </rPr>
          <t>円単位で入力</t>
        </r>
      </text>
    </comment>
    <comment ref="G127" authorId="0" shapeId="0" xr:uid="{F1B7B394-ECA2-4D09-B01B-5DB95C026140}">
      <text>
        <r>
          <rPr>
            <sz val="9"/>
            <color indexed="81"/>
            <rFont val="MS P ゴシック"/>
            <family val="3"/>
            <charset val="128"/>
          </rPr>
          <t>円単位で入力</t>
        </r>
      </text>
    </comment>
    <comment ref="H127" authorId="0" shapeId="0" xr:uid="{1BA60A58-D1F4-4D6F-ABB8-97323042BEDF}">
      <text>
        <r>
          <rPr>
            <sz val="9"/>
            <color indexed="81"/>
            <rFont val="MS P ゴシック"/>
            <family val="3"/>
            <charset val="128"/>
          </rPr>
          <t>円単位で入力</t>
        </r>
      </text>
    </comment>
    <comment ref="I127" authorId="0" shapeId="0" xr:uid="{0A1E9802-B412-4D49-B0D3-6F314BBB888C}">
      <text>
        <r>
          <rPr>
            <sz val="9"/>
            <color indexed="81"/>
            <rFont val="MS P ゴシック"/>
            <family val="3"/>
            <charset val="128"/>
          </rPr>
          <t>円単位で入力</t>
        </r>
      </text>
    </comment>
    <comment ref="P127" authorId="0" shapeId="0" xr:uid="{C3641DBD-F839-43E9-A66E-51B7A9BA2B6E}">
      <text>
        <r>
          <rPr>
            <sz val="9"/>
            <color indexed="81"/>
            <rFont val="MS P ゴシック"/>
            <family val="3"/>
            <charset val="128"/>
          </rPr>
          <t>該当する場合入力（円単位）</t>
        </r>
      </text>
    </comment>
    <comment ref="R127" authorId="0" shapeId="0" xr:uid="{69BFEA65-4FB8-4DEB-A0DC-90436644E427}">
      <text>
        <r>
          <rPr>
            <sz val="9"/>
            <color indexed="81"/>
            <rFont val="MS P ゴシック"/>
            <family val="3"/>
            <charset val="128"/>
          </rPr>
          <t>油種区分を選択</t>
        </r>
      </text>
    </comment>
    <comment ref="S127" authorId="0" shapeId="0" xr:uid="{C76BFD0B-11EB-42DE-AC47-B07A85893EB2}">
      <text>
        <r>
          <rPr>
            <sz val="9"/>
            <color indexed="81"/>
            <rFont val="MS P ゴシック"/>
            <family val="3"/>
            <charset val="128"/>
          </rPr>
          <t>円単位で入力</t>
        </r>
      </text>
    </comment>
    <comment ref="B128" authorId="0" shapeId="0" xr:uid="{A9260358-A149-4CBD-8508-868B62F4E74E}">
      <text>
        <r>
          <rPr>
            <sz val="9"/>
            <color indexed="81"/>
            <rFont val="MS P ゴシック"/>
            <family val="3"/>
            <charset val="128"/>
          </rPr>
          <t>施設名を入力</t>
        </r>
      </text>
    </comment>
    <comment ref="C128" authorId="0" shapeId="0" xr:uid="{DDF03529-D4D4-4ED3-8CB5-E33061521B91}">
      <text>
        <r>
          <rPr>
            <sz val="9"/>
            <color indexed="81"/>
            <rFont val="MS P ゴシック"/>
            <family val="3"/>
            <charset val="128"/>
          </rPr>
          <t>費用区分を選択</t>
        </r>
      </text>
    </comment>
    <comment ref="D128" authorId="0" shapeId="0" xr:uid="{C07F7E32-EEAF-45D1-885A-989F0647BF03}">
      <text>
        <r>
          <rPr>
            <sz val="9"/>
            <color indexed="81"/>
            <rFont val="MS P ゴシック"/>
            <family val="3"/>
            <charset val="128"/>
          </rPr>
          <t>費用区分を選択</t>
        </r>
      </text>
    </comment>
    <comment ref="E128" authorId="0" shapeId="0" xr:uid="{59C633D7-B22D-4F0B-9663-E153EA08DFB5}">
      <text>
        <r>
          <rPr>
            <sz val="9"/>
            <color indexed="81"/>
            <rFont val="MS P ゴシック"/>
            <family val="3"/>
            <charset val="128"/>
          </rPr>
          <t>契約区分を選択</t>
        </r>
      </text>
    </comment>
    <comment ref="F128" authorId="0" shapeId="0" xr:uid="{EF01C459-BDFE-4217-90F5-1FD2719D8ECF}">
      <text>
        <r>
          <rPr>
            <sz val="9"/>
            <color indexed="81"/>
            <rFont val="MS P ゴシック"/>
            <family val="3"/>
            <charset val="128"/>
          </rPr>
          <t>円単位で入力</t>
        </r>
      </text>
    </comment>
    <comment ref="G128" authorId="0" shapeId="0" xr:uid="{BD0955A1-A95A-4EC0-8804-ECE0D0C35556}">
      <text>
        <r>
          <rPr>
            <sz val="9"/>
            <color indexed="81"/>
            <rFont val="MS P ゴシック"/>
            <family val="3"/>
            <charset val="128"/>
          </rPr>
          <t>円単位で入力</t>
        </r>
      </text>
    </comment>
    <comment ref="H128" authorId="0" shapeId="0" xr:uid="{F5ED5090-6B9B-4B93-9FB1-0C06CB513649}">
      <text>
        <r>
          <rPr>
            <sz val="9"/>
            <color indexed="81"/>
            <rFont val="MS P ゴシック"/>
            <family val="3"/>
            <charset val="128"/>
          </rPr>
          <t>円単位で入力</t>
        </r>
      </text>
    </comment>
    <comment ref="I128" authorId="0" shapeId="0" xr:uid="{4E4C4AE4-2123-4218-B6B7-7EC1ED3E3848}">
      <text>
        <r>
          <rPr>
            <sz val="9"/>
            <color indexed="81"/>
            <rFont val="MS P ゴシック"/>
            <family val="3"/>
            <charset val="128"/>
          </rPr>
          <t>円単位で入力</t>
        </r>
      </text>
    </comment>
    <comment ref="P128" authorId="0" shapeId="0" xr:uid="{2EB5BD40-F7B6-4F18-B45E-E68DCA8DB92E}">
      <text>
        <r>
          <rPr>
            <sz val="9"/>
            <color indexed="81"/>
            <rFont val="MS P ゴシック"/>
            <family val="3"/>
            <charset val="128"/>
          </rPr>
          <t>該当する場合入力（円単位）</t>
        </r>
      </text>
    </comment>
    <comment ref="R128" authorId="0" shapeId="0" xr:uid="{7B124B00-C6B9-4D00-9297-B848BDCA8BAC}">
      <text>
        <r>
          <rPr>
            <sz val="9"/>
            <color indexed="81"/>
            <rFont val="MS P ゴシック"/>
            <family val="3"/>
            <charset val="128"/>
          </rPr>
          <t>油種区分を選択</t>
        </r>
      </text>
    </comment>
    <comment ref="S128" authorId="0" shapeId="0" xr:uid="{21AB3F80-E1C2-4FA5-957C-E3271882990C}">
      <text>
        <r>
          <rPr>
            <sz val="9"/>
            <color indexed="81"/>
            <rFont val="MS P ゴシック"/>
            <family val="3"/>
            <charset val="128"/>
          </rPr>
          <t>円単位で入力</t>
        </r>
      </text>
    </comment>
    <comment ref="B129" authorId="0" shapeId="0" xr:uid="{F54DC412-0D93-4B3C-B58E-03475A4A2E3B}">
      <text>
        <r>
          <rPr>
            <sz val="9"/>
            <color indexed="81"/>
            <rFont val="MS P ゴシック"/>
            <family val="3"/>
            <charset val="128"/>
          </rPr>
          <t>施設名を入力</t>
        </r>
      </text>
    </comment>
    <comment ref="C129" authorId="0" shapeId="0" xr:uid="{BCFE04EF-ACA3-41A6-AB29-DB454AF19203}">
      <text>
        <r>
          <rPr>
            <sz val="9"/>
            <color indexed="81"/>
            <rFont val="MS P ゴシック"/>
            <family val="3"/>
            <charset val="128"/>
          </rPr>
          <t>費用区分を選択</t>
        </r>
      </text>
    </comment>
    <comment ref="D129" authorId="0" shapeId="0" xr:uid="{70EF339A-138D-4223-9FB4-1CF53B65721C}">
      <text>
        <r>
          <rPr>
            <sz val="9"/>
            <color indexed="81"/>
            <rFont val="MS P ゴシック"/>
            <family val="3"/>
            <charset val="128"/>
          </rPr>
          <t>費用区分を選択</t>
        </r>
      </text>
    </comment>
    <comment ref="E129" authorId="0" shapeId="0" xr:uid="{A78AB646-7967-4676-A068-4EC60BA106DC}">
      <text>
        <r>
          <rPr>
            <sz val="9"/>
            <color indexed="81"/>
            <rFont val="MS P ゴシック"/>
            <family val="3"/>
            <charset val="128"/>
          </rPr>
          <t>契約区分を選択</t>
        </r>
      </text>
    </comment>
    <comment ref="F129" authorId="0" shapeId="0" xr:uid="{DD8DCA77-81A0-46DA-85C7-5DE57B031E90}">
      <text>
        <r>
          <rPr>
            <sz val="9"/>
            <color indexed="81"/>
            <rFont val="MS P ゴシック"/>
            <family val="3"/>
            <charset val="128"/>
          </rPr>
          <t>円単位で入力</t>
        </r>
      </text>
    </comment>
    <comment ref="G129" authorId="0" shapeId="0" xr:uid="{E3E5BEE4-7D57-4703-9D40-1A59788713BF}">
      <text>
        <r>
          <rPr>
            <sz val="9"/>
            <color indexed="81"/>
            <rFont val="MS P ゴシック"/>
            <family val="3"/>
            <charset val="128"/>
          </rPr>
          <t>円単位で入力</t>
        </r>
      </text>
    </comment>
    <comment ref="H129" authorId="0" shapeId="0" xr:uid="{F5356DAA-2253-4E16-818C-79EE4E9BBC47}">
      <text>
        <r>
          <rPr>
            <sz val="9"/>
            <color indexed="81"/>
            <rFont val="MS P ゴシック"/>
            <family val="3"/>
            <charset val="128"/>
          </rPr>
          <t>円単位で入力</t>
        </r>
      </text>
    </comment>
    <comment ref="I129" authorId="0" shapeId="0" xr:uid="{08EB624C-9744-446C-B539-6F59F02636E4}">
      <text>
        <r>
          <rPr>
            <sz val="9"/>
            <color indexed="81"/>
            <rFont val="MS P ゴシック"/>
            <family val="3"/>
            <charset val="128"/>
          </rPr>
          <t>円単位で入力</t>
        </r>
      </text>
    </comment>
    <comment ref="P129" authorId="0" shapeId="0" xr:uid="{E4C5C61A-824D-4D6D-BDD5-322C4BB4FBC9}">
      <text>
        <r>
          <rPr>
            <sz val="9"/>
            <color indexed="81"/>
            <rFont val="MS P ゴシック"/>
            <family val="3"/>
            <charset val="128"/>
          </rPr>
          <t>該当する場合入力（円単位）</t>
        </r>
      </text>
    </comment>
    <comment ref="R129" authorId="0" shapeId="0" xr:uid="{D9597C95-E444-450B-8DAD-072AA163EC55}">
      <text>
        <r>
          <rPr>
            <sz val="9"/>
            <color indexed="81"/>
            <rFont val="MS P ゴシック"/>
            <family val="3"/>
            <charset val="128"/>
          </rPr>
          <t>油種区分を選択</t>
        </r>
      </text>
    </comment>
    <comment ref="S129" authorId="0" shapeId="0" xr:uid="{BFDBA2CA-4775-4D2A-AF03-757BFC41182C}">
      <text>
        <r>
          <rPr>
            <sz val="9"/>
            <color indexed="81"/>
            <rFont val="MS P ゴシック"/>
            <family val="3"/>
            <charset val="128"/>
          </rPr>
          <t>円単位で入力</t>
        </r>
      </text>
    </comment>
    <comment ref="B130" authorId="0" shapeId="0" xr:uid="{992C4692-78CB-4EF9-A6C3-BA244621C052}">
      <text>
        <r>
          <rPr>
            <sz val="9"/>
            <color indexed="81"/>
            <rFont val="MS P ゴシック"/>
            <family val="3"/>
            <charset val="128"/>
          </rPr>
          <t>施設名を入力</t>
        </r>
      </text>
    </comment>
    <comment ref="C130" authorId="0" shapeId="0" xr:uid="{152F2BB4-9DF1-422E-9218-5F4B7F6A94C6}">
      <text>
        <r>
          <rPr>
            <sz val="9"/>
            <color indexed="81"/>
            <rFont val="MS P ゴシック"/>
            <family val="3"/>
            <charset val="128"/>
          </rPr>
          <t>費用区分を選択</t>
        </r>
      </text>
    </comment>
    <comment ref="D130" authorId="0" shapeId="0" xr:uid="{D9E12184-88BF-49A3-A603-581390766C13}">
      <text>
        <r>
          <rPr>
            <sz val="9"/>
            <color indexed="81"/>
            <rFont val="MS P ゴシック"/>
            <family val="3"/>
            <charset val="128"/>
          </rPr>
          <t>費用区分を選択</t>
        </r>
      </text>
    </comment>
    <comment ref="E130" authorId="0" shapeId="0" xr:uid="{ED12B98E-8B8E-445D-9D95-05A258737B0C}">
      <text>
        <r>
          <rPr>
            <sz val="9"/>
            <color indexed="81"/>
            <rFont val="MS P ゴシック"/>
            <family val="3"/>
            <charset val="128"/>
          </rPr>
          <t>契約区分を選択</t>
        </r>
      </text>
    </comment>
    <comment ref="F130" authorId="0" shapeId="0" xr:uid="{1687E15F-77C0-4685-AE2D-FD79F3F806A6}">
      <text>
        <r>
          <rPr>
            <sz val="9"/>
            <color indexed="81"/>
            <rFont val="MS P ゴシック"/>
            <family val="3"/>
            <charset val="128"/>
          </rPr>
          <t>円単位で入力</t>
        </r>
      </text>
    </comment>
    <comment ref="G130" authorId="0" shapeId="0" xr:uid="{4D36F207-D97E-47A1-AB62-A81AF89206F5}">
      <text>
        <r>
          <rPr>
            <sz val="9"/>
            <color indexed="81"/>
            <rFont val="MS P ゴシック"/>
            <family val="3"/>
            <charset val="128"/>
          </rPr>
          <t>円単位で入力</t>
        </r>
      </text>
    </comment>
    <comment ref="H130" authorId="0" shapeId="0" xr:uid="{E5BE9E22-EDB1-4688-9C89-59868716CA84}">
      <text>
        <r>
          <rPr>
            <sz val="9"/>
            <color indexed="81"/>
            <rFont val="MS P ゴシック"/>
            <family val="3"/>
            <charset val="128"/>
          </rPr>
          <t>円単位で入力</t>
        </r>
      </text>
    </comment>
    <comment ref="I130" authorId="0" shapeId="0" xr:uid="{447AA3DF-8433-4C9C-A960-1F06C6808F7A}">
      <text>
        <r>
          <rPr>
            <sz val="9"/>
            <color indexed="81"/>
            <rFont val="MS P ゴシック"/>
            <family val="3"/>
            <charset val="128"/>
          </rPr>
          <t>円単位で入力</t>
        </r>
      </text>
    </comment>
    <comment ref="P130" authorId="0" shapeId="0" xr:uid="{D25D69CC-D049-437E-8916-2F9AA90DCBFD}">
      <text>
        <r>
          <rPr>
            <sz val="9"/>
            <color indexed="81"/>
            <rFont val="MS P ゴシック"/>
            <family val="3"/>
            <charset val="128"/>
          </rPr>
          <t>該当する場合入力（円単位）</t>
        </r>
      </text>
    </comment>
    <comment ref="R130" authorId="0" shapeId="0" xr:uid="{BBDE2FCE-9700-4A09-B5E2-B5A76E4FD670}">
      <text>
        <r>
          <rPr>
            <sz val="9"/>
            <color indexed="81"/>
            <rFont val="MS P ゴシック"/>
            <family val="3"/>
            <charset val="128"/>
          </rPr>
          <t>油種区分を選択</t>
        </r>
      </text>
    </comment>
    <comment ref="S130" authorId="0" shapeId="0" xr:uid="{D123D9E8-CB51-4656-AADA-92B60246EA71}">
      <text>
        <r>
          <rPr>
            <sz val="9"/>
            <color indexed="81"/>
            <rFont val="MS P ゴシック"/>
            <family val="3"/>
            <charset val="128"/>
          </rPr>
          <t>円単位で入力</t>
        </r>
      </text>
    </comment>
    <comment ref="B131" authorId="0" shapeId="0" xr:uid="{B93D867D-1E7D-4047-BFC2-BC7CC90308DC}">
      <text>
        <r>
          <rPr>
            <sz val="9"/>
            <color indexed="81"/>
            <rFont val="MS P ゴシック"/>
            <family val="3"/>
            <charset val="128"/>
          </rPr>
          <t>施設名を入力</t>
        </r>
      </text>
    </comment>
    <comment ref="C131" authorId="0" shapeId="0" xr:uid="{A15FCA21-BAA4-414F-BE1C-B0E026F65183}">
      <text>
        <r>
          <rPr>
            <sz val="9"/>
            <color indexed="81"/>
            <rFont val="MS P ゴシック"/>
            <family val="3"/>
            <charset val="128"/>
          </rPr>
          <t>費用区分を選択</t>
        </r>
      </text>
    </comment>
    <comment ref="D131" authorId="0" shapeId="0" xr:uid="{5E7C1691-393E-4A0D-835C-F5B08665A4F2}">
      <text>
        <r>
          <rPr>
            <sz val="9"/>
            <color indexed="81"/>
            <rFont val="MS P ゴシック"/>
            <family val="3"/>
            <charset val="128"/>
          </rPr>
          <t>費用区分を選択</t>
        </r>
      </text>
    </comment>
    <comment ref="E131" authorId="0" shapeId="0" xr:uid="{7659F356-0EFD-4E8E-ABFA-E09CEE406EA1}">
      <text>
        <r>
          <rPr>
            <sz val="9"/>
            <color indexed="81"/>
            <rFont val="MS P ゴシック"/>
            <family val="3"/>
            <charset val="128"/>
          </rPr>
          <t>契約区分を選択</t>
        </r>
      </text>
    </comment>
    <comment ref="F131" authorId="0" shapeId="0" xr:uid="{952C1727-198D-4749-8EB8-F73FF7AA8382}">
      <text>
        <r>
          <rPr>
            <sz val="9"/>
            <color indexed="81"/>
            <rFont val="MS P ゴシック"/>
            <family val="3"/>
            <charset val="128"/>
          </rPr>
          <t>円単位で入力</t>
        </r>
      </text>
    </comment>
    <comment ref="G131" authorId="0" shapeId="0" xr:uid="{089DF7A3-D610-461E-A5AC-8F3842F87267}">
      <text>
        <r>
          <rPr>
            <sz val="9"/>
            <color indexed="81"/>
            <rFont val="MS P ゴシック"/>
            <family val="3"/>
            <charset val="128"/>
          </rPr>
          <t>円単位で入力</t>
        </r>
      </text>
    </comment>
    <comment ref="H131" authorId="0" shapeId="0" xr:uid="{17D38FDA-9D6F-4B2D-B7C8-C81106451955}">
      <text>
        <r>
          <rPr>
            <sz val="9"/>
            <color indexed="81"/>
            <rFont val="MS P ゴシック"/>
            <family val="3"/>
            <charset val="128"/>
          </rPr>
          <t>円単位で入力</t>
        </r>
      </text>
    </comment>
    <comment ref="I131" authorId="0" shapeId="0" xr:uid="{D6DA9DC9-6863-4CF6-92A4-482B2E30CFBF}">
      <text>
        <r>
          <rPr>
            <sz val="9"/>
            <color indexed="81"/>
            <rFont val="MS P ゴシック"/>
            <family val="3"/>
            <charset val="128"/>
          </rPr>
          <t>円単位で入力</t>
        </r>
      </text>
    </comment>
    <comment ref="P131" authorId="0" shapeId="0" xr:uid="{49D31F86-C3A5-4943-8A37-17693CD43F20}">
      <text>
        <r>
          <rPr>
            <sz val="9"/>
            <color indexed="81"/>
            <rFont val="MS P ゴシック"/>
            <family val="3"/>
            <charset val="128"/>
          </rPr>
          <t>該当する場合入力（円単位）</t>
        </r>
      </text>
    </comment>
    <comment ref="R131" authorId="0" shapeId="0" xr:uid="{505AA249-5086-42DE-9C7F-9162970D5AE6}">
      <text>
        <r>
          <rPr>
            <sz val="9"/>
            <color indexed="81"/>
            <rFont val="MS P ゴシック"/>
            <family val="3"/>
            <charset val="128"/>
          </rPr>
          <t>油種区分を選択</t>
        </r>
      </text>
    </comment>
    <comment ref="S131" authorId="0" shapeId="0" xr:uid="{DE8C62D7-2652-4C6B-9A5D-ECA7401AE910}">
      <text>
        <r>
          <rPr>
            <sz val="9"/>
            <color indexed="81"/>
            <rFont val="MS P ゴシック"/>
            <family val="3"/>
            <charset val="128"/>
          </rPr>
          <t>円単位で入力</t>
        </r>
      </text>
    </comment>
    <comment ref="B132" authorId="0" shapeId="0" xr:uid="{F1DB34DF-CAF9-44B8-BD86-AB620BDEEC5F}">
      <text>
        <r>
          <rPr>
            <sz val="9"/>
            <color indexed="81"/>
            <rFont val="MS P ゴシック"/>
            <family val="3"/>
            <charset val="128"/>
          </rPr>
          <t>施設名を入力</t>
        </r>
      </text>
    </comment>
    <comment ref="C132" authorId="0" shapeId="0" xr:uid="{E1F11474-AD79-41AF-ACA0-EA4A6E5A1C72}">
      <text>
        <r>
          <rPr>
            <sz val="9"/>
            <color indexed="81"/>
            <rFont val="MS P ゴシック"/>
            <family val="3"/>
            <charset val="128"/>
          </rPr>
          <t>費用区分を選択</t>
        </r>
      </text>
    </comment>
    <comment ref="D132" authorId="0" shapeId="0" xr:uid="{C0A231B5-9549-4EFB-BE57-AFD132628807}">
      <text>
        <r>
          <rPr>
            <sz val="9"/>
            <color indexed="81"/>
            <rFont val="MS P ゴシック"/>
            <family val="3"/>
            <charset val="128"/>
          </rPr>
          <t>費用区分を選択</t>
        </r>
      </text>
    </comment>
    <comment ref="E132" authorId="0" shapeId="0" xr:uid="{5ACF56B1-90A9-4577-8188-2DA359800E2D}">
      <text>
        <r>
          <rPr>
            <sz val="9"/>
            <color indexed="81"/>
            <rFont val="MS P ゴシック"/>
            <family val="3"/>
            <charset val="128"/>
          </rPr>
          <t>契約区分を選択</t>
        </r>
      </text>
    </comment>
    <comment ref="F132" authorId="0" shapeId="0" xr:uid="{3C4A471C-7813-44A3-B0A9-02DF368BD827}">
      <text>
        <r>
          <rPr>
            <sz val="9"/>
            <color indexed="81"/>
            <rFont val="MS P ゴシック"/>
            <family val="3"/>
            <charset val="128"/>
          </rPr>
          <t>円単位で入力</t>
        </r>
      </text>
    </comment>
    <comment ref="G132" authorId="0" shapeId="0" xr:uid="{9E50F0F9-49D8-481E-B5D7-594EB0799507}">
      <text>
        <r>
          <rPr>
            <sz val="9"/>
            <color indexed="81"/>
            <rFont val="MS P ゴシック"/>
            <family val="3"/>
            <charset val="128"/>
          </rPr>
          <t>円単位で入力</t>
        </r>
      </text>
    </comment>
    <comment ref="H132" authorId="0" shapeId="0" xr:uid="{140D8AE8-AC34-40F8-9483-2D201FA580EF}">
      <text>
        <r>
          <rPr>
            <sz val="9"/>
            <color indexed="81"/>
            <rFont val="MS P ゴシック"/>
            <family val="3"/>
            <charset val="128"/>
          </rPr>
          <t>円単位で入力</t>
        </r>
      </text>
    </comment>
    <comment ref="I132" authorId="0" shapeId="0" xr:uid="{C950BDC4-8155-4942-AA97-B3C258195E69}">
      <text>
        <r>
          <rPr>
            <sz val="9"/>
            <color indexed="81"/>
            <rFont val="MS P ゴシック"/>
            <family val="3"/>
            <charset val="128"/>
          </rPr>
          <t>円単位で入力</t>
        </r>
      </text>
    </comment>
    <comment ref="P132" authorId="0" shapeId="0" xr:uid="{F5C054D7-5DE8-46DA-8059-AB4A401629A2}">
      <text>
        <r>
          <rPr>
            <sz val="9"/>
            <color indexed="81"/>
            <rFont val="MS P ゴシック"/>
            <family val="3"/>
            <charset val="128"/>
          </rPr>
          <t>該当する場合入力（円単位）</t>
        </r>
      </text>
    </comment>
    <comment ref="R132" authorId="0" shapeId="0" xr:uid="{C276BD10-02BC-4A32-835A-F9DA4DC83B26}">
      <text>
        <r>
          <rPr>
            <sz val="9"/>
            <color indexed="81"/>
            <rFont val="MS P ゴシック"/>
            <family val="3"/>
            <charset val="128"/>
          </rPr>
          <t>油種区分を選択</t>
        </r>
      </text>
    </comment>
    <comment ref="S132" authorId="0" shapeId="0" xr:uid="{9DF17F7E-8EC4-4A53-B2DF-8523AD28418C}">
      <text>
        <r>
          <rPr>
            <sz val="9"/>
            <color indexed="81"/>
            <rFont val="MS P ゴシック"/>
            <family val="3"/>
            <charset val="128"/>
          </rPr>
          <t>円単位で入力</t>
        </r>
      </text>
    </comment>
    <comment ref="B133" authorId="0" shapeId="0" xr:uid="{A81C004B-A8DD-4F2D-AD15-0005A263C23D}">
      <text>
        <r>
          <rPr>
            <sz val="9"/>
            <color indexed="81"/>
            <rFont val="MS P ゴシック"/>
            <family val="3"/>
            <charset val="128"/>
          </rPr>
          <t>施設名を入力</t>
        </r>
      </text>
    </comment>
    <comment ref="C133" authorId="0" shapeId="0" xr:uid="{88920B98-A9E4-4268-AB26-6B60C90E14FA}">
      <text>
        <r>
          <rPr>
            <sz val="9"/>
            <color indexed="81"/>
            <rFont val="MS P ゴシック"/>
            <family val="3"/>
            <charset val="128"/>
          </rPr>
          <t>費用区分を選択</t>
        </r>
      </text>
    </comment>
    <comment ref="D133" authorId="0" shapeId="0" xr:uid="{67DBF4B7-5008-4FBB-9D38-3669A14715E6}">
      <text>
        <r>
          <rPr>
            <sz val="9"/>
            <color indexed="81"/>
            <rFont val="MS P ゴシック"/>
            <family val="3"/>
            <charset val="128"/>
          </rPr>
          <t>費用区分を選択</t>
        </r>
      </text>
    </comment>
    <comment ref="E133" authorId="0" shapeId="0" xr:uid="{AC55116B-FD97-4A7A-A7CC-84F5FD814A50}">
      <text>
        <r>
          <rPr>
            <sz val="9"/>
            <color indexed="81"/>
            <rFont val="MS P ゴシック"/>
            <family val="3"/>
            <charset val="128"/>
          </rPr>
          <t>契約区分を選択</t>
        </r>
      </text>
    </comment>
    <comment ref="F133" authorId="0" shapeId="0" xr:uid="{FA8BC6D9-B412-4B19-88D0-FF4C39E6664B}">
      <text>
        <r>
          <rPr>
            <sz val="9"/>
            <color indexed="81"/>
            <rFont val="MS P ゴシック"/>
            <family val="3"/>
            <charset val="128"/>
          </rPr>
          <t>円単位で入力</t>
        </r>
      </text>
    </comment>
    <comment ref="G133" authorId="0" shapeId="0" xr:uid="{C50AC483-AA3C-42B7-ADC5-6D65C510AC62}">
      <text>
        <r>
          <rPr>
            <sz val="9"/>
            <color indexed="81"/>
            <rFont val="MS P ゴシック"/>
            <family val="3"/>
            <charset val="128"/>
          </rPr>
          <t>円単位で入力</t>
        </r>
      </text>
    </comment>
    <comment ref="H133" authorId="0" shapeId="0" xr:uid="{D94A79CC-216A-4A12-8885-47A42F5BAC6D}">
      <text>
        <r>
          <rPr>
            <sz val="9"/>
            <color indexed="81"/>
            <rFont val="MS P ゴシック"/>
            <family val="3"/>
            <charset val="128"/>
          </rPr>
          <t>円単位で入力</t>
        </r>
      </text>
    </comment>
    <comment ref="I133" authorId="0" shapeId="0" xr:uid="{908510B1-50BC-49E0-87BD-6B4D04E83DED}">
      <text>
        <r>
          <rPr>
            <sz val="9"/>
            <color indexed="81"/>
            <rFont val="MS P ゴシック"/>
            <family val="3"/>
            <charset val="128"/>
          </rPr>
          <t>円単位で入力</t>
        </r>
      </text>
    </comment>
    <comment ref="P133" authorId="0" shapeId="0" xr:uid="{FACDE28F-C22F-42A1-8538-5D0B49DFE5E8}">
      <text>
        <r>
          <rPr>
            <sz val="9"/>
            <color indexed="81"/>
            <rFont val="MS P ゴシック"/>
            <family val="3"/>
            <charset val="128"/>
          </rPr>
          <t>該当する場合入力（円単位）</t>
        </r>
      </text>
    </comment>
    <comment ref="R133" authorId="0" shapeId="0" xr:uid="{CAE393B8-F811-4C13-8660-5872D4BCB47D}">
      <text>
        <r>
          <rPr>
            <sz val="9"/>
            <color indexed="81"/>
            <rFont val="MS P ゴシック"/>
            <family val="3"/>
            <charset val="128"/>
          </rPr>
          <t>油種区分を選択</t>
        </r>
      </text>
    </comment>
    <comment ref="S133" authorId="0" shapeId="0" xr:uid="{2114991D-F2FF-4C84-916F-10ABC2E91787}">
      <text>
        <r>
          <rPr>
            <sz val="9"/>
            <color indexed="81"/>
            <rFont val="MS P ゴシック"/>
            <family val="3"/>
            <charset val="128"/>
          </rPr>
          <t>円単位で入力</t>
        </r>
      </text>
    </comment>
    <comment ref="B134" authorId="0" shapeId="0" xr:uid="{E47749A9-5B50-4892-A5B4-EB2BD4F5F394}">
      <text>
        <r>
          <rPr>
            <sz val="9"/>
            <color indexed="81"/>
            <rFont val="MS P ゴシック"/>
            <family val="3"/>
            <charset val="128"/>
          </rPr>
          <t>施設名を入力</t>
        </r>
      </text>
    </comment>
    <comment ref="C134" authorId="0" shapeId="0" xr:uid="{A6CC9887-C184-4EEA-BF14-8DD14F71FF53}">
      <text>
        <r>
          <rPr>
            <sz val="9"/>
            <color indexed="81"/>
            <rFont val="MS P ゴシック"/>
            <family val="3"/>
            <charset val="128"/>
          </rPr>
          <t>費用区分を選択</t>
        </r>
      </text>
    </comment>
    <comment ref="D134" authorId="0" shapeId="0" xr:uid="{C29223DC-F349-405A-B1B8-5288040F1F03}">
      <text>
        <r>
          <rPr>
            <sz val="9"/>
            <color indexed="81"/>
            <rFont val="MS P ゴシック"/>
            <family val="3"/>
            <charset val="128"/>
          </rPr>
          <t>費用区分を選択</t>
        </r>
      </text>
    </comment>
    <comment ref="E134" authorId="0" shapeId="0" xr:uid="{44E9BA6C-230F-4512-A7C7-9F0445D8FC68}">
      <text>
        <r>
          <rPr>
            <sz val="9"/>
            <color indexed="81"/>
            <rFont val="MS P ゴシック"/>
            <family val="3"/>
            <charset val="128"/>
          </rPr>
          <t>契約区分を選択</t>
        </r>
      </text>
    </comment>
    <comment ref="F134" authorId="0" shapeId="0" xr:uid="{82FF41E4-D0FB-412A-92A3-267EA2252A36}">
      <text>
        <r>
          <rPr>
            <sz val="9"/>
            <color indexed="81"/>
            <rFont val="MS P ゴシック"/>
            <family val="3"/>
            <charset val="128"/>
          </rPr>
          <t>円単位で入力</t>
        </r>
      </text>
    </comment>
    <comment ref="G134" authorId="0" shapeId="0" xr:uid="{54192E63-C335-48F1-BB90-889ADD64820C}">
      <text>
        <r>
          <rPr>
            <sz val="9"/>
            <color indexed="81"/>
            <rFont val="MS P ゴシック"/>
            <family val="3"/>
            <charset val="128"/>
          </rPr>
          <t>円単位で入力</t>
        </r>
      </text>
    </comment>
    <comment ref="H134" authorId="0" shapeId="0" xr:uid="{F926E118-10CB-4FEA-99D8-74386D208DB4}">
      <text>
        <r>
          <rPr>
            <sz val="9"/>
            <color indexed="81"/>
            <rFont val="MS P ゴシック"/>
            <family val="3"/>
            <charset val="128"/>
          </rPr>
          <t>円単位で入力</t>
        </r>
      </text>
    </comment>
    <comment ref="I134" authorId="0" shapeId="0" xr:uid="{DFB128BB-2FAA-4AA3-94BB-0F7EF2125135}">
      <text>
        <r>
          <rPr>
            <sz val="9"/>
            <color indexed="81"/>
            <rFont val="MS P ゴシック"/>
            <family val="3"/>
            <charset val="128"/>
          </rPr>
          <t>円単位で入力</t>
        </r>
      </text>
    </comment>
    <comment ref="P134" authorId="0" shapeId="0" xr:uid="{F23B669C-8C31-49DD-9A17-D5F4B5339F3F}">
      <text>
        <r>
          <rPr>
            <sz val="9"/>
            <color indexed="81"/>
            <rFont val="MS P ゴシック"/>
            <family val="3"/>
            <charset val="128"/>
          </rPr>
          <t>該当する場合入力（円単位）</t>
        </r>
      </text>
    </comment>
    <comment ref="R134" authorId="0" shapeId="0" xr:uid="{C3408C73-1441-45DE-AACE-15DD3E29D67E}">
      <text>
        <r>
          <rPr>
            <sz val="9"/>
            <color indexed="81"/>
            <rFont val="MS P ゴシック"/>
            <family val="3"/>
            <charset val="128"/>
          </rPr>
          <t>油種区分を選択</t>
        </r>
      </text>
    </comment>
    <comment ref="S134" authorId="0" shapeId="0" xr:uid="{2CE766C4-1A42-4B02-B503-F33CA079C670}">
      <text>
        <r>
          <rPr>
            <sz val="9"/>
            <color indexed="81"/>
            <rFont val="MS P ゴシック"/>
            <family val="3"/>
            <charset val="128"/>
          </rPr>
          <t>円単位で入力</t>
        </r>
      </text>
    </comment>
    <comment ref="B135" authorId="0" shapeId="0" xr:uid="{8901B3A9-CD06-43B5-8863-EC50F2A9D0A6}">
      <text>
        <r>
          <rPr>
            <sz val="9"/>
            <color indexed="81"/>
            <rFont val="MS P ゴシック"/>
            <family val="3"/>
            <charset val="128"/>
          </rPr>
          <t>施設名を入力</t>
        </r>
      </text>
    </comment>
    <comment ref="C135" authorId="0" shapeId="0" xr:uid="{CE973E4E-66B3-448D-AA75-FB116D1B8602}">
      <text>
        <r>
          <rPr>
            <sz val="9"/>
            <color indexed="81"/>
            <rFont val="MS P ゴシック"/>
            <family val="3"/>
            <charset val="128"/>
          </rPr>
          <t>費用区分を選択</t>
        </r>
      </text>
    </comment>
    <comment ref="D135" authorId="0" shapeId="0" xr:uid="{F93FE527-FA94-4904-85C9-8CD936612C64}">
      <text>
        <r>
          <rPr>
            <sz val="9"/>
            <color indexed="81"/>
            <rFont val="MS P ゴシック"/>
            <family val="3"/>
            <charset val="128"/>
          </rPr>
          <t>費用区分を選択</t>
        </r>
      </text>
    </comment>
    <comment ref="E135" authorId="0" shapeId="0" xr:uid="{C27647E6-2ACF-4AAE-B5A1-7AAC07196522}">
      <text>
        <r>
          <rPr>
            <sz val="9"/>
            <color indexed="81"/>
            <rFont val="MS P ゴシック"/>
            <family val="3"/>
            <charset val="128"/>
          </rPr>
          <t>契約区分を選択</t>
        </r>
      </text>
    </comment>
    <comment ref="F135" authorId="0" shapeId="0" xr:uid="{B4352A58-1D9F-4EAA-9DDC-0BF4C3F1C018}">
      <text>
        <r>
          <rPr>
            <sz val="9"/>
            <color indexed="81"/>
            <rFont val="MS P ゴシック"/>
            <family val="3"/>
            <charset val="128"/>
          </rPr>
          <t>円単位で入力</t>
        </r>
      </text>
    </comment>
    <comment ref="G135" authorId="0" shapeId="0" xr:uid="{541BD049-39CB-4DF5-B90D-D4892A256E01}">
      <text>
        <r>
          <rPr>
            <sz val="9"/>
            <color indexed="81"/>
            <rFont val="MS P ゴシック"/>
            <family val="3"/>
            <charset val="128"/>
          </rPr>
          <t>円単位で入力</t>
        </r>
      </text>
    </comment>
    <comment ref="H135" authorId="0" shapeId="0" xr:uid="{1EB10A87-D224-4541-94FB-2A3329E69793}">
      <text>
        <r>
          <rPr>
            <sz val="9"/>
            <color indexed="81"/>
            <rFont val="MS P ゴシック"/>
            <family val="3"/>
            <charset val="128"/>
          </rPr>
          <t>円単位で入力</t>
        </r>
      </text>
    </comment>
    <comment ref="I135" authorId="0" shapeId="0" xr:uid="{C3EA69F8-BB91-4BC8-BB0F-770E63BE0B7A}">
      <text>
        <r>
          <rPr>
            <sz val="9"/>
            <color indexed="81"/>
            <rFont val="MS P ゴシック"/>
            <family val="3"/>
            <charset val="128"/>
          </rPr>
          <t>円単位で入力</t>
        </r>
      </text>
    </comment>
    <comment ref="P135" authorId="0" shapeId="0" xr:uid="{44E382CB-22D0-45BF-882E-CD6178580CE3}">
      <text>
        <r>
          <rPr>
            <sz val="9"/>
            <color indexed="81"/>
            <rFont val="MS P ゴシック"/>
            <family val="3"/>
            <charset val="128"/>
          </rPr>
          <t>該当する場合入力（円単位）</t>
        </r>
      </text>
    </comment>
    <comment ref="R135" authorId="0" shapeId="0" xr:uid="{9A838CA4-3153-4C91-BBAF-FBEA2A8658C1}">
      <text>
        <r>
          <rPr>
            <sz val="9"/>
            <color indexed="81"/>
            <rFont val="MS P ゴシック"/>
            <family val="3"/>
            <charset val="128"/>
          </rPr>
          <t>油種区分を選択</t>
        </r>
      </text>
    </comment>
    <comment ref="S135" authorId="0" shapeId="0" xr:uid="{3516B7C6-B9F8-4E98-8244-230AC5AACFEA}">
      <text>
        <r>
          <rPr>
            <sz val="9"/>
            <color indexed="81"/>
            <rFont val="MS P ゴシック"/>
            <family val="3"/>
            <charset val="128"/>
          </rPr>
          <t>円単位で入力</t>
        </r>
      </text>
    </comment>
    <comment ref="B136" authorId="0" shapeId="0" xr:uid="{72DC99B6-51AD-4B44-AF70-FF4F768C2398}">
      <text>
        <r>
          <rPr>
            <sz val="9"/>
            <color indexed="81"/>
            <rFont val="MS P ゴシック"/>
            <family val="3"/>
            <charset val="128"/>
          </rPr>
          <t>施設名を入力</t>
        </r>
      </text>
    </comment>
    <comment ref="C136" authorId="0" shapeId="0" xr:uid="{D036D603-7295-4CFD-83C0-9117819767F0}">
      <text>
        <r>
          <rPr>
            <sz val="9"/>
            <color indexed="81"/>
            <rFont val="MS P ゴシック"/>
            <family val="3"/>
            <charset val="128"/>
          </rPr>
          <t>費用区分を選択</t>
        </r>
      </text>
    </comment>
    <comment ref="D136" authorId="0" shapeId="0" xr:uid="{A95CEED2-2D00-40DE-AD7A-8CE00664E636}">
      <text>
        <r>
          <rPr>
            <sz val="9"/>
            <color indexed="81"/>
            <rFont val="MS P ゴシック"/>
            <family val="3"/>
            <charset val="128"/>
          </rPr>
          <t>費用区分を選択</t>
        </r>
      </text>
    </comment>
    <comment ref="E136" authorId="0" shapeId="0" xr:uid="{08CF58BD-B18F-4AF5-899C-A2856489809D}">
      <text>
        <r>
          <rPr>
            <sz val="9"/>
            <color indexed="81"/>
            <rFont val="MS P ゴシック"/>
            <family val="3"/>
            <charset val="128"/>
          </rPr>
          <t>契約区分を選択</t>
        </r>
      </text>
    </comment>
    <comment ref="F136" authorId="0" shapeId="0" xr:uid="{E546C5F2-300F-46EC-9622-CEB1B4E041AD}">
      <text>
        <r>
          <rPr>
            <sz val="9"/>
            <color indexed="81"/>
            <rFont val="MS P ゴシック"/>
            <family val="3"/>
            <charset val="128"/>
          </rPr>
          <t>円単位で入力</t>
        </r>
      </text>
    </comment>
    <comment ref="G136" authorId="0" shapeId="0" xr:uid="{B54B4163-7FDE-4CBB-91E1-68AD79B3CF19}">
      <text>
        <r>
          <rPr>
            <sz val="9"/>
            <color indexed="81"/>
            <rFont val="MS P ゴシック"/>
            <family val="3"/>
            <charset val="128"/>
          </rPr>
          <t>円単位で入力</t>
        </r>
      </text>
    </comment>
    <comment ref="H136" authorId="0" shapeId="0" xr:uid="{9A34E727-6F41-497F-B291-2716A22EA0F8}">
      <text>
        <r>
          <rPr>
            <sz val="9"/>
            <color indexed="81"/>
            <rFont val="MS P ゴシック"/>
            <family val="3"/>
            <charset val="128"/>
          </rPr>
          <t>円単位で入力</t>
        </r>
      </text>
    </comment>
    <comment ref="I136" authorId="0" shapeId="0" xr:uid="{A17A5709-EE89-4383-B0F2-EBBAF1FB8CFF}">
      <text>
        <r>
          <rPr>
            <sz val="9"/>
            <color indexed="81"/>
            <rFont val="MS P ゴシック"/>
            <family val="3"/>
            <charset val="128"/>
          </rPr>
          <t>円単位で入力</t>
        </r>
      </text>
    </comment>
    <comment ref="P136" authorId="0" shapeId="0" xr:uid="{6991E6F1-9D7E-431A-B869-CFBB64AC993F}">
      <text>
        <r>
          <rPr>
            <sz val="9"/>
            <color indexed="81"/>
            <rFont val="MS P ゴシック"/>
            <family val="3"/>
            <charset val="128"/>
          </rPr>
          <t>該当する場合入力（円単位）</t>
        </r>
      </text>
    </comment>
    <comment ref="R136" authorId="0" shapeId="0" xr:uid="{B985E213-65E0-4B97-B2F7-AC50D4C8060B}">
      <text>
        <r>
          <rPr>
            <sz val="9"/>
            <color indexed="81"/>
            <rFont val="MS P ゴシック"/>
            <family val="3"/>
            <charset val="128"/>
          </rPr>
          <t>油種区分を選択</t>
        </r>
      </text>
    </comment>
    <comment ref="S136" authorId="0" shapeId="0" xr:uid="{EB9193BC-9011-48A7-B813-36E13409F33F}">
      <text>
        <r>
          <rPr>
            <sz val="9"/>
            <color indexed="81"/>
            <rFont val="MS P ゴシック"/>
            <family val="3"/>
            <charset val="128"/>
          </rPr>
          <t>円単位で入力</t>
        </r>
      </text>
    </comment>
    <comment ref="B137" authorId="0" shapeId="0" xr:uid="{E71C4754-E23A-43F5-BE2C-3FBEFE2379B4}">
      <text>
        <r>
          <rPr>
            <sz val="9"/>
            <color indexed="81"/>
            <rFont val="MS P ゴシック"/>
            <family val="3"/>
            <charset val="128"/>
          </rPr>
          <t>施設名を入力</t>
        </r>
      </text>
    </comment>
    <comment ref="C137" authorId="0" shapeId="0" xr:uid="{D00468F4-16D8-4394-AE60-4E904909B30A}">
      <text>
        <r>
          <rPr>
            <sz val="9"/>
            <color indexed="81"/>
            <rFont val="MS P ゴシック"/>
            <family val="3"/>
            <charset val="128"/>
          </rPr>
          <t>費用区分を選択</t>
        </r>
      </text>
    </comment>
    <comment ref="D137" authorId="0" shapeId="0" xr:uid="{45BEDDE4-C5A8-4B20-BBAD-87C470F4F593}">
      <text>
        <r>
          <rPr>
            <sz val="9"/>
            <color indexed="81"/>
            <rFont val="MS P ゴシック"/>
            <family val="3"/>
            <charset val="128"/>
          </rPr>
          <t>費用区分を選択</t>
        </r>
      </text>
    </comment>
    <comment ref="E137" authorId="0" shapeId="0" xr:uid="{BC5E9B1D-D39F-45D3-B19E-F22284B2A93C}">
      <text>
        <r>
          <rPr>
            <sz val="9"/>
            <color indexed="81"/>
            <rFont val="MS P ゴシック"/>
            <family val="3"/>
            <charset val="128"/>
          </rPr>
          <t>契約区分を選択</t>
        </r>
      </text>
    </comment>
    <comment ref="F137" authorId="0" shapeId="0" xr:uid="{7CE4614C-B2B5-4212-9083-1A96F300A1B6}">
      <text>
        <r>
          <rPr>
            <sz val="9"/>
            <color indexed="81"/>
            <rFont val="MS P ゴシック"/>
            <family val="3"/>
            <charset val="128"/>
          </rPr>
          <t>円単位で入力</t>
        </r>
      </text>
    </comment>
    <comment ref="G137" authorId="0" shapeId="0" xr:uid="{DE95E7F8-2B62-493A-8058-42267028B18D}">
      <text>
        <r>
          <rPr>
            <sz val="9"/>
            <color indexed="81"/>
            <rFont val="MS P ゴシック"/>
            <family val="3"/>
            <charset val="128"/>
          </rPr>
          <t>円単位で入力</t>
        </r>
      </text>
    </comment>
    <comment ref="H137" authorId="0" shapeId="0" xr:uid="{FC6B1810-5889-4F48-85E7-8936ABCABEFC}">
      <text>
        <r>
          <rPr>
            <sz val="9"/>
            <color indexed="81"/>
            <rFont val="MS P ゴシック"/>
            <family val="3"/>
            <charset val="128"/>
          </rPr>
          <t>円単位で入力</t>
        </r>
      </text>
    </comment>
    <comment ref="I137" authorId="0" shapeId="0" xr:uid="{F084FE20-F59F-44E1-9083-E4D323137B0C}">
      <text>
        <r>
          <rPr>
            <sz val="9"/>
            <color indexed="81"/>
            <rFont val="MS P ゴシック"/>
            <family val="3"/>
            <charset val="128"/>
          </rPr>
          <t>円単位で入力</t>
        </r>
      </text>
    </comment>
    <comment ref="P137" authorId="0" shapeId="0" xr:uid="{FD06ED60-5A60-43BD-89B8-B400E8997D3D}">
      <text>
        <r>
          <rPr>
            <sz val="9"/>
            <color indexed="81"/>
            <rFont val="MS P ゴシック"/>
            <family val="3"/>
            <charset val="128"/>
          </rPr>
          <t>該当する場合入力（円単位）</t>
        </r>
      </text>
    </comment>
    <comment ref="R137" authorId="0" shapeId="0" xr:uid="{7856B84C-B4EE-47F5-8698-BE4A27508DA3}">
      <text>
        <r>
          <rPr>
            <sz val="9"/>
            <color indexed="81"/>
            <rFont val="MS P ゴシック"/>
            <family val="3"/>
            <charset val="128"/>
          </rPr>
          <t>油種区分を選択</t>
        </r>
      </text>
    </comment>
    <comment ref="S137" authorId="0" shapeId="0" xr:uid="{FC0C68DB-7918-46A0-9732-911427CE1B04}">
      <text>
        <r>
          <rPr>
            <sz val="9"/>
            <color indexed="81"/>
            <rFont val="MS P ゴシック"/>
            <family val="3"/>
            <charset val="128"/>
          </rPr>
          <t>円単位で入力</t>
        </r>
      </text>
    </comment>
    <comment ref="B138" authorId="0" shapeId="0" xr:uid="{22F2B6CD-2982-48A6-BE4E-676CA9B78823}">
      <text>
        <r>
          <rPr>
            <sz val="9"/>
            <color indexed="81"/>
            <rFont val="MS P ゴシック"/>
            <family val="3"/>
            <charset val="128"/>
          </rPr>
          <t>施設名を入力</t>
        </r>
      </text>
    </comment>
    <comment ref="C138" authorId="0" shapeId="0" xr:uid="{0EB56B9A-9AB5-453E-9A85-EE629D7CF118}">
      <text>
        <r>
          <rPr>
            <sz val="9"/>
            <color indexed="81"/>
            <rFont val="MS P ゴシック"/>
            <family val="3"/>
            <charset val="128"/>
          </rPr>
          <t>費用区分を選択</t>
        </r>
      </text>
    </comment>
    <comment ref="D138" authorId="0" shapeId="0" xr:uid="{5EEF3403-87AB-47AC-ACDE-130A00E2A124}">
      <text>
        <r>
          <rPr>
            <sz val="9"/>
            <color indexed="81"/>
            <rFont val="MS P ゴシック"/>
            <family val="3"/>
            <charset val="128"/>
          </rPr>
          <t>費用区分を選択</t>
        </r>
      </text>
    </comment>
    <comment ref="E138" authorId="0" shapeId="0" xr:uid="{0BCB7A3E-C5DC-4C52-B579-9F155A0E8062}">
      <text>
        <r>
          <rPr>
            <sz val="9"/>
            <color indexed="81"/>
            <rFont val="MS P ゴシック"/>
            <family val="3"/>
            <charset val="128"/>
          </rPr>
          <t>契約区分を選択</t>
        </r>
      </text>
    </comment>
    <comment ref="F138" authorId="0" shapeId="0" xr:uid="{0C406F3F-9D48-43BF-BBC5-E64B0788F72E}">
      <text>
        <r>
          <rPr>
            <sz val="9"/>
            <color indexed="81"/>
            <rFont val="MS P ゴシック"/>
            <family val="3"/>
            <charset val="128"/>
          </rPr>
          <t>円単位で入力</t>
        </r>
      </text>
    </comment>
    <comment ref="G138" authorId="0" shapeId="0" xr:uid="{313C7214-F98A-4365-B377-B77F6C9E43BE}">
      <text>
        <r>
          <rPr>
            <sz val="9"/>
            <color indexed="81"/>
            <rFont val="MS P ゴシック"/>
            <family val="3"/>
            <charset val="128"/>
          </rPr>
          <t>円単位で入力</t>
        </r>
      </text>
    </comment>
    <comment ref="H138" authorId="0" shapeId="0" xr:uid="{4D9D3F85-D348-4B59-9D77-BD63FBEDBDA4}">
      <text>
        <r>
          <rPr>
            <sz val="9"/>
            <color indexed="81"/>
            <rFont val="MS P ゴシック"/>
            <family val="3"/>
            <charset val="128"/>
          </rPr>
          <t>円単位で入力</t>
        </r>
      </text>
    </comment>
    <comment ref="I138" authorId="0" shapeId="0" xr:uid="{9B9D72DE-34D4-4298-88D8-BF9BA63D5D17}">
      <text>
        <r>
          <rPr>
            <sz val="9"/>
            <color indexed="81"/>
            <rFont val="MS P ゴシック"/>
            <family val="3"/>
            <charset val="128"/>
          </rPr>
          <t>円単位で入力</t>
        </r>
      </text>
    </comment>
    <comment ref="P138" authorId="0" shapeId="0" xr:uid="{6ABA5A8A-8068-4365-8329-55B657FD2E4A}">
      <text>
        <r>
          <rPr>
            <sz val="9"/>
            <color indexed="81"/>
            <rFont val="MS P ゴシック"/>
            <family val="3"/>
            <charset val="128"/>
          </rPr>
          <t>該当する場合入力（円単位）</t>
        </r>
      </text>
    </comment>
    <comment ref="R138" authorId="0" shapeId="0" xr:uid="{E8F2FFF5-E647-43BC-B7EB-A8392F504A27}">
      <text>
        <r>
          <rPr>
            <sz val="9"/>
            <color indexed="81"/>
            <rFont val="MS P ゴシック"/>
            <family val="3"/>
            <charset val="128"/>
          </rPr>
          <t>油種区分を選択</t>
        </r>
      </text>
    </comment>
    <comment ref="S138" authorId="0" shapeId="0" xr:uid="{2123B50A-ED0F-4F07-ADA9-50CD408B2195}">
      <text>
        <r>
          <rPr>
            <sz val="9"/>
            <color indexed="81"/>
            <rFont val="MS P ゴシック"/>
            <family val="3"/>
            <charset val="128"/>
          </rPr>
          <t>円単位で入力</t>
        </r>
      </text>
    </comment>
    <comment ref="B139" authorId="0" shapeId="0" xr:uid="{70ED8639-0F41-4053-BDB5-BA0C38A979AD}">
      <text>
        <r>
          <rPr>
            <sz val="9"/>
            <color indexed="81"/>
            <rFont val="MS P ゴシック"/>
            <family val="3"/>
            <charset val="128"/>
          </rPr>
          <t>施設名を入力</t>
        </r>
      </text>
    </comment>
    <comment ref="C139" authorId="0" shapeId="0" xr:uid="{59A9A0C0-B589-4294-A594-AC667C0764BD}">
      <text>
        <r>
          <rPr>
            <sz val="9"/>
            <color indexed="81"/>
            <rFont val="MS P ゴシック"/>
            <family val="3"/>
            <charset val="128"/>
          </rPr>
          <t>費用区分を選択</t>
        </r>
      </text>
    </comment>
    <comment ref="D139" authorId="0" shapeId="0" xr:uid="{E79F7B50-CE59-4999-AC4B-2E4967FD73D9}">
      <text>
        <r>
          <rPr>
            <sz val="9"/>
            <color indexed="81"/>
            <rFont val="MS P ゴシック"/>
            <family val="3"/>
            <charset val="128"/>
          </rPr>
          <t>費用区分を選択</t>
        </r>
      </text>
    </comment>
    <comment ref="E139" authorId="0" shapeId="0" xr:uid="{B91D5045-208D-44E9-8FF7-6617CA847C7E}">
      <text>
        <r>
          <rPr>
            <sz val="9"/>
            <color indexed="81"/>
            <rFont val="MS P ゴシック"/>
            <family val="3"/>
            <charset val="128"/>
          </rPr>
          <t>契約区分を選択</t>
        </r>
      </text>
    </comment>
    <comment ref="F139" authorId="0" shapeId="0" xr:uid="{BC9A000B-4584-4122-BAEE-806B7D6C037A}">
      <text>
        <r>
          <rPr>
            <sz val="9"/>
            <color indexed="81"/>
            <rFont val="MS P ゴシック"/>
            <family val="3"/>
            <charset val="128"/>
          </rPr>
          <t>円単位で入力</t>
        </r>
      </text>
    </comment>
    <comment ref="G139" authorId="0" shapeId="0" xr:uid="{816738BB-6D7D-43FD-ADBC-4B36D7917964}">
      <text>
        <r>
          <rPr>
            <sz val="9"/>
            <color indexed="81"/>
            <rFont val="MS P ゴシック"/>
            <family val="3"/>
            <charset val="128"/>
          </rPr>
          <t>円単位で入力</t>
        </r>
      </text>
    </comment>
    <comment ref="H139" authorId="0" shapeId="0" xr:uid="{989BD57D-46B0-4AF7-9AD8-1912FC165630}">
      <text>
        <r>
          <rPr>
            <sz val="9"/>
            <color indexed="81"/>
            <rFont val="MS P ゴシック"/>
            <family val="3"/>
            <charset val="128"/>
          </rPr>
          <t>円単位で入力</t>
        </r>
      </text>
    </comment>
    <comment ref="I139" authorId="0" shapeId="0" xr:uid="{107CE5E0-3DA5-4587-B280-8B7BDF1E4FD3}">
      <text>
        <r>
          <rPr>
            <sz val="9"/>
            <color indexed="81"/>
            <rFont val="MS P ゴシック"/>
            <family val="3"/>
            <charset val="128"/>
          </rPr>
          <t>円単位で入力</t>
        </r>
      </text>
    </comment>
    <comment ref="P139" authorId="0" shapeId="0" xr:uid="{51A9A960-77E4-41F7-85ED-F7E6C3476608}">
      <text>
        <r>
          <rPr>
            <sz val="9"/>
            <color indexed="81"/>
            <rFont val="MS P ゴシック"/>
            <family val="3"/>
            <charset val="128"/>
          </rPr>
          <t>該当する場合入力（円単位）</t>
        </r>
      </text>
    </comment>
    <comment ref="R139" authorId="0" shapeId="0" xr:uid="{C3B5E012-A98A-4BC9-9D0C-C7BCDD0C2828}">
      <text>
        <r>
          <rPr>
            <sz val="9"/>
            <color indexed="81"/>
            <rFont val="MS P ゴシック"/>
            <family val="3"/>
            <charset val="128"/>
          </rPr>
          <t>油種区分を選択</t>
        </r>
      </text>
    </comment>
    <comment ref="S139" authorId="0" shapeId="0" xr:uid="{5CDA897C-39F6-4E54-9E01-CEE52DC5AF05}">
      <text>
        <r>
          <rPr>
            <sz val="9"/>
            <color indexed="81"/>
            <rFont val="MS P ゴシック"/>
            <family val="3"/>
            <charset val="128"/>
          </rPr>
          <t>円単位で入力</t>
        </r>
      </text>
    </comment>
    <comment ref="B140" authorId="0" shapeId="0" xr:uid="{02376280-895F-4547-993D-A76170DF7E61}">
      <text>
        <r>
          <rPr>
            <sz val="9"/>
            <color indexed="81"/>
            <rFont val="MS P ゴシック"/>
            <family val="3"/>
            <charset val="128"/>
          </rPr>
          <t>施設名を入力</t>
        </r>
      </text>
    </comment>
    <comment ref="C140" authorId="0" shapeId="0" xr:uid="{2CB5B54B-25B5-4400-BC4E-C29CCE07B065}">
      <text>
        <r>
          <rPr>
            <sz val="9"/>
            <color indexed="81"/>
            <rFont val="MS P ゴシック"/>
            <family val="3"/>
            <charset val="128"/>
          </rPr>
          <t>費用区分を選択</t>
        </r>
      </text>
    </comment>
    <comment ref="D140" authorId="0" shapeId="0" xr:uid="{5F560276-A44D-4DA8-9566-D5774BA70D8F}">
      <text>
        <r>
          <rPr>
            <sz val="9"/>
            <color indexed="81"/>
            <rFont val="MS P ゴシック"/>
            <family val="3"/>
            <charset val="128"/>
          </rPr>
          <t>費用区分を選択</t>
        </r>
      </text>
    </comment>
    <comment ref="E140" authorId="0" shapeId="0" xr:uid="{C3A1394F-FBDF-4E1E-BF43-4DF2458C4308}">
      <text>
        <r>
          <rPr>
            <sz val="9"/>
            <color indexed="81"/>
            <rFont val="MS P ゴシック"/>
            <family val="3"/>
            <charset val="128"/>
          </rPr>
          <t>契約区分を選択</t>
        </r>
      </text>
    </comment>
    <comment ref="F140" authorId="0" shapeId="0" xr:uid="{A2F3736E-74D1-4BFF-BA86-5C3EBBF34525}">
      <text>
        <r>
          <rPr>
            <sz val="9"/>
            <color indexed="81"/>
            <rFont val="MS P ゴシック"/>
            <family val="3"/>
            <charset val="128"/>
          </rPr>
          <t>円単位で入力</t>
        </r>
      </text>
    </comment>
    <comment ref="G140" authorId="0" shapeId="0" xr:uid="{1127EB84-E38C-46C3-9C4B-E8B5726DF02B}">
      <text>
        <r>
          <rPr>
            <sz val="9"/>
            <color indexed="81"/>
            <rFont val="MS P ゴシック"/>
            <family val="3"/>
            <charset val="128"/>
          </rPr>
          <t>円単位で入力</t>
        </r>
      </text>
    </comment>
    <comment ref="H140" authorId="0" shapeId="0" xr:uid="{CEAA49F5-66FE-4CEE-A6E4-F0C4CCE19A12}">
      <text>
        <r>
          <rPr>
            <sz val="9"/>
            <color indexed="81"/>
            <rFont val="MS P ゴシック"/>
            <family val="3"/>
            <charset val="128"/>
          </rPr>
          <t>円単位で入力</t>
        </r>
      </text>
    </comment>
    <comment ref="I140" authorId="0" shapeId="0" xr:uid="{3401D7DC-25D9-405B-B874-B27DA4A9B35F}">
      <text>
        <r>
          <rPr>
            <sz val="9"/>
            <color indexed="81"/>
            <rFont val="MS P ゴシック"/>
            <family val="3"/>
            <charset val="128"/>
          </rPr>
          <t>円単位で入力</t>
        </r>
      </text>
    </comment>
    <comment ref="P140" authorId="0" shapeId="0" xr:uid="{ADADA781-3C94-4E27-8FAE-122A1294C9FA}">
      <text>
        <r>
          <rPr>
            <sz val="9"/>
            <color indexed="81"/>
            <rFont val="MS P ゴシック"/>
            <family val="3"/>
            <charset val="128"/>
          </rPr>
          <t>該当する場合入力（円単位）</t>
        </r>
      </text>
    </comment>
    <comment ref="R140" authorId="0" shapeId="0" xr:uid="{61800628-A5D3-46FE-BC64-2A3C6BB15CD9}">
      <text>
        <r>
          <rPr>
            <sz val="9"/>
            <color indexed="81"/>
            <rFont val="MS P ゴシック"/>
            <family val="3"/>
            <charset val="128"/>
          </rPr>
          <t>油種区分を選択</t>
        </r>
      </text>
    </comment>
    <comment ref="S140" authorId="0" shapeId="0" xr:uid="{C04C12FB-954F-4248-8CA7-13674A26FD08}">
      <text>
        <r>
          <rPr>
            <sz val="9"/>
            <color indexed="81"/>
            <rFont val="MS P ゴシック"/>
            <family val="3"/>
            <charset val="128"/>
          </rPr>
          <t>円単位で入力</t>
        </r>
      </text>
    </comment>
    <comment ref="B141" authorId="0" shapeId="0" xr:uid="{2DEFC075-C2CC-4521-8A75-328B700EC5E1}">
      <text>
        <r>
          <rPr>
            <sz val="9"/>
            <color indexed="81"/>
            <rFont val="MS P ゴシック"/>
            <family val="3"/>
            <charset val="128"/>
          </rPr>
          <t>施設名を入力</t>
        </r>
      </text>
    </comment>
    <comment ref="C141" authorId="0" shapeId="0" xr:uid="{32ADC994-5DD0-4BCB-AFD5-B94FB023CC8A}">
      <text>
        <r>
          <rPr>
            <sz val="9"/>
            <color indexed="81"/>
            <rFont val="MS P ゴシック"/>
            <family val="3"/>
            <charset val="128"/>
          </rPr>
          <t>費用区分を選択</t>
        </r>
      </text>
    </comment>
    <comment ref="D141" authorId="0" shapeId="0" xr:uid="{F6522F61-95C3-4C5F-9F2C-39CD7E2EA2D8}">
      <text>
        <r>
          <rPr>
            <sz val="9"/>
            <color indexed="81"/>
            <rFont val="MS P ゴシック"/>
            <family val="3"/>
            <charset val="128"/>
          </rPr>
          <t>費用区分を選択</t>
        </r>
      </text>
    </comment>
    <comment ref="E141" authorId="0" shapeId="0" xr:uid="{D0F6BE10-D014-4BC7-8058-4E49717E4C99}">
      <text>
        <r>
          <rPr>
            <sz val="9"/>
            <color indexed="81"/>
            <rFont val="MS P ゴシック"/>
            <family val="3"/>
            <charset val="128"/>
          </rPr>
          <t>契約区分を選択</t>
        </r>
      </text>
    </comment>
    <comment ref="F141" authorId="0" shapeId="0" xr:uid="{06CC1A57-A762-4AF5-AF35-78DF30BA9D66}">
      <text>
        <r>
          <rPr>
            <sz val="9"/>
            <color indexed="81"/>
            <rFont val="MS P ゴシック"/>
            <family val="3"/>
            <charset val="128"/>
          </rPr>
          <t>円単位で入力</t>
        </r>
      </text>
    </comment>
    <comment ref="G141" authorId="0" shapeId="0" xr:uid="{3A585FD0-42E4-4A28-9854-7826872E3B80}">
      <text>
        <r>
          <rPr>
            <sz val="9"/>
            <color indexed="81"/>
            <rFont val="MS P ゴシック"/>
            <family val="3"/>
            <charset val="128"/>
          </rPr>
          <t>円単位で入力</t>
        </r>
      </text>
    </comment>
    <comment ref="H141" authorId="0" shapeId="0" xr:uid="{33504DAE-B5CC-47F1-AE8D-B4F2BC0F5C58}">
      <text>
        <r>
          <rPr>
            <sz val="9"/>
            <color indexed="81"/>
            <rFont val="MS P ゴシック"/>
            <family val="3"/>
            <charset val="128"/>
          </rPr>
          <t>円単位で入力</t>
        </r>
      </text>
    </comment>
    <comment ref="I141" authorId="0" shapeId="0" xr:uid="{808CE0ED-F869-4ABA-9A98-F1EA9F5C26C8}">
      <text>
        <r>
          <rPr>
            <sz val="9"/>
            <color indexed="81"/>
            <rFont val="MS P ゴシック"/>
            <family val="3"/>
            <charset val="128"/>
          </rPr>
          <t>円単位で入力</t>
        </r>
      </text>
    </comment>
    <comment ref="P141" authorId="0" shapeId="0" xr:uid="{9C90C023-716C-4DA2-BD90-67B39E7E6166}">
      <text>
        <r>
          <rPr>
            <sz val="9"/>
            <color indexed="81"/>
            <rFont val="MS P ゴシック"/>
            <family val="3"/>
            <charset val="128"/>
          </rPr>
          <t>該当する場合入力（円単位）</t>
        </r>
      </text>
    </comment>
    <comment ref="R141" authorId="0" shapeId="0" xr:uid="{814CC95A-680C-42B7-B6B9-71DFCF507580}">
      <text>
        <r>
          <rPr>
            <sz val="9"/>
            <color indexed="81"/>
            <rFont val="MS P ゴシック"/>
            <family val="3"/>
            <charset val="128"/>
          </rPr>
          <t>油種区分を選択</t>
        </r>
      </text>
    </comment>
    <comment ref="S141" authorId="0" shapeId="0" xr:uid="{BC478189-EF5C-4F56-9DAC-54420F2B40BE}">
      <text>
        <r>
          <rPr>
            <sz val="9"/>
            <color indexed="81"/>
            <rFont val="MS P ゴシック"/>
            <family val="3"/>
            <charset val="128"/>
          </rPr>
          <t>円単位で入力</t>
        </r>
      </text>
    </comment>
    <comment ref="B142" authorId="0" shapeId="0" xr:uid="{CF9E6458-A38E-4530-965E-37BA43D15741}">
      <text>
        <r>
          <rPr>
            <sz val="9"/>
            <color indexed="81"/>
            <rFont val="MS P ゴシック"/>
            <family val="3"/>
            <charset val="128"/>
          </rPr>
          <t>施設名を入力</t>
        </r>
      </text>
    </comment>
    <comment ref="C142" authorId="0" shapeId="0" xr:uid="{B142ABE9-BA11-497B-A85D-40C0B0193B9C}">
      <text>
        <r>
          <rPr>
            <sz val="9"/>
            <color indexed="81"/>
            <rFont val="MS P ゴシック"/>
            <family val="3"/>
            <charset val="128"/>
          </rPr>
          <t>費用区分を選択</t>
        </r>
      </text>
    </comment>
    <comment ref="D142" authorId="0" shapeId="0" xr:uid="{DAD5D460-CC21-41B1-BB75-4CDB8E88B359}">
      <text>
        <r>
          <rPr>
            <sz val="9"/>
            <color indexed="81"/>
            <rFont val="MS P ゴシック"/>
            <family val="3"/>
            <charset val="128"/>
          </rPr>
          <t>費用区分を選択</t>
        </r>
      </text>
    </comment>
    <comment ref="E142" authorId="0" shapeId="0" xr:uid="{AC5A744A-AFEB-477E-AB1B-86BCC07A4F73}">
      <text>
        <r>
          <rPr>
            <sz val="9"/>
            <color indexed="81"/>
            <rFont val="MS P ゴシック"/>
            <family val="3"/>
            <charset val="128"/>
          </rPr>
          <t>契約区分を選択</t>
        </r>
      </text>
    </comment>
    <comment ref="F142" authorId="0" shapeId="0" xr:uid="{A005B9C2-B9A8-48B4-A468-D6B214219778}">
      <text>
        <r>
          <rPr>
            <sz val="9"/>
            <color indexed="81"/>
            <rFont val="MS P ゴシック"/>
            <family val="3"/>
            <charset val="128"/>
          </rPr>
          <t>円単位で入力</t>
        </r>
      </text>
    </comment>
    <comment ref="G142" authorId="0" shapeId="0" xr:uid="{C2967078-FBE7-4A43-9B70-F19D589F4486}">
      <text>
        <r>
          <rPr>
            <sz val="9"/>
            <color indexed="81"/>
            <rFont val="MS P ゴシック"/>
            <family val="3"/>
            <charset val="128"/>
          </rPr>
          <t>円単位で入力</t>
        </r>
      </text>
    </comment>
    <comment ref="H142" authorId="0" shapeId="0" xr:uid="{95A8298F-44AE-47D3-9A8A-6B31B175F104}">
      <text>
        <r>
          <rPr>
            <sz val="9"/>
            <color indexed="81"/>
            <rFont val="MS P ゴシック"/>
            <family val="3"/>
            <charset val="128"/>
          </rPr>
          <t>円単位で入力</t>
        </r>
      </text>
    </comment>
    <comment ref="I142" authorId="0" shapeId="0" xr:uid="{70CC8015-3675-43CB-9906-F613CE2BE2A0}">
      <text>
        <r>
          <rPr>
            <sz val="9"/>
            <color indexed="81"/>
            <rFont val="MS P ゴシック"/>
            <family val="3"/>
            <charset val="128"/>
          </rPr>
          <t>円単位で入力</t>
        </r>
      </text>
    </comment>
    <comment ref="P142" authorId="0" shapeId="0" xr:uid="{35D649C6-BF5C-47A3-8D02-268A954D7CC5}">
      <text>
        <r>
          <rPr>
            <sz val="9"/>
            <color indexed="81"/>
            <rFont val="MS P ゴシック"/>
            <family val="3"/>
            <charset val="128"/>
          </rPr>
          <t>該当する場合入力（円単位）</t>
        </r>
      </text>
    </comment>
    <comment ref="R142" authorId="0" shapeId="0" xr:uid="{F85E7F52-677E-45FA-8D16-234983D67423}">
      <text>
        <r>
          <rPr>
            <sz val="9"/>
            <color indexed="81"/>
            <rFont val="MS P ゴシック"/>
            <family val="3"/>
            <charset val="128"/>
          </rPr>
          <t>油種区分を選択</t>
        </r>
      </text>
    </comment>
    <comment ref="S142" authorId="0" shapeId="0" xr:uid="{9C4BD150-6139-40B3-90E0-6DC396DC0B51}">
      <text>
        <r>
          <rPr>
            <sz val="9"/>
            <color indexed="81"/>
            <rFont val="MS P ゴシック"/>
            <family val="3"/>
            <charset val="128"/>
          </rPr>
          <t>円単位で入力</t>
        </r>
      </text>
    </comment>
    <comment ref="B143" authorId="0" shapeId="0" xr:uid="{C1188525-FBEC-4781-BF1C-9351C5B607FD}">
      <text>
        <r>
          <rPr>
            <sz val="9"/>
            <color indexed="81"/>
            <rFont val="MS P ゴシック"/>
            <family val="3"/>
            <charset val="128"/>
          </rPr>
          <t>施設名を入力</t>
        </r>
      </text>
    </comment>
    <comment ref="C143" authorId="0" shapeId="0" xr:uid="{4D6FD66A-6EC9-43E0-A94E-3C925B1D4E52}">
      <text>
        <r>
          <rPr>
            <sz val="9"/>
            <color indexed="81"/>
            <rFont val="MS P ゴシック"/>
            <family val="3"/>
            <charset val="128"/>
          </rPr>
          <t>費用区分を選択</t>
        </r>
      </text>
    </comment>
    <comment ref="D143" authorId="0" shapeId="0" xr:uid="{E8A9D051-196E-4671-A007-A3F8059F3BFA}">
      <text>
        <r>
          <rPr>
            <sz val="9"/>
            <color indexed="81"/>
            <rFont val="MS P ゴシック"/>
            <family val="3"/>
            <charset val="128"/>
          </rPr>
          <t>費用区分を選択</t>
        </r>
      </text>
    </comment>
    <comment ref="E143" authorId="0" shapeId="0" xr:uid="{ADE57628-7502-48BB-8B9F-20B484475ED4}">
      <text>
        <r>
          <rPr>
            <sz val="9"/>
            <color indexed="81"/>
            <rFont val="MS P ゴシック"/>
            <family val="3"/>
            <charset val="128"/>
          </rPr>
          <t>契約区分を選択</t>
        </r>
      </text>
    </comment>
    <comment ref="F143" authorId="0" shapeId="0" xr:uid="{34FA5C1C-1C2F-434B-9837-D4906AF11524}">
      <text>
        <r>
          <rPr>
            <sz val="9"/>
            <color indexed="81"/>
            <rFont val="MS P ゴシック"/>
            <family val="3"/>
            <charset val="128"/>
          </rPr>
          <t>円単位で入力</t>
        </r>
      </text>
    </comment>
    <comment ref="G143" authorId="0" shapeId="0" xr:uid="{570A3E1D-A818-4BA7-B47E-63CEC5E0A309}">
      <text>
        <r>
          <rPr>
            <sz val="9"/>
            <color indexed="81"/>
            <rFont val="MS P ゴシック"/>
            <family val="3"/>
            <charset val="128"/>
          </rPr>
          <t>円単位で入力</t>
        </r>
      </text>
    </comment>
    <comment ref="H143" authorId="0" shapeId="0" xr:uid="{175D683D-C72A-4B32-8E51-8D4041A33913}">
      <text>
        <r>
          <rPr>
            <sz val="9"/>
            <color indexed="81"/>
            <rFont val="MS P ゴシック"/>
            <family val="3"/>
            <charset val="128"/>
          </rPr>
          <t>円単位で入力</t>
        </r>
      </text>
    </comment>
    <comment ref="I143" authorId="0" shapeId="0" xr:uid="{F512E835-F2C3-424D-B15A-9BBAF59E8E72}">
      <text>
        <r>
          <rPr>
            <sz val="9"/>
            <color indexed="81"/>
            <rFont val="MS P ゴシック"/>
            <family val="3"/>
            <charset val="128"/>
          </rPr>
          <t>円単位で入力</t>
        </r>
      </text>
    </comment>
    <comment ref="P143" authorId="0" shapeId="0" xr:uid="{324D043D-3E6E-412A-98D5-0973AA3FED8E}">
      <text>
        <r>
          <rPr>
            <sz val="9"/>
            <color indexed="81"/>
            <rFont val="MS P ゴシック"/>
            <family val="3"/>
            <charset val="128"/>
          </rPr>
          <t>該当する場合入力（円単位）</t>
        </r>
      </text>
    </comment>
    <comment ref="R143" authorId="0" shapeId="0" xr:uid="{D8576C86-9A77-4BFF-B7A5-46484D1C0A5A}">
      <text>
        <r>
          <rPr>
            <sz val="9"/>
            <color indexed="81"/>
            <rFont val="MS P ゴシック"/>
            <family val="3"/>
            <charset val="128"/>
          </rPr>
          <t>油種区分を選択</t>
        </r>
      </text>
    </comment>
    <comment ref="S143" authorId="0" shapeId="0" xr:uid="{90C291BC-0043-4AD1-A7AB-6C8C0945566A}">
      <text>
        <r>
          <rPr>
            <sz val="9"/>
            <color indexed="81"/>
            <rFont val="MS P ゴシック"/>
            <family val="3"/>
            <charset val="128"/>
          </rPr>
          <t>円単位で入力</t>
        </r>
      </text>
    </comment>
    <comment ref="B144" authorId="0" shapeId="0" xr:uid="{3D424B93-B00A-4323-B10C-AAB29202E642}">
      <text>
        <r>
          <rPr>
            <sz val="9"/>
            <color indexed="81"/>
            <rFont val="MS P ゴシック"/>
            <family val="3"/>
            <charset val="128"/>
          </rPr>
          <t>施設名を入力</t>
        </r>
      </text>
    </comment>
    <comment ref="C144" authorId="0" shapeId="0" xr:uid="{A167D77F-4CB0-4F9E-94F3-9AC505944557}">
      <text>
        <r>
          <rPr>
            <sz val="9"/>
            <color indexed="81"/>
            <rFont val="MS P ゴシック"/>
            <family val="3"/>
            <charset val="128"/>
          </rPr>
          <t>費用区分を選択</t>
        </r>
      </text>
    </comment>
    <comment ref="D144" authorId="0" shapeId="0" xr:uid="{8B3ABFB3-1984-4374-818D-3E2C76468CBB}">
      <text>
        <r>
          <rPr>
            <sz val="9"/>
            <color indexed="81"/>
            <rFont val="MS P ゴシック"/>
            <family val="3"/>
            <charset val="128"/>
          </rPr>
          <t>費用区分を選択</t>
        </r>
      </text>
    </comment>
    <comment ref="E144" authorId="0" shapeId="0" xr:uid="{3702932B-12A0-4357-9B80-8D8E2218807E}">
      <text>
        <r>
          <rPr>
            <sz val="9"/>
            <color indexed="81"/>
            <rFont val="MS P ゴシック"/>
            <family val="3"/>
            <charset val="128"/>
          </rPr>
          <t>契約区分を選択</t>
        </r>
      </text>
    </comment>
    <comment ref="F144" authorId="0" shapeId="0" xr:uid="{20E9233A-184F-4366-91DA-C00A62777270}">
      <text>
        <r>
          <rPr>
            <sz val="9"/>
            <color indexed="81"/>
            <rFont val="MS P ゴシック"/>
            <family val="3"/>
            <charset val="128"/>
          </rPr>
          <t>円単位で入力</t>
        </r>
      </text>
    </comment>
    <comment ref="G144" authorId="0" shapeId="0" xr:uid="{C7AE6879-0BC6-406C-86E9-D3293A9FDB9C}">
      <text>
        <r>
          <rPr>
            <sz val="9"/>
            <color indexed="81"/>
            <rFont val="MS P ゴシック"/>
            <family val="3"/>
            <charset val="128"/>
          </rPr>
          <t>円単位で入力</t>
        </r>
      </text>
    </comment>
    <comment ref="H144" authorId="0" shapeId="0" xr:uid="{D0853B39-5470-458E-9C9E-80B4D93198F0}">
      <text>
        <r>
          <rPr>
            <sz val="9"/>
            <color indexed="81"/>
            <rFont val="MS P ゴシック"/>
            <family val="3"/>
            <charset val="128"/>
          </rPr>
          <t>円単位で入力</t>
        </r>
      </text>
    </comment>
    <comment ref="I144" authorId="0" shapeId="0" xr:uid="{7625A2B2-048E-4CDE-ABE2-3020746255A1}">
      <text>
        <r>
          <rPr>
            <sz val="9"/>
            <color indexed="81"/>
            <rFont val="MS P ゴシック"/>
            <family val="3"/>
            <charset val="128"/>
          </rPr>
          <t>円単位で入力</t>
        </r>
      </text>
    </comment>
    <comment ref="P144" authorId="0" shapeId="0" xr:uid="{4BE8209C-9713-4384-88A4-5BB998C7BB5D}">
      <text>
        <r>
          <rPr>
            <sz val="9"/>
            <color indexed="81"/>
            <rFont val="MS P ゴシック"/>
            <family val="3"/>
            <charset val="128"/>
          </rPr>
          <t>該当する場合入力（円単位）</t>
        </r>
      </text>
    </comment>
    <comment ref="R144" authorId="0" shapeId="0" xr:uid="{D33E66EF-CF59-4E37-93AE-5C476DD1EF16}">
      <text>
        <r>
          <rPr>
            <sz val="9"/>
            <color indexed="81"/>
            <rFont val="MS P ゴシック"/>
            <family val="3"/>
            <charset val="128"/>
          </rPr>
          <t>油種区分を選択</t>
        </r>
      </text>
    </comment>
    <comment ref="S144" authorId="0" shapeId="0" xr:uid="{843DA32D-8383-4697-A571-65339A67B1EE}">
      <text>
        <r>
          <rPr>
            <sz val="9"/>
            <color indexed="81"/>
            <rFont val="MS P ゴシック"/>
            <family val="3"/>
            <charset val="128"/>
          </rPr>
          <t>円単位で入力</t>
        </r>
      </text>
    </comment>
    <comment ref="B145" authorId="0" shapeId="0" xr:uid="{213097CF-F34A-46C6-8F57-0CA9B0BC4B06}">
      <text>
        <r>
          <rPr>
            <sz val="9"/>
            <color indexed="81"/>
            <rFont val="MS P ゴシック"/>
            <family val="3"/>
            <charset val="128"/>
          </rPr>
          <t>施設名を入力</t>
        </r>
      </text>
    </comment>
    <comment ref="C145" authorId="0" shapeId="0" xr:uid="{FDB4CD71-F6D1-4429-9B21-1FA98ECE8100}">
      <text>
        <r>
          <rPr>
            <sz val="9"/>
            <color indexed="81"/>
            <rFont val="MS P ゴシック"/>
            <family val="3"/>
            <charset val="128"/>
          </rPr>
          <t>費用区分を選択</t>
        </r>
      </text>
    </comment>
    <comment ref="D145" authorId="0" shapeId="0" xr:uid="{5963A504-7F28-473B-9EDF-31BF48E5FBB9}">
      <text>
        <r>
          <rPr>
            <sz val="9"/>
            <color indexed="81"/>
            <rFont val="MS P ゴシック"/>
            <family val="3"/>
            <charset val="128"/>
          </rPr>
          <t>費用区分を選択</t>
        </r>
      </text>
    </comment>
    <comment ref="E145" authorId="0" shapeId="0" xr:uid="{E7EC8CE0-67FB-4134-8F7E-12C1AB1A29E7}">
      <text>
        <r>
          <rPr>
            <sz val="9"/>
            <color indexed="81"/>
            <rFont val="MS P ゴシック"/>
            <family val="3"/>
            <charset val="128"/>
          </rPr>
          <t>契約区分を選択</t>
        </r>
      </text>
    </comment>
    <comment ref="F145" authorId="0" shapeId="0" xr:uid="{99F02BFE-FC87-4EAC-9FFE-1C333BB2BE8C}">
      <text>
        <r>
          <rPr>
            <sz val="9"/>
            <color indexed="81"/>
            <rFont val="MS P ゴシック"/>
            <family val="3"/>
            <charset val="128"/>
          </rPr>
          <t>円単位で入力</t>
        </r>
      </text>
    </comment>
    <comment ref="G145" authorId="0" shapeId="0" xr:uid="{023E9CAE-81A5-4C9B-B323-7DC2A29144AD}">
      <text>
        <r>
          <rPr>
            <sz val="9"/>
            <color indexed="81"/>
            <rFont val="MS P ゴシック"/>
            <family val="3"/>
            <charset val="128"/>
          </rPr>
          <t>円単位で入力</t>
        </r>
      </text>
    </comment>
    <comment ref="H145" authorId="0" shapeId="0" xr:uid="{4B0599A0-C047-4E3E-A45C-C21BE7D0243F}">
      <text>
        <r>
          <rPr>
            <sz val="9"/>
            <color indexed="81"/>
            <rFont val="MS P ゴシック"/>
            <family val="3"/>
            <charset val="128"/>
          </rPr>
          <t>円単位で入力</t>
        </r>
      </text>
    </comment>
    <comment ref="I145" authorId="0" shapeId="0" xr:uid="{E8393306-7A7A-4CB8-BC11-6789BF3160D9}">
      <text>
        <r>
          <rPr>
            <sz val="9"/>
            <color indexed="81"/>
            <rFont val="MS P ゴシック"/>
            <family val="3"/>
            <charset val="128"/>
          </rPr>
          <t>円単位で入力</t>
        </r>
      </text>
    </comment>
    <comment ref="P145" authorId="0" shapeId="0" xr:uid="{084AAB69-2497-4E25-B4CF-A94820435FA6}">
      <text>
        <r>
          <rPr>
            <sz val="9"/>
            <color indexed="81"/>
            <rFont val="MS P ゴシック"/>
            <family val="3"/>
            <charset val="128"/>
          </rPr>
          <t>該当する場合入力（円単位）</t>
        </r>
      </text>
    </comment>
    <comment ref="R145" authorId="0" shapeId="0" xr:uid="{C8B42323-9C13-4DC8-8430-5428E0BAB757}">
      <text>
        <r>
          <rPr>
            <sz val="9"/>
            <color indexed="81"/>
            <rFont val="MS P ゴシック"/>
            <family val="3"/>
            <charset val="128"/>
          </rPr>
          <t>油種区分を選択</t>
        </r>
      </text>
    </comment>
    <comment ref="S145" authorId="0" shapeId="0" xr:uid="{CC8E575E-F40B-4BA9-B69C-882212D6330B}">
      <text>
        <r>
          <rPr>
            <sz val="9"/>
            <color indexed="81"/>
            <rFont val="MS P ゴシック"/>
            <family val="3"/>
            <charset val="128"/>
          </rPr>
          <t>円単位で入力</t>
        </r>
      </text>
    </comment>
    <comment ref="B146" authorId="0" shapeId="0" xr:uid="{06C1DA6E-CF08-4A52-B556-0C3A8913C0B7}">
      <text>
        <r>
          <rPr>
            <sz val="9"/>
            <color indexed="81"/>
            <rFont val="MS P ゴシック"/>
            <family val="3"/>
            <charset val="128"/>
          </rPr>
          <t>施設名を入力</t>
        </r>
      </text>
    </comment>
    <comment ref="C146" authorId="0" shapeId="0" xr:uid="{05A945C0-589E-4A7E-A2E1-7FF46945C76F}">
      <text>
        <r>
          <rPr>
            <sz val="9"/>
            <color indexed="81"/>
            <rFont val="MS P ゴシック"/>
            <family val="3"/>
            <charset val="128"/>
          </rPr>
          <t>費用区分を選択</t>
        </r>
      </text>
    </comment>
    <comment ref="D146" authorId="0" shapeId="0" xr:uid="{4AC757C3-27B4-445C-A559-C2D57CA97725}">
      <text>
        <r>
          <rPr>
            <sz val="9"/>
            <color indexed="81"/>
            <rFont val="MS P ゴシック"/>
            <family val="3"/>
            <charset val="128"/>
          </rPr>
          <t>費用区分を選択</t>
        </r>
      </text>
    </comment>
    <comment ref="E146" authorId="0" shapeId="0" xr:uid="{FD56518B-CD50-4A1F-9B08-8AA51A257676}">
      <text>
        <r>
          <rPr>
            <sz val="9"/>
            <color indexed="81"/>
            <rFont val="MS P ゴシック"/>
            <family val="3"/>
            <charset val="128"/>
          </rPr>
          <t>契約区分を選択</t>
        </r>
      </text>
    </comment>
    <comment ref="F146" authorId="0" shapeId="0" xr:uid="{B274C735-F314-484D-B9F0-539DE2D2447C}">
      <text>
        <r>
          <rPr>
            <sz val="9"/>
            <color indexed="81"/>
            <rFont val="MS P ゴシック"/>
            <family val="3"/>
            <charset val="128"/>
          </rPr>
          <t>円単位で入力</t>
        </r>
      </text>
    </comment>
    <comment ref="G146" authorId="0" shapeId="0" xr:uid="{9765E174-D265-4DD4-AAA8-128744EB1C0A}">
      <text>
        <r>
          <rPr>
            <sz val="9"/>
            <color indexed="81"/>
            <rFont val="MS P ゴシック"/>
            <family val="3"/>
            <charset val="128"/>
          </rPr>
          <t>円単位で入力</t>
        </r>
      </text>
    </comment>
    <comment ref="H146" authorId="0" shapeId="0" xr:uid="{4D7CCB05-5E5A-4B7A-BA61-4D454B3EE6E9}">
      <text>
        <r>
          <rPr>
            <sz val="9"/>
            <color indexed="81"/>
            <rFont val="MS P ゴシック"/>
            <family val="3"/>
            <charset val="128"/>
          </rPr>
          <t>円単位で入力</t>
        </r>
      </text>
    </comment>
    <comment ref="I146" authorId="0" shapeId="0" xr:uid="{64E989D9-16BC-43E9-84B7-7CB2DA5E1DAF}">
      <text>
        <r>
          <rPr>
            <sz val="9"/>
            <color indexed="81"/>
            <rFont val="MS P ゴシック"/>
            <family val="3"/>
            <charset val="128"/>
          </rPr>
          <t>円単位で入力</t>
        </r>
      </text>
    </comment>
    <comment ref="P146" authorId="0" shapeId="0" xr:uid="{98F74D58-01F7-43B4-BC3D-377D04344AC3}">
      <text>
        <r>
          <rPr>
            <sz val="9"/>
            <color indexed="81"/>
            <rFont val="MS P ゴシック"/>
            <family val="3"/>
            <charset val="128"/>
          </rPr>
          <t>該当する場合入力（円単位）</t>
        </r>
      </text>
    </comment>
    <comment ref="R146" authorId="0" shapeId="0" xr:uid="{810AAC69-E077-4844-AE6B-2458DAC32C0B}">
      <text>
        <r>
          <rPr>
            <sz val="9"/>
            <color indexed="81"/>
            <rFont val="MS P ゴシック"/>
            <family val="3"/>
            <charset val="128"/>
          </rPr>
          <t>油種区分を選択</t>
        </r>
      </text>
    </comment>
    <comment ref="S146" authorId="0" shapeId="0" xr:uid="{746C581A-6C16-425E-93CA-23E8B981C2E4}">
      <text>
        <r>
          <rPr>
            <sz val="9"/>
            <color indexed="81"/>
            <rFont val="MS P ゴシック"/>
            <family val="3"/>
            <charset val="128"/>
          </rPr>
          <t>円単位で入力</t>
        </r>
      </text>
    </comment>
    <comment ref="B147" authorId="0" shapeId="0" xr:uid="{958FB34A-B9A0-4B10-99CB-6FFB41B71667}">
      <text>
        <r>
          <rPr>
            <sz val="9"/>
            <color indexed="81"/>
            <rFont val="MS P ゴシック"/>
            <family val="3"/>
            <charset val="128"/>
          </rPr>
          <t>施設名を入力</t>
        </r>
      </text>
    </comment>
    <comment ref="C147" authorId="0" shapeId="0" xr:uid="{2EDC0A31-44DB-4B2F-A6B9-374049CFCCD7}">
      <text>
        <r>
          <rPr>
            <sz val="9"/>
            <color indexed="81"/>
            <rFont val="MS P ゴシック"/>
            <family val="3"/>
            <charset val="128"/>
          </rPr>
          <t>費用区分を選択</t>
        </r>
      </text>
    </comment>
    <comment ref="D147" authorId="0" shapeId="0" xr:uid="{EE6BBAA5-EF32-4A6F-88BA-D055F1101AE1}">
      <text>
        <r>
          <rPr>
            <sz val="9"/>
            <color indexed="81"/>
            <rFont val="MS P ゴシック"/>
            <family val="3"/>
            <charset val="128"/>
          </rPr>
          <t>費用区分を選択</t>
        </r>
      </text>
    </comment>
    <comment ref="E147" authorId="0" shapeId="0" xr:uid="{C925648C-E08C-4EB7-AE29-8F4A95406D21}">
      <text>
        <r>
          <rPr>
            <sz val="9"/>
            <color indexed="81"/>
            <rFont val="MS P ゴシック"/>
            <family val="3"/>
            <charset val="128"/>
          </rPr>
          <t>契約区分を選択</t>
        </r>
      </text>
    </comment>
    <comment ref="F147" authorId="0" shapeId="0" xr:uid="{E70BB53E-C8E9-48FC-B00F-80AA699C5053}">
      <text>
        <r>
          <rPr>
            <sz val="9"/>
            <color indexed="81"/>
            <rFont val="MS P ゴシック"/>
            <family val="3"/>
            <charset val="128"/>
          </rPr>
          <t>円単位で入力</t>
        </r>
      </text>
    </comment>
    <comment ref="G147" authorId="0" shapeId="0" xr:uid="{DB32A0F4-A14C-48DB-B588-22938A77A89D}">
      <text>
        <r>
          <rPr>
            <sz val="9"/>
            <color indexed="81"/>
            <rFont val="MS P ゴシック"/>
            <family val="3"/>
            <charset val="128"/>
          </rPr>
          <t>円単位で入力</t>
        </r>
      </text>
    </comment>
    <comment ref="H147" authorId="0" shapeId="0" xr:uid="{6D7FAC24-91C8-46F0-9BF4-6A9901467AA6}">
      <text>
        <r>
          <rPr>
            <sz val="9"/>
            <color indexed="81"/>
            <rFont val="MS P ゴシック"/>
            <family val="3"/>
            <charset val="128"/>
          </rPr>
          <t>円単位で入力</t>
        </r>
      </text>
    </comment>
    <comment ref="I147" authorId="0" shapeId="0" xr:uid="{F024DA92-1BE2-4F6C-BA41-6D443D35FDF2}">
      <text>
        <r>
          <rPr>
            <sz val="9"/>
            <color indexed="81"/>
            <rFont val="MS P ゴシック"/>
            <family val="3"/>
            <charset val="128"/>
          </rPr>
          <t>円単位で入力</t>
        </r>
      </text>
    </comment>
    <comment ref="P147" authorId="0" shapeId="0" xr:uid="{19673985-939A-43AC-8034-876200E8B3D8}">
      <text>
        <r>
          <rPr>
            <sz val="9"/>
            <color indexed="81"/>
            <rFont val="MS P ゴシック"/>
            <family val="3"/>
            <charset val="128"/>
          </rPr>
          <t>該当する場合入力（円単位）</t>
        </r>
      </text>
    </comment>
    <comment ref="R147" authorId="0" shapeId="0" xr:uid="{8BAA8276-28E1-4491-A5F1-02D86EAF4BD7}">
      <text>
        <r>
          <rPr>
            <sz val="9"/>
            <color indexed="81"/>
            <rFont val="MS P ゴシック"/>
            <family val="3"/>
            <charset val="128"/>
          </rPr>
          <t>油種区分を選択</t>
        </r>
      </text>
    </comment>
    <comment ref="S147" authorId="0" shapeId="0" xr:uid="{E871A3BD-1518-4223-9E96-6502EFCB35E6}">
      <text>
        <r>
          <rPr>
            <sz val="9"/>
            <color indexed="81"/>
            <rFont val="MS P ゴシック"/>
            <family val="3"/>
            <charset val="128"/>
          </rPr>
          <t>円単位で入力</t>
        </r>
      </text>
    </comment>
    <comment ref="B148" authorId="0" shapeId="0" xr:uid="{1043246F-81AD-4F89-98DB-430066530191}">
      <text>
        <r>
          <rPr>
            <sz val="9"/>
            <color indexed="81"/>
            <rFont val="MS P ゴシック"/>
            <family val="3"/>
            <charset val="128"/>
          </rPr>
          <t>施設名を入力</t>
        </r>
      </text>
    </comment>
    <comment ref="C148" authorId="0" shapeId="0" xr:uid="{CC8CA1CA-DE60-47DB-83BD-A166CB7A60A8}">
      <text>
        <r>
          <rPr>
            <sz val="9"/>
            <color indexed="81"/>
            <rFont val="MS P ゴシック"/>
            <family val="3"/>
            <charset val="128"/>
          </rPr>
          <t>費用区分を選択</t>
        </r>
      </text>
    </comment>
    <comment ref="D148" authorId="0" shapeId="0" xr:uid="{3A03D53A-3159-4F9F-B4D5-D25EAF3A7107}">
      <text>
        <r>
          <rPr>
            <sz val="9"/>
            <color indexed="81"/>
            <rFont val="MS P ゴシック"/>
            <family val="3"/>
            <charset val="128"/>
          </rPr>
          <t>費用区分を選択</t>
        </r>
      </text>
    </comment>
    <comment ref="E148" authorId="0" shapeId="0" xr:uid="{F6C8D6EA-C292-4942-AF61-5FE0DB0CC5C6}">
      <text>
        <r>
          <rPr>
            <sz val="9"/>
            <color indexed="81"/>
            <rFont val="MS P ゴシック"/>
            <family val="3"/>
            <charset val="128"/>
          </rPr>
          <t>契約区分を選択</t>
        </r>
      </text>
    </comment>
    <comment ref="F148" authorId="0" shapeId="0" xr:uid="{ECEBCAC2-93B3-4479-B133-C71AEC1440DF}">
      <text>
        <r>
          <rPr>
            <sz val="9"/>
            <color indexed="81"/>
            <rFont val="MS P ゴシック"/>
            <family val="3"/>
            <charset val="128"/>
          </rPr>
          <t>円単位で入力</t>
        </r>
      </text>
    </comment>
    <comment ref="G148" authorId="0" shapeId="0" xr:uid="{BFDD1899-DA3C-40A6-8CDE-F6676781EEA8}">
      <text>
        <r>
          <rPr>
            <sz val="9"/>
            <color indexed="81"/>
            <rFont val="MS P ゴシック"/>
            <family val="3"/>
            <charset val="128"/>
          </rPr>
          <t>円単位で入力</t>
        </r>
      </text>
    </comment>
    <comment ref="H148" authorId="0" shapeId="0" xr:uid="{B32CCAF1-8CD3-4A69-BE23-5968FBAAAAEE}">
      <text>
        <r>
          <rPr>
            <sz val="9"/>
            <color indexed="81"/>
            <rFont val="MS P ゴシック"/>
            <family val="3"/>
            <charset val="128"/>
          </rPr>
          <t>円単位で入力</t>
        </r>
      </text>
    </comment>
    <comment ref="I148" authorId="0" shapeId="0" xr:uid="{59DD25FF-7ADB-451E-A030-FD1A1A4BF258}">
      <text>
        <r>
          <rPr>
            <sz val="9"/>
            <color indexed="81"/>
            <rFont val="MS P ゴシック"/>
            <family val="3"/>
            <charset val="128"/>
          </rPr>
          <t>円単位で入力</t>
        </r>
      </text>
    </comment>
    <comment ref="P148" authorId="0" shapeId="0" xr:uid="{F68B046B-38E0-4E2E-96E2-64081AD06C46}">
      <text>
        <r>
          <rPr>
            <sz val="9"/>
            <color indexed="81"/>
            <rFont val="MS P ゴシック"/>
            <family val="3"/>
            <charset val="128"/>
          </rPr>
          <t>該当する場合入力（円単位）</t>
        </r>
      </text>
    </comment>
    <comment ref="R148" authorId="0" shapeId="0" xr:uid="{CAD4CAFA-DCA4-457F-88FF-F78947DA6B5A}">
      <text>
        <r>
          <rPr>
            <sz val="9"/>
            <color indexed="81"/>
            <rFont val="MS P ゴシック"/>
            <family val="3"/>
            <charset val="128"/>
          </rPr>
          <t>油種区分を選択</t>
        </r>
      </text>
    </comment>
    <comment ref="S148" authorId="0" shapeId="0" xr:uid="{B5044937-66FF-4F24-A427-EBA03DAC0353}">
      <text>
        <r>
          <rPr>
            <sz val="9"/>
            <color indexed="81"/>
            <rFont val="MS P ゴシック"/>
            <family val="3"/>
            <charset val="128"/>
          </rPr>
          <t>円単位で入力</t>
        </r>
      </text>
    </comment>
    <comment ref="B149" authorId="0" shapeId="0" xr:uid="{1617D29B-8594-4565-8C4B-A97C6AB9A1D3}">
      <text>
        <r>
          <rPr>
            <sz val="9"/>
            <color indexed="81"/>
            <rFont val="MS P ゴシック"/>
            <family val="3"/>
            <charset val="128"/>
          </rPr>
          <t>施設名を入力</t>
        </r>
      </text>
    </comment>
    <comment ref="C149" authorId="0" shapeId="0" xr:uid="{D1CA0A11-98D8-47AE-9794-C9ECCD425238}">
      <text>
        <r>
          <rPr>
            <sz val="9"/>
            <color indexed="81"/>
            <rFont val="MS P ゴシック"/>
            <family val="3"/>
            <charset val="128"/>
          </rPr>
          <t>費用区分を選択</t>
        </r>
      </text>
    </comment>
    <comment ref="D149" authorId="0" shapeId="0" xr:uid="{EEEF6884-B321-4980-AFAA-78CED020739A}">
      <text>
        <r>
          <rPr>
            <sz val="9"/>
            <color indexed="81"/>
            <rFont val="MS P ゴシック"/>
            <family val="3"/>
            <charset val="128"/>
          </rPr>
          <t>費用区分を選択</t>
        </r>
      </text>
    </comment>
    <comment ref="E149" authorId="0" shapeId="0" xr:uid="{B5E566D5-C2F1-4A74-8864-6B010FD739B8}">
      <text>
        <r>
          <rPr>
            <sz val="9"/>
            <color indexed="81"/>
            <rFont val="MS P ゴシック"/>
            <family val="3"/>
            <charset val="128"/>
          </rPr>
          <t>契約区分を選択</t>
        </r>
      </text>
    </comment>
    <comment ref="F149" authorId="0" shapeId="0" xr:uid="{C63F6FB6-CC03-4213-9625-7D1CC71B59EE}">
      <text>
        <r>
          <rPr>
            <sz val="9"/>
            <color indexed="81"/>
            <rFont val="MS P ゴシック"/>
            <family val="3"/>
            <charset val="128"/>
          </rPr>
          <t>円単位で入力</t>
        </r>
      </text>
    </comment>
    <comment ref="G149" authorId="0" shapeId="0" xr:uid="{A6DB09DA-E5DE-4B15-B87E-27012EFF501B}">
      <text>
        <r>
          <rPr>
            <sz val="9"/>
            <color indexed="81"/>
            <rFont val="MS P ゴシック"/>
            <family val="3"/>
            <charset val="128"/>
          </rPr>
          <t>円単位で入力</t>
        </r>
      </text>
    </comment>
    <comment ref="H149" authorId="0" shapeId="0" xr:uid="{AACB3ED9-69CF-404C-9755-3A1EB88469A9}">
      <text>
        <r>
          <rPr>
            <sz val="9"/>
            <color indexed="81"/>
            <rFont val="MS P ゴシック"/>
            <family val="3"/>
            <charset val="128"/>
          </rPr>
          <t>円単位で入力</t>
        </r>
      </text>
    </comment>
    <comment ref="I149" authorId="0" shapeId="0" xr:uid="{2FDD7665-3D8E-454F-8E4F-4E27D6722ECB}">
      <text>
        <r>
          <rPr>
            <sz val="9"/>
            <color indexed="81"/>
            <rFont val="MS P ゴシック"/>
            <family val="3"/>
            <charset val="128"/>
          </rPr>
          <t>円単位で入力</t>
        </r>
      </text>
    </comment>
    <comment ref="P149" authorId="0" shapeId="0" xr:uid="{11830CFB-A64B-4357-AD7B-9ABEF914BEA1}">
      <text>
        <r>
          <rPr>
            <sz val="9"/>
            <color indexed="81"/>
            <rFont val="MS P ゴシック"/>
            <family val="3"/>
            <charset val="128"/>
          </rPr>
          <t>該当する場合入力（円単位）</t>
        </r>
      </text>
    </comment>
    <comment ref="R149" authorId="0" shapeId="0" xr:uid="{44C6EBE1-DCAB-4902-B8A5-AA82A65849A5}">
      <text>
        <r>
          <rPr>
            <sz val="9"/>
            <color indexed="81"/>
            <rFont val="MS P ゴシック"/>
            <family val="3"/>
            <charset val="128"/>
          </rPr>
          <t>油種区分を選択</t>
        </r>
      </text>
    </comment>
    <comment ref="S149" authorId="0" shapeId="0" xr:uid="{15D6766C-9105-4052-86D0-3B5BA19C0C4A}">
      <text>
        <r>
          <rPr>
            <sz val="9"/>
            <color indexed="81"/>
            <rFont val="MS P ゴシック"/>
            <family val="3"/>
            <charset val="128"/>
          </rPr>
          <t>円単位で入力</t>
        </r>
      </text>
    </comment>
    <comment ref="B150" authorId="0" shapeId="0" xr:uid="{246242BF-51A5-445C-87BE-DAA092B10E87}">
      <text>
        <r>
          <rPr>
            <sz val="9"/>
            <color indexed="81"/>
            <rFont val="MS P ゴシック"/>
            <family val="3"/>
            <charset val="128"/>
          </rPr>
          <t>施設名を入力</t>
        </r>
      </text>
    </comment>
    <comment ref="C150" authorId="0" shapeId="0" xr:uid="{C81EE799-8123-41A1-A800-D04D3E0B6FFB}">
      <text>
        <r>
          <rPr>
            <sz val="9"/>
            <color indexed="81"/>
            <rFont val="MS P ゴシック"/>
            <family val="3"/>
            <charset val="128"/>
          </rPr>
          <t>費用区分を選択</t>
        </r>
      </text>
    </comment>
    <comment ref="D150" authorId="0" shapeId="0" xr:uid="{F5212648-8506-44CC-9B16-A5243B76D253}">
      <text>
        <r>
          <rPr>
            <sz val="9"/>
            <color indexed="81"/>
            <rFont val="MS P ゴシック"/>
            <family val="3"/>
            <charset val="128"/>
          </rPr>
          <t>費用区分を選択</t>
        </r>
      </text>
    </comment>
    <comment ref="E150" authorId="0" shapeId="0" xr:uid="{C7B279F8-AA0A-4302-A871-F77220D297CF}">
      <text>
        <r>
          <rPr>
            <sz val="9"/>
            <color indexed="81"/>
            <rFont val="MS P ゴシック"/>
            <family val="3"/>
            <charset val="128"/>
          </rPr>
          <t>契約区分を選択</t>
        </r>
      </text>
    </comment>
    <comment ref="F150" authorId="0" shapeId="0" xr:uid="{A8C5A657-1DBC-4A8B-BEEB-9A8BC762F82E}">
      <text>
        <r>
          <rPr>
            <sz val="9"/>
            <color indexed="81"/>
            <rFont val="MS P ゴシック"/>
            <family val="3"/>
            <charset val="128"/>
          </rPr>
          <t>円単位で入力</t>
        </r>
      </text>
    </comment>
    <comment ref="G150" authorId="0" shapeId="0" xr:uid="{C879231B-13D0-4882-99A8-4CBBE5004A8D}">
      <text>
        <r>
          <rPr>
            <sz val="9"/>
            <color indexed="81"/>
            <rFont val="MS P ゴシック"/>
            <family val="3"/>
            <charset val="128"/>
          </rPr>
          <t>円単位で入力</t>
        </r>
      </text>
    </comment>
    <comment ref="H150" authorId="0" shapeId="0" xr:uid="{2C820A8A-000B-4CCF-8E09-484B00F8243E}">
      <text>
        <r>
          <rPr>
            <sz val="9"/>
            <color indexed="81"/>
            <rFont val="MS P ゴシック"/>
            <family val="3"/>
            <charset val="128"/>
          </rPr>
          <t>円単位で入力</t>
        </r>
      </text>
    </comment>
    <comment ref="I150" authorId="0" shapeId="0" xr:uid="{72D66F9B-3371-46A3-8298-43F85C0E02D8}">
      <text>
        <r>
          <rPr>
            <sz val="9"/>
            <color indexed="81"/>
            <rFont val="MS P ゴシック"/>
            <family val="3"/>
            <charset val="128"/>
          </rPr>
          <t>円単位で入力</t>
        </r>
      </text>
    </comment>
    <comment ref="P150" authorId="0" shapeId="0" xr:uid="{38B905DA-8370-41C2-8A37-C737C94D65AB}">
      <text>
        <r>
          <rPr>
            <sz val="9"/>
            <color indexed="81"/>
            <rFont val="MS P ゴシック"/>
            <family val="3"/>
            <charset val="128"/>
          </rPr>
          <t>該当する場合入力（円単位）</t>
        </r>
      </text>
    </comment>
    <comment ref="R150" authorId="0" shapeId="0" xr:uid="{F5FC5C45-7CC9-4B5E-A2DC-F24994FA3782}">
      <text>
        <r>
          <rPr>
            <sz val="9"/>
            <color indexed="81"/>
            <rFont val="MS P ゴシック"/>
            <family val="3"/>
            <charset val="128"/>
          </rPr>
          <t>油種区分を選択</t>
        </r>
      </text>
    </comment>
    <comment ref="S150" authorId="0" shapeId="0" xr:uid="{8419F4A7-9968-4722-8A76-4DB00FE1C001}">
      <text>
        <r>
          <rPr>
            <sz val="9"/>
            <color indexed="81"/>
            <rFont val="MS P ゴシック"/>
            <family val="3"/>
            <charset val="128"/>
          </rPr>
          <t>円単位で入力</t>
        </r>
      </text>
    </comment>
    <comment ref="B151" authorId="0" shapeId="0" xr:uid="{EC1CD3C8-BAA5-4254-BC64-71ECB5D7BA08}">
      <text>
        <r>
          <rPr>
            <sz val="9"/>
            <color indexed="81"/>
            <rFont val="MS P ゴシック"/>
            <family val="3"/>
            <charset val="128"/>
          </rPr>
          <t>施設名を入力</t>
        </r>
      </text>
    </comment>
    <comment ref="C151" authorId="0" shapeId="0" xr:uid="{21D24C65-6FC8-410E-9993-7E1370179741}">
      <text>
        <r>
          <rPr>
            <sz val="9"/>
            <color indexed="81"/>
            <rFont val="MS P ゴシック"/>
            <family val="3"/>
            <charset val="128"/>
          </rPr>
          <t>費用区分を選択</t>
        </r>
      </text>
    </comment>
    <comment ref="D151" authorId="0" shapeId="0" xr:uid="{FA1A7205-DBFD-4BB1-961F-46EC2226097A}">
      <text>
        <r>
          <rPr>
            <sz val="9"/>
            <color indexed="81"/>
            <rFont val="MS P ゴシック"/>
            <family val="3"/>
            <charset val="128"/>
          </rPr>
          <t>費用区分を選択</t>
        </r>
      </text>
    </comment>
    <comment ref="E151" authorId="0" shapeId="0" xr:uid="{9ECEB59A-E49A-416A-8209-6077479918C7}">
      <text>
        <r>
          <rPr>
            <sz val="9"/>
            <color indexed="81"/>
            <rFont val="MS P ゴシック"/>
            <family val="3"/>
            <charset val="128"/>
          </rPr>
          <t>契約区分を選択</t>
        </r>
      </text>
    </comment>
    <comment ref="F151" authorId="0" shapeId="0" xr:uid="{B3E2A07A-3CCC-44C0-A472-5FD545CA10CE}">
      <text>
        <r>
          <rPr>
            <sz val="9"/>
            <color indexed="81"/>
            <rFont val="MS P ゴシック"/>
            <family val="3"/>
            <charset val="128"/>
          </rPr>
          <t>円単位で入力</t>
        </r>
      </text>
    </comment>
    <comment ref="G151" authorId="0" shapeId="0" xr:uid="{AF39BDB2-E473-4760-8C2E-2A8385ADF055}">
      <text>
        <r>
          <rPr>
            <sz val="9"/>
            <color indexed="81"/>
            <rFont val="MS P ゴシック"/>
            <family val="3"/>
            <charset val="128"/>
          </rPr>
          <t>円単位で入力</t>
        </r>
      </text>
    </comment>
    <comment ref="H151" authorId="0" shapeId="0" xr:uid="{85224481-A134-497E-B549-D5AF4373F0D2}">
      <text>
        <r>
          <rPr>
            <sz val="9"/>
            <color indexed="81"/>
            <rFont val="MS P ゴシック"/>
            <family val="3"/>
            <charset val="128"/>
          </rPr>
          <t>円単位で入力</t>
        </r>
      </text>
    </comment>
    <comment ref="I151" authorId="0" shapeId="0" xr:uid="{DE14F69B-B91B-4439-B2A9-333DA773079E}">
      <text>
        <r>
          <rPr>
            <sz val="9"/>
            <color indexed="81"/>
            <rFont val="MS P ゴシック"/>
            <family val="3"/>
            <charset val="128"/>
          </rPr>
          <t>円単位で入力</t>
        </r>
      </text>
    </comment>
    <comment ref="P151" authorId="0" shapeId="0" xr:uid="{B72F6189-AA45-4C2A-B8CF-EDF8B5676D39}">
      <text>
        <r>
          <rPr>
            <sz val="9"/>
            <color indexed="81"/>
            <rFont val="MS P ゴシック"/>
            <family val="3"/>
            <charset val="128"/>
          </rPr>
          <t>該当する場合入力（円単位）</t>
        </r>
      </text>
    </comment>
    <comment ref="R151" authorId="0" shapeId="0" xr:uid="{A3B6849D-05EF-4676-A5EA-34205DEC64B1}">
      <text>
        <r>
          <rPr>
            <sz val="9"/>
            <color indexed="81"/>
            <rFont val="MS P ゴシック"/>
            <family val="3"/>
            <charset val="128"/>
          </rPr>
          <t>油種区分を選択</t>
        </r>
      </text>
    </comment>
    <comment ref="S151" authorId="0" shapeId="0" xr:uid="{D30CA779-A928-45D8-A2DF-2F648E1F5098}">
      <text>
        <r>
          <rPr>
            <sz val="9"/>
            <color indexed="81"/>
            <rFont val="MS P ゴシック"/>
            <family val="3"/>
            <charset val="128"/>
          </rPr>
          <t>円単位で入力</t>
        </r>
      </text>
    </comment>
    <comment ref="B152" authorId="0" shapeId="0" xr:uid="{63FF7F09-A849-49F1-8976-740B249AF528}">
      <text>
        <r>
          <rPr>
            <sz val="9"/>
            <color indexed="81"/>
            <rFont val="MS P ゴシック"/>
            <family val="3"/>
            <charset val="128"/>
          </rPr>
          <t>施設名を入力</t>
        </r>
      </text>
    </comment>
    <comment ref="C152" authorId="0" shapeId="0" xr:uid="{3BF8843D-B466-46C2-9437-3171DA46CBA3}">
      <text>
        <r>
          <rPr>
            <sz val="9"/>
            <color indexed="81"/>
            <rFont val="MS P ゴシック"/>
            <family val="3"/>
            <charset val="128"/>
          </rPr>
          <t>費用区分を選択</t>
        </r>
      </text>
    </comment>
    <comment ref="D152" authorId="0" shapeId="0" xr:uid="{50C0F456-F863-459F-B4A6-5D8BD17847CE}">
      <text>
        <r>
          <rPr>
            <sz val="9"/>
            <color indexed="81"/>
            <rFont val="MS P ゴシック"/>
            <family val="3"/>
            <charset val="128"/>
          </rPr>
          <t>費用区分を選択</t>
        </r>
      </text>
    </comment>
    <comment ref="E152" authorId="0" shapeId="0" xr:uid="{F1388C93-B3A0-4CE3-91C2-08803AE961E5}">
      <text>
        <r>
          <rPr>
            <sz val="9"/>
            <color indexed="81"/>
            <rFont val="MS P ゴシック"/>
            <family val="3"/>
            <charset val="128"/>
          </rPr>
          <t>契約区分を選択</t>
        </r>
      </text>
    </comment>
    <comment ref="F152" authorId="0" shapeId="0" xr:uid="{C345AEAB-876C-4749-B36F-C59C81D739CC}">
      <text>
        <r>
          <rPr>
            <sz val="9"/>
            <color indexed="81"/>
            <rFont val="MS P ゴシック"/>
            <family val="3"/>
            <charset val="128"/>
          </rPr>
          <t>円単位で入力</t>
        </r>
      </text>
    </comment>
    <comment ref="G152" authorId="0" shapeId="0" xr:uid="{BF8D2154-A4FE-47DA-9602-F36B0C8D5DCE}">
      <text>
        <r>
          <rPr>
            <sz val="9"/>
            <color indexed="81"/>
            <rFont val="MS P ゴシック"/>
            <family val="3"/>
            <charset val="128"/>
          </rPr>
          <t>円単位で入力</t>
        </r>
      </text>
    </comment>
    <comment ref="H152" authorId="0" shapeId="0" xr:uid="{549BEB27-3224-476E-8029-7362F80E241B}">
      <text>
        <r>
          <rPr>
            <sz val="9"/>
            <color indexed="81"/>
            <rFont val="MS P ゴシック"/>
            <family val="3"/>
            <charset val="128"/>
          </rPr>
          <t>円単位で入力</t>
        </r>
      </text>
    </comment>
    <comment ref="I152" authorId="0" shapeId="0" xr:uid="{9521C4C9-A216-4B4B-8929-27D80D3FFEDD}">
      <text>
        <r>
          <rPr>
            <sz val="9"/>
            <color indexed="81"/>
            <rFont val="MS P ゴシック"/>
            <family val="3"/>
            <charset val="128"/>
          </rPr>
          <t>円単位で入力</t>
        </r>
      </text>
    </comment>
    <comment ref="P152" authorId="0" shapeId="0" xr:uid="{3B5E9865-EFEE-4707-8725-636BA9EAD08C}">
      <text>
        <r>
          <rPr>
            <sz val="9"/>
            <color indexed="81"/>
            <rFont val="MS P ゴシック"/>
            <family val="3"/>
            <charset val="128"/>
          </rPr>
          <t>該当する場合入力（円単位）</t>
        </r>
      </text>
    </comment>
    <comment ref="R152" authorId="0" shapeId="0" xr:uid="{99D8704D-86BC-4EEA-85CA-E430322F7576}">
      <text>
        <r>
          <rPr>
            <sz val="9"/>
            <color indexed="81"/>
            <rFont val="MS P ゴシック"/>
            <family val="3"/>
            <charset val="128"/>
          </rPr>
          <t>油種区分を選択</t>
        </r>
      </text>
    </comment>
    <comment ref="S152" authorId="0" shapeId="0" xr:uid="{8EFF568C-73D9-47A8-8914-C96E518AE0FD}">
      <text>
        <r>
          <rPr>
            <sz val="9"/>
            <color indexed="81"/>
            <rFont val="MS P ゴシック"/>
            <family val="3"/>
            <charset val="128"/>
          </rPr>
          <t>円単位で入力</t>
        </r>
      </text>
    </comment>
    <comment ref="B153" authorId="0" shapeId="0" xr:uid="{9F67CFBB-2248-4AB3-B739-06A6054FC031}">
      <text>
        <r>
          <rPr>
            <sz val="9"/>
            <color indexed="81"/>
            <rFont val="MS P ゴシック"/>
            <family val="3"/>
            <charset val="128"/>
          </rPr>
          <t>施設名を入力</t>
        </r>
      </text>
    </comment>
    <comment ref="C153" authorId="0" shapeId="0" xr:uid="{81C3B000-409D-4501-BA81-72272576C7DE}">
      <text>
        <r>
          <rPr>
            <sz val="9"/>
            <color indexed="81"/>
            <rFont val="MS P ゴシック"/>
            <family val="3"/>
            <charset val="128"/>
          </rPr>
          <t>費用区分を選択</t>
        </r>
      </text>
    </comment>
    <comment ref="D153" authorId="0" shapeId="0" xr:uid="{8061C477-97A7-4A4F-BFA7-6B1B7AC5CEE6}">
      <text>
        <r>
          <rPr>
            <sz val="9"/>
            <color indexed="81"/>
            <rFont val="MS P ゴシック"/>
            <family val="3"/>
            <charset val="128"/>
          </rPr>
          <t>費用区分を選択</t>
        </r>
      </text>
    </comment>
    <comment ref="E153" authorId="0" shapeId="0" xr:uid="{27AE127A-DB53-4830-B138-ADB4C9B106A3}">
      <text>
        <r>
          <rPr>
            <sz val="9"/>
            <color indexed="81"/>
            <rFont val="MS P ゴシック"/>
            <family val="3"/>
            <charset val="128"/>
          </rPr>
          <t>契約区分を選択</t>
        </r>
      </text>
    </comment>
    <comment ref="F153" authorId="0" shapeId="0" xr:uid="{1184F62A-900B-432A-9B60-BEA5747802DB}">
      <text>
        <r>
          <rPr>
            <sz val="9"/>
            <color indexed="81"/>
            <rFont val="MS P ゴシック"/>
            <family val="3"/>
            <charset val="128"/>
          </rPr>
          <t>円単位で入力</t>
        </r>
      </text>
    </comment>
    <comment ref="G153" authorId="0" shapeId="0" xr:uid="{E07BD9E4-599E-4DA4-9137-BCFCC2C9885E}">
      <text>
        <r>
          <rPr>
            <sz val="9"/>
            <color indexed="81"/>
            <rFont val="MS P ゴシック"/>
            <family val="3"/>
            <charset val="128"/>
          </rPr>
          <t>円単位で入力</t>
        </r>
      </text>
    </comment>
    <comment ref="H153" authorId="0" shapeId="0" xr:uid="{F24D59B2-3166-49A9-9A2F-D12E88C545CB}">
      <text>
        <r>
          <rPr>
            <sz val="9"/>
            <color indexed="81"/>
            <rFont val="MS P ゴシック"/>
            <family val="3"/>
            <charset val="128"/>
          </rPr>
          <t>円単位で入力</t>
        </r>
      </text>
    </comment>
    <comment ref="I153" authorId="0" shapeId="0" xr:uid="{ACC23B9A-E70A-4B1E-89B9-AB23BA683C48}">
      <text>
        <r>
          <rPr>
            <sz val="9"/>
            <color indexed="81"/>
            <rFont val="MS P ゴシック"/>
            <family val="3"/>
            <charset val="128"/>
          </rPr>
          <t>円単位で入力</t>
        </r>
      </text>
    </comment>
    <comment ref="P153" authorId="0" shapeId="0" xr:uid="{2F53D25B-E3D1-456A-895B-E2785FA11BE6}">
      <text>
        <r>
          <rPr>
            <sz val="9"/>
            <color indexed="81"/>
            <rFont val="MS P ゴシック"/>
            <family val="3"/>
            <charset val="128"/>
          </rPr>
          <t>該当する場合入力（円単位）</t>
        </r>
      </text>
    </comment>
    <comment ref="R153" authorId="0" shapeId="0" xr:uid="{E2011075-C6F2-4806-A046-BCC6A52FC1F2}">
      <text>
        <r>
          <rPr>
            <sz val="9"/>
            <color indexed="81"/>
            <rFont val="MS P ゴシック"/>
            <family val="3"/>
            <charset val="128"/>
          </rPr>
          <t>油種区分を選択</t>
        </r>
      </text>
    </comment>
    <comment ref="S153" authorId="0" shapeId="0" xr:uid="{6AC8EF32-129B-4871-865A-DC86132DD2F8}">
      <text>
        <r>
          <rPr>
            <sz val="9"/>
            <color indexed="81"/>
            <rFont val="MS P ゴシック"/>
            <family val="3"/>
            <charset val="128"/>
          </rPr>
          <t>円単位で入力</t>
        </r>
      </text>
    </comment>
    <comment ref="B154" authorId="0" shapeId="0" xr:uid="{22ADEF06-7BC7-4872-830A-486170389E2B}">
      <text>
        <r>
          <rPr>
            <sz val="9"/>
            <color indexed="81"/>
            <rFont val="MS P ゴシック"/>
            <family val="3"/>
            <charset val="128"/>
          </rPr>
          <t>施設名を入力</t>
        </r>
      </text>
    </comment>
    <comment ref="C154" authorId="0" shapeId="0" xr:uid="{D25C515D-C359-48FC-8417-2005194E5A0F}">
      <text>
        <r>
          <rPr>
            <sz val="9"/>
            <color indexed="81"/>
            <rFont val="MS P ゴシック"/>
            <family val="3"/>
            <charset val="128"/>
          </rPr>
          <t>費用区分を選択</t>
        </r>
      </text>
    </comment>
    <comment ref="D154" authorId="0" shapeId="0" xr:uid="{DCF5DFD2-D929-4324-8D48-147300607FD5}">
      <text>
        <r>
          <rPr>
            <sz val="9"/>
            <color indexed="81"/>
            <rFont val="MS P ゴシック"/>
            <family val="3"/>
            <charset val="128"/>
          </rPr>
          <t>費用区分を選択</t>
        </r>
      </text>
    </comment>
    <comment ref="E154" authorId="0" shapeId="0" xr:uid="{2EC0B158-5DBE-4687-9625-0CAA9DA7705E}">
      <text>
        <r>
          <rPr>
            <sz val="9"/>
            <color indexed="81"/>
            <rFont val="MS P ゴシック"/>
            <family val="3"/>
            <charset val="128"/>
          </rPr>
          <t>契約区分を選択</t>
        </r>
      </text>
    </comment>
    <comment ref="F154" authorId="0" shapeId="0" xr:uid="{A36DB58A-E27A-49F8-81E1-BDF73DC78CBE}">
      <text>
        <r>
          <rPr>
            <sz val="9"/>
            <color indexed="81"/>
            <rFont val="MS P ゴシック"/>
            <family val="3"/>
            <charset val="128"/>
          </rPr>
          <t>円単位で入力</t>
        </r>
      </text>
    </comment>
    <comment ref="G154" authorId="0" shapeId="0" xr:uid="{5751242C-773B-48F7-8D06-2AFB28E3D56A}">
      <text>
        <r>
          <rPr>
            <sz val="9"/>
            <color indexed="81"/>
            <rFont val="MS P ゴシック"/>
            <family val="3"/>
            <charset val="128"/>
          </rPr>
          <t>円単位で入力</t>
        </r>
      </text>
    </comment>
    <comment ref="H154" authorId="0" shapeId="0" xr:uid="{85954D6A-5E23-4890-9565-6C6D7E8F1BE2}">
      <text>
        <r>
          <rPr>
            <sz val="9"/>
            <color indexed="81"/>
            <rFont val="MS P ゴシック"/>
            <family val="3"/>
            <charset val="128"/>
          </rPr>
          <t>円単位で入力</t>
        </r>
      </text>
    </comment>
    <comment ref="I154" authorId="0" shapeId="0" xr:uid="{ACF95399-B350-4488-ACDD-5E040A6268B8}">
      <text>
        <r>
          <rPr>
            <sz val="9"/>
            <color indexed="81"/>
            <rFont val="MS P ゴシック"/>
            <family val="3"/>
            <charset val="128"/>
          </rPr>
          <t>円単位で入力</t>
        </r>
      </text>
    </comment>
    <comment ref="P154" authorId="0" shapeId="0" xr:uid="{330F2FB6-BAA9-4CF3-94CF-BD38ABE5DC62}">
      <text>
        <r>
          <rPr>
            <sz val="9"/>
            <color indexed="81"/>
            <rFont val="MS P ゴシック"/>
            <family val="3"/>
            <charset val="128"/>
          </rPr>
          <t>該当する場合入力（円単位）</t>
        </r>
      </text>
    </comment>
    <comment ref="R154" authorId="0" shapeId="0" xr:uid="{F0561EA3-FA86-4853-A1A3-41736CDA7F2A}">
      <text>
        <r>
          <rPr>
            <sz val="9"/>
            <color indexed="81"/>
            <rFont val="MS P ゴシック"/>
            <family val="3"/>
            <charset val="128"/>
          </rPr>
          <t>油種区分を選択</t>
        </r>
      </text>
    </comment>
    <comment ref="S154" authorId="0" shapeId="0" xr:uid="{914A0B6F-5556-42F5-BEB5-35EB8C370F3B}">
      <text>
        <r>
          <rPr>
            <sz val="9"/>
            <color indexed="81"/>
            <rFont val="MS P ゴシック"/>
            <family val="3"/>
            <charset val="128"/>
          </rPr>
          <t>円単位で入力</t>
        </r>
      </text>
    </comment>
    <comment ref="B155" authorId="0" shapeId="0" xr:uid="{45635B11-2E27-4F41-8CC5-5C3592710FC3}">
      <text>
        <r>
          <rPr>
            <sz val="9"/>
            <color indexed="81"/>
            <rFont val="MS P ゴシック"/>
            <family val="3"/>
            <charset val="128"/>
          </rPr>
          <t>施設名を入力</t>
        </r>
      </text>
    </comment>
    <comment ref="C155" authorId="0" shapeId="0" xr:uid="{0A9E3FA5-A849-4CCC-A0FF-1DDF6955CF19}">
      <text>
        <r>
          <rPr>
            <sz val="9"/>
            <color indexed="81"/>
            <rFont val="MS P ゴシック"/>
            <family val="3"/>
            <charset val="128"/>
          </rPr>
          <t>費用区分を選択</t>
        </r>
      </text>
    </comment>
    <comment ref="D155" authorId="0" shapeId="0" xr:uid="{04A21740-7EDE-43DF-9F73-91432377EE1E}">
      <text>
        <r>
          <rPr>
            <sz val="9"/>
            <color indexed="81"/>
            <rFont val="MS P ゴシック"/>
            <family val="3"/>
            <charset val="128"/>
          </rPr>
          <t>費用区分を選択</t>
        </r>
      </text>
    </comment>
    <comment ref="E155" authorId="0" shapeId="0" xr:uid="{35E09D47-F30F-4F29-B3ED-443DC5A7AC03}">
      <text>
        <r>
          <rPr>
            <sz val="9"/>
            <color indexed="81"/>
            <rFont val="MS P ゴシック"/>
            <family val="3"/>
            <charset val="128"/>
          </rPr>
          <t>契約区分を選択</t>
        </r>
      </text>
    </comment>
    <comment ref="F155" authorId="0" shapeId="0" xr:uid="{4D0D2BAF-2159-484A-B86E-BFC3B2CD26B8}">
      <text>
        <r>
          <rPr>
            <sz val="9"/>
            <color indexed="81"/>
            <rFont val="MS P ゴシック"/>
            <family val="3"/>
            <charset val="128"/>
          </rPr>
          <t>円単位で入力</t>
        </r>
      </text>
    </comment>
    <comment ref="G155" authorId="0" shapeId="0" xr:uid="{B8F6E10B-2AC7-4242-BF00-2E560CA332E3}">
      <text>
        <r>
          <rPr>
            <sz val="9"/>
            <color indexed="81"/>
            <rFont val="MS P ゴシック"/>
            <family val="3"/>
            <charset val="128"/>
          </rPr>
          <t>円単位で入力</t>
        </r>
      </text>
    </comment>
    <comment ref="H155" authorId="0" shapeId="0" xr:uid="{FA712AD5-A41A-4A65-A546-0ED939784E0E}">
      <text>
        <r>
          <rPr>
            <sz val="9"/>
            <color indexed="81"/>
            <rFont val="MS P ゴシック"/>
            <family val="3"/>
            <charset val="128"/>
          </rPr>
          <t>円単位で入力</t>
        </r>
      </text>
    </comment>
    <comment ref="I155" authorId="0" shapeId="0" xr:uid="{145CFC04-55BC-46FB-850D-BBAACB9CB50A}">
      <text>
        <r>
          <rPr>
            <sz val="9"/>
            <color indexed="81"/>
            <rFont val="MS P ゴシック"/>
            <family val="3"/>
            <charset val="128"/>
          </rPr>
          <t>円単位で入力</t>
        </r>
      </text>
    </comment>
    <comment ref="P155" authorId="0" shapeId="0" xr:uid="{5C7B5441-97E9-4CD7-9A4C-7D98534B200B}">
      <text>
        <r>
          <rPr>
            <sz val="9"/>
            <color indexed="81"/>
            <rFont val="MS P ゴシック"/>
            <family val="3"/>
            <charset val="128"/>
          </rPr>
          <t>該当する場合入力（円単位）</t>
        </r>
      </text>
    </comment>
    <comment ref="R155" authorId="0" shapeId="0" xr:uid="{D27E37FD-837E-475B-9D1E-FE13C0DA105E}">
      <text>
        <r>
          <rPr>
            <sz val="9"/>
            <color indexed="81"/>
            <rFont val="MS P ゴシック"/>
            <family val="3"/>
            <charset val="128"/>
          </rPr>
          <t>油種区分を選択</t>
        </r>
      </text>
    </comment>
    <comment ref="S155" authorId="0" shapeId="0" xr:uid="{04E88AC1-8527-4A92-AEA2-F6554375E605}">
      <text>
        <r>
          <rPr>
            <sz val="9"/>
            <color indexed="81"/>
            <rFont val="MS P ゴシック"/>
            <family val="3"/>
            <charset val="128"/>
          </rPr>
          <t>円単位で入力</t>
        </r>
      </text>
    </comment>
    <comment ref="B156" authorId="0" shapeId="0" xr:uid="{6E7F0C29-D4BE-4D60-8A55-2735B9AE26DA}">
      <text>
        <r>
          <rPr>
            <sz val="9"/>
            <color indexed="81"/>
            <rFont val="MS P ゴシック"/>
            <family val="3"/>
            <charset val="128"/>
          </rPr>
          <t>施設名を入力</t>
        </r>
      </text>
    </comment>
    <comment ref="C156" authorId="0" shapeId="0" xr:uid="{C0BC7ED8-9D2B-4349-BE9C-1250ACDF75DC}">
      <text>
        <r>
          <rPr>
            <sz val="9"/>
            <color indexed="81"/>
            <rFont val="MS P ゴシック"/>
            <family val="3"/>
            <charset val="128"/>
          </rPr>
          <t>費用区分を選択</t>
        </r>
      </text>
    </comment>
    <comment ref="D156" authorId="0" shapeId="0" xr:uid="{1B4A3F19-5C77-49FD-8A63-AE2599123654}">
      <text>
        <r>
          <rPr>
            <sz val="9"/>
            <color indexed="81"/>
            <rFont val="MS P ゴシック"/>
            <family val="3"/>
            <charset val="128"/>
          </rPr>
          <t>費用区分を選択</t>
        </r>
      </text>
    </comment>
    <comment ref="E156" authorId="0" shapeId="0" xr:uid="{3A055E59-68E9-4364-839D-20720CD86525}">
      <text>
        <r>
          <rPr>
            <sz val="9"/>
            <color indexed="81"/>
            <rFont val="MS P ゴシック"/>
            <family val="3"/>
            <charset val="128"/>
          </rPr>
          <t>契約区分を選択</t>
        </r>
      </text>
    </comment>
    <comment ref="F156" authorId="0" shapeId="0" xr:uid="{511C860C-4787-4605-98EF-04A08ACC4E90}">
      <text>
        <r>
          <rPr>
            <sz val="9"/>
            <color indexed="81"/>
            <rFont val="MS P ゴシック"/>
            <family val="3"/>
            <charset val="128"/>
          </rPr>
          <t>円単位で入力</t>
        </r>
      </text>
    </comment>
    <comment ref="G156" authorId="0" shapeId="0" xr:uid="{67FB8443-4C3A-497E-BF2F-76E720F907C5}">
      <text>
        <r>
          <rPr>
            <sz val="9"/>
            <color indexed="81"/>
            <rFont val="MS P ゴシック"/>
            <family val="3"/>
            <charset val="128"/>
          </rPr>
          <t>円単位で入力</t>
        </r>
      </text>
    </comment>
    <comment ref="H156" authorId="0" shapeId="0" xr:uid="{63ED86EC-95ED-43E6-B75E-6B8E8F69C9AA}">
      <text>
        <r>
          <rPr>
            <sz val="9"/>
            <color indexed="81"/>
            <rFont val="MS P ゴシック"/>
            <family val="3"/>
            <charset val="128"/>
          </rPr>
          <t>円単位で入力</t>
        </r>
      </text>
    </comment>
    <comment ref="I156" authorId="0" shapeId="0" xr:uid="{B3B63179-74D2-4FBE-A981-9559E65BF5C7}">
      <text>
        <r>
          <rPr>
            <sz val="9"/>
            <color indexed="81"/>
            <rFont val="MS P ゴシック"/>
            <family val="3"/>
            <charset val="128"/>
          </rPr>
          <t>円単位で入力</t>
        </r>
      </text>
    </comment>
    <comment ref="P156" authorId="0" shapeId="0" xr:uid="{A82A93C7-4C3E-4379-9F94-3DB919FDDFEA}">
      <text>
        <r>
          <rPr>
            <sz val="9"/>
            <color indexed="81"/>
            <rFont val="MS P ゴシック"/>
            <family val="3"/>
            <charset val="128"/>
          </rPr>
          <t>該当する場合入力（円単位）</t>
        </r>
      </text>
    </comment>
    <comment ref="R156" authorId="0" shapeId="0" xr:uid="{6466E854-890F-46DD-85ED-CEAFBF63E3CE}">
      <text>
        <r>
          <rPr>
            <sz val="9"/>
            <color indexed="81"/>
            <rFont val="MS P ゴシック"/>
            <family val="3"/>
            <charset val="128"/>
          </rPr>
          <t>油種区分を選択</t>
        </r>
      </text>
    </comment>
    <comment ref="S156" authorId="0" shapeId="0" xr:uid="{6F6F4882-B64B-4A67-B8DB-3CFA90211906}">
      <text>
        <r>
          <rPr>
            <sz val="9"/>
            <color indexed="81"/>
            <rFont val="MS P ゴシック"/>
            <family val="3"/>
            <charset val="128"/>
          </rPr>
          <t>円単位で入力</t>
        </r>
      </text>
    </comment>
    <comment ref="B157" authorId="0" shapeId="0" xr:uid="{1AB5F32C-F3F7-41B3-8800-B7545BA3CA69}">
      <text>
        <r>
          <rPr>
            <sz val="9"/>
            <color indexed="81"/>
            <rFont val="MS P ゴシック"/>
            <family val="3"/>
            <charset val="128"/>
          </rPr>
          <t>施設名を入力</t>
        </r>
      </text>
    </comment>
    <comment ref="C157" authorId="0" shapeId="0" xr:uid="{1E3B0220-A9B3-41DB-9A73-FD19E65E626B}">
      <text>
        <r>
          <rPr>
            <sz val="9"/>
            <color indexed="81"/>
            <rFont val="MS P ゴシック"/>
            <family val="3"/>
            <charset val="128"/>
          </rPr>
          <t>費用区分を選択</t>
        </r>
      </text>
    </comment>
    <comment ref="D157" authorId="0" shapeId="0" xr:uid="{34569927-926E-4A9D-A710-A39F6E25328C}">
      <text>
        <r>
          <rPr>
            <sz val="9"/>
            <color indexed="81"/>
            <rFont val="MS P ゴシック"/>
            <family val="3"/>
            <charset val="128"/>
          </rPr>
          <t>費用区分を選択</t>
        </r>
      </text>
    </comment>
    <comment ref="E157" authorId="0" shapeId="0" xr:uid="{AA2E31F0-4052-4D7C-B6B2-1E7111D2256A}">
      <text>
        <r>
          <rPr>
            <sz val="9"/>
            <color indexed="81"/>
            <rFont val="MS P ゴシック"/>
            <family val="3"/>
            <charset val="128"/>
          </rPr>
          <t>契約区分を選択</t>
        </r>
      </text>
    </comment>
    <comment ref="F157" authorId="0" shapeId="0" xr:uid="{350559B4-141E-4F8A-AA32-B8D00C60390B}">
      <text>
        <r>
          <rPr>
            <sz val="9"/>
            <color indexed="81"/>
            <rFont val="MS P ゴシック"/>
            <family val="3"/>
            <charset val="128"/>
          </rPr>
          <t>円単位で入力</t>
        </r>
      </text>
    </comment>
    <comment ref="G157" authorId="0" shapeId="0" xr:uid="{ACE9CFC4-5B61-4F46-9870-ACB7F2FF1AF5}">
      <text>
        <r>
          <rPr>
            <sz val="9"/>
            <color indexed="81"/>
            <rFont val="MS P ゴシック"/>
            <family val="3"/>
            <charset val="128"/>
          </rPr>
          <t>円単位で入力</t>
        </r>
      </text>
    </comment>
    <comment ref="H157" authorId="0" shapeId="0" xr:uid="{9726EB05-2AED-4030-BF86-1BAFE3C0E91E}">
      <text>
        <r>
          <rPr>
            <sz val="9"/>
            <color indexed="81"/>
            <rFont val="MS P ゴシック"/>
            <family val="3"/>
            <charset val="128"/>
          </rPr>
          <t>円単位で入力</t>
        </r>
      </text>
    </comment>
    <comment ref="I157" authorId="0" shapeId="0" xr:uid="{2C33B1AB-E19B-4EA6-897C-6B347ADAA9E0}">
      <text>
        <r>
          <rPr>
            <sz val="9"/>
            <color indexed="81"/>
            <rFont val="MS P ゴシック"/>
            <family val="3"/>
            <charset val="128"/>
          </rPr>
          <t>円単位で入力</t>
        </r>
      </text>
    </comment>
    <comment ref="P157" authorId="0" shapeId="0" xr:uid="{A47D6EEA-20DC-4D4D-984B-4C720C68D950}">
      <text>
        <r>
          <rPr>
            <sz val="9"/>
            <color indexed="81"/>
            <rFont val="MS P ゴシック"/>
            <family val="3"/>
            <charset val="128"/>
          </rPr>
          <t>該当する場合入力（円単位）</t>
        </r>
      </text>
    </comment>
    <comment ref="R157" authorId="0" shapeId="0" xr:uid="{389A65F1-6C70-4C53-8499-4AC6ACB030A3}">
      <text>
        <r>
          <rPr>
            <sz val="9"/>
            <color indexed="81"/>
            <rFont val="MS P ゴシック"/>
            <family val="3"/>
            <charset val="128"/>
          </rPr>
          <t>油種区分を選択</t>
        </r>
      </text>
    </comment>
    <comment ref="S157" authorId="0" shapeId="0" xr:uid="{45395EE4-20A5-4725-999F-00199FA6ADF8}">
      <text>
        <r>
          <rPr>
            <sz val="9"/>
            <color indexed="81"/>
            <rFont val="MS P ゴシック"/>
            <family val="3"/>
            <charset val="128"/>
          </rPr>
          <t>円単位で入力</t>
        </r>
      </text>
    </comment>
    <comment ref="B158" authorId="0" shapeId="0" xr:uid="{CC346D39-9E3E-4FFF-BE2F-D4A7925F1510}">
      <text>
        <r>
          <rPr>
            <sz val="9"/>
            <color indexed="81"/>
            <rFont val="MS P ゴシック"/>
            <family val="3"/>
            <charset val="128"/>
          </rPr>
          <t>施設名を入力</t>
        </r>
      </text>
    </comment>
    <comment ref="C158" authorId="0" shapeId="0" xr:uid="{F3CBA3AD-6B88-4E81-B1BF-71EB7467FB31}">
      <text>
        <r>
          <rPr>
            <sz val="9"/>
            <color indexed="81"/>
            <rFont val="MS P ゴシック"/>
            <family val="3"/>
            <charset val="128"/>
          </rPr>
          <t>費用区分を選択</t>
        </r>
      </text>
    </comment>
    <comment ref="D158" authorId="0" shapeId="0" xr:uid="{7D691023-4998-407D-AC95-93E1CF05F6ED}">
      <text>
        <r>
          <rPr>
            <sz val="9"/>
            <color indexed="81"/>
            <rFont val="MS P ゴシック"/>
            <family val="3"/>
            <charset val="128"/>
          </rPr>
          <t>費用区分を選択</t>
        </r>
      </text>
    </comment>
    <comment ref="E158" authorId="0" shapeId="0" xr:uid="{57663EBA-7CA5-4799-8194-68F35C0C3C4A}">
      <text>
        <r>
          <rPr>
            <sz val="9"/>
            <color indexed="81"/>
            <rFont val="MS P ゴシック"/>
            <family val="3"/>
            <charset val="128"/>
          </rPr>
          <t>契約区分を選択</t>
        </r>
      </text>
    </comment>
    <comment ref="F158" authorId="0" shapeId="0" xr:uid="{683A19E6-0075-46F2-BEFE-E631A147A3D6}">
      <text>
        <r>
          <rPr>
            <sz val="9"/>
            <color indexed="81"/>
            <rFont val="MS P ゴシック"/>
            <family val="3"/>
            <charset val="128"/>
          </rPr>
          <t>円単位で入力</t>
        </r>
      </text>
    </comment>
    <comment ref="G158" authorId="0" shapeId="0" xr:uid="{00802F57-F645-4C3E-96B2-47D727FC01C7}">
      <text>
        <r>
          <rPr>
            <sz val="9"/>
            <color indexed="81"/>
            <rFont val="MS P ゴシック"/>
            <family val="3"/>
            <charset val="128"/>
          </rPr>
          <t>円単位で入力</t>
        </r>
      </text>
    </comment>
    <comment ref="H158" authorId="0" shapeId="0" xr:uid="{6A05195A-BB96-473B-9DD5-1822538D6612}">
      <text>
        <r>
          <rPr>
            <sz val="9"/>
            <color indexed="81"/>
            <rFont val="MS P ゴシック"/>
            <family val="3"/>
            <charset val="128"/>
          </rPr>
          <t>円単位で入力</t>
        </r>
      </text>
    </comment>
    <comment ref="I158" authorId="0" shapeId="0" xr:uid="{F0B3DA8D-5AB8-44E6-8A7F-D63174EFBBF5}">
      <text>
        <r>
          <rPr>
            <sz val="9"/>
            <color indexed="81"/>
            <rFont val="MS P ゴシック"/>
            <family val="3"/>
            <charset val="128"/>
          </rPr>
          <t>円単位で入力</t>
        </r>
      </text>
    </comment>
    <comment ref="P158" authorId="0" shapeId="0" xr:uid="{211C56A0-3F3F-4C36-8882-F6ED012A067C}">
      <text>
        <r>
          <rPr>
            <sz val="9"/>
            <color indexed="81"/>
            <rFont val="MS P ゴシック"/>
            <family val="3"/>
            <charset val="128"/>
          </rPr>
          <t>該当する場合入力（円単位）</t>
        </r>
      </text>
    </comment>
    <comment ref="R158" authorId="0" shapeId="0" xr:uid="{2F1C3509-6DA3-4EAE-AC56-79D38D960669}">
      <text>
        <r>
          <rPr>
            <sz val="9"/>
            <color indexed="81"/>
            <rFont val="MS P ゴシック"/>
            <family val="3"/>
            <charset val="128"/>
          </rPr>
          <t>油種区分を選択</t>
        </r>
      </text>
    </comment>
    <comment ref="S158" authorId="0" shapeId="0" xr:uid="{39FEDB33-5A6E-433B-884A-C907790FDC43}">
      <text>
        <r>
          <rPr>
            <sz val="9"/>
            <color indexed="81"/>
            <rFont val="MS P ゴシック"/>
            <family val="3"/>
            <charset val="128"/>
          </rPr>
          <t>円単位で入力</t>
        </r>
      </text>
    </comment>
    <comment ref="B159" authorId="0" shapeId="0" xr:uid="{66A4DA1B-0136-46DD-8AA3-84DD592A6E7D}">
      <text>
        <r>
          <rPr>
            <sz val="9"/>
            <color indexed="81"/>
            <rFont val="MS P ゴシック"/>
            <family val="3"/>
            <charset val="128"/>
          </rPr>
          <t>施設名を入力</t>
        </r>
      </text>
    </comment>
    <comment ref="C159" authorId="0" shapeId="0" xr:uid="{E76B1B09-56A4-4555-83E5-60F15D89536F}">
      <text>
        <r>
          <rPr>
            <sz val="9"/>
            <color indexed="81"/>
            <rFont val="MS P ゴシック"/>
            <family val="3"/>
            <charset val="128"/>
          </rPr>
          <t>費用区分を選択</t>
        </r>
      </text>
    </comment>
    <comment ref="D159" authorId="0" shapeId="0" xr:uid="{1EFB9263-DEE4-4A2D-BE7B-D3050DB97D30}">
      <text>
        <r>
          <rPr>
            <sz val="9"/>
            <color indexed="81"/>
            <rFont val="MS P ゴシック"/>
            <family val="3"/>
            <charset val="128"/>
          </rPr>
          <t>費用区分を選択</t>
        </r>
      </text>
    </comment>
    <comment ref="E159" authorId="0" shapeId="0" xr:uid="{7AADCBB8-29BD-48C6-8D54-FD16BF2530B7}">
      <text>
        <r>
          <rPr>
            <sz val="9"/>
            <color indexed="81"/>
            <rFont val="MS P ゴシック"/>
            <family val="3"/>
            <charset val="128"/>
          </rPr>
          <t>契約区分を選択</t>
        </r>
      </text>
    </comment>
    <comment ref="F159" authorId="0" shapeId="0" xr:uid="{B14D8AB8-CEE8-4A9A-8A91-B159AF3E189D}">
      <text>
        <r>
          <rPr>
            <sz val="9"/>
            <color indexed="81"/>
            <rFont val="MS P ゴシック"/>
            <family val="3"/>
            <charset val="128"/>
          </rPr>
          <t>円単位で入力</t>
        </r>
      </text>
    </comment>
    <comment ref="G159" authorId="0" shapeId="0" xr:uid="{C9689227-74F7-4FB6-B607-8629BD42210D}">
      <text>
        <r>
          <rPr>
            <sz val="9"/>
            <color indexed="81"/>
            <rFont val="MS P ゴシック"/>
            <family val="3"/>
            <charset val="128"/>
          </rPr>
          <t>円単位で入力</t>
        </r>
      </text>
    </comment>
    <comment ref="H159" authorId="0" shapeId="0" xr:uid="{94C06444-B86B-4897-93BD-9D19BC52D753}">
      <text>
        <r>
          <rPr>
            <sz val="9"/>
            <color indexed="81"/>
            <rFont val="MS P ゴシック"/>
            <family val="3"/>
            <charset val="128"/>
          </rPr>
          <t>円単位で入力</t>
        </r>
      </text>
    </comment>
    <comment ref="I159" authorId="0" shapeId="0" xr:uid="{2337D858-9E89-48EF-AC06-E53AD539AAC5}">
      <text>
        <r>
          <rPr>
            <sz val="9"/>
            <color indexed="81"/>
            <rFont val="MS P ゴシック"/>
            <family val="3"/>
            <charset val="128"/>
          </rPr>
          <t>円単位で入力</t>
        </r>
      </text>
    </comment>
    <comment ref="P159" authorId="0" shapeId="0" xr:uid="{547861C1-A7CD-4A39-8834-04B299404C0C}">
      <text>
        <r>
          <rPr>
            <sz val="9"/>
            <color indexed="81"/>
            <rFont val="MS P ゴシック"/>
            <family val="3"/>
            <charset val="128"/>
          </rPr>
          <t>該当する場合入力（円単位）</t>
        </r>
      </text>
    </comment>
    <comment ref="R159" authorId="0" shapeId="0" xr:uid="{4E3A2588-385F-4314-9222-46B7886077EE}">
      <text>
        <r>
          <rPr>
            <sz val="9"/>
            <color indexed="81"/>
            <rFont val="MS P ゴシック"/>
            <family val="3"/>
            <charset val="128"/>
          </rPr>
          <t>油種区分を選択</t>
        </r>
      </text>
    </comment>
    <comment ref="S159" authorId="0" shapeId="0" xr:uid="{2BD05AC7-8014-412A-BBE8-0EEFC76C9BFB}">
      <text>
        <r>
          <rPr>
            <sz val="9"/>
            <color indexed="81"/>
            <rFont val="MS P ゴシック"/>
            <family val="3"/>
            <charset val="128"/>
          </rPr>
          <t>円単位で入力</t>
        </r>
      </text>
    </comment>
    <comment ref="B160" authorId="0" shapeId="0" xr:uid="{1988872E-326A-4302-9F8B-10A4EAC88E2A}">
      <text>
        <r>
          <rPr>
            <sz val="9"/>
            <color indexed="81"/>
            <rFont val="MS P ゴシック"/>
            <family val="3"/>
            <charset val="128"/>
          </rPr>
          <t>施設名を入力</t>
        </r>
      </text>
    </comment>
    <comment ref="C160" authorId="0" shapeId="0" xr:uid="{27BAB527-BA46-4B8F-959C-218A1FB3892F}">
      <text>
        <r>
          <rPr>
            <sz val="9"/>
            <color indexed="81"/>
            <rFont val="MS P ゴシック"/>
            <family val="3"/>
            <charset val="128"/>
          </rPr>
          <t>費用区分を選択</t>
        </r>
      </text>
    </comment>
    <comment ref="D160" authorId="0" shapeId="0" xr:uid="{C5D7B108-1DE2-4566-9190-BFEA2F444644}">
      <text>
        <r>
          <rPr>
            <sz val="9"/>
            <color indexed="81"/>
            <rFont val="MS P ゴシック"/>
            <family val="3"/>
            <charset val="128"/>
          </rPr>
          <t>費用区分を選択</t>
        </r>
      </text>
    </comment>
    <comment ref="E160" authorId="0" shapeId="0" xr:uid="{FF87FEC0-4FCC-46C6-BB70-DA66185F6B94}">
      <text>
        <r>
          <rPr>
            <sz val="9"/>
            <color indexed="81"/>
            <rFont val="MS P ゴシック"/>
            <family val="3"/>
            <charset val="128"/>
          </rPr>
          <t>契約区分を選択</t>
        </r>
      </text>
    </comment>
    <comment ref="F160" authorId="0" shapeId="0" xr:uid="{BD1B6E03-B46A-4377-B806-240C70183520}">
      <text>
        <r>
          <rPr>
            <sz val="9"/>
            <color indexed="81"/>
            <rFont val="MS P ゴシック"/>
            <family val="3"/>
            <charset val="128"/>
          </rPr>
          <t>円単位で入力</t>
        </r>
      </text>
    </comment>
    <comment ref="G160" authorId="0" shapeId="0" xr:uid="{AC76F8CD-7DBC-4B36-B0AC-9E387F13D024}">
      <text>
        <r>
          <rPr>
            <sz val="9"/>
            <color indexed="81"/>
            <rFont val="MS P ゴシック"/>
            <family val="3"/>
            <charset val="128"/>
          </rPr>
          <t>円単位で入力</t>
        </r>
      </text>
    </comment>
    <comment ref="H160" authorId="0" shapeId="0" xr:uid="{7A4B45C8-2E94-41B2-9A80-FC2E01B301AF}">
      <text>
        <r>
          <rPr>
            <sz val="9"/>
            <color indexed="81"/>
            <rFont val="MS P ゴシック"/>
            <family val="3"/>
            <charset val="128"/>
          </rPr>
          <t>円単位で入力</t>
        </r>
      </text>
    </comment>
    <comment ref="I160" authorId="0" shapeId="0" xr:uid="{F371A8B2-29DF-440D-B73C-F5FBD33A19DC}">
      <text>
        <r>
          <rPr>
            <sz val="9"/>
            <color indexed="81"/>
            <rFont val="MS P ゴシック"/>
            <family val="3"/>
            <charset val="128"/>
          </rPr>
          <t>円単位で入力</t>
        </r>
      </text>
    </comment>
    <comment ref="P160" authorId="0" shapeId="0" xr:uid="{5F32109E-F6D3-46F8-93A1-BF54643D131B}">
      <text>
        <r>
          <rPr>
            <sz val="9"/>
            <color indexed="81"/>
            <rFont val="MS P ゴシック"/>
            <family val="3"/>
            <charset val="128"/>
          </rPr>
          <t>該当する場合入力（円単位）</t>
        </r>
      </text>
    </comment>
    <comment ref="R160" authorId="0" shapeId="0" xr:uid="{880DD90E-4DE7-4937-B438-47540A3EC89F}">
      <text>
        <r>
          <rPr>
            <sz val="9"/>
            <color indexed="81"/>
            <rFont val="MS P ゴシック"/>
            <family val="3"/>
            <charset val="128"/>
          </rPr>
          <t>油種区分を選択</t>
        </r>
      </text>
    </comment>
    <comment ref="S160" authorId="0" shapeId="0" xr:uid="{3739442C-75B5-41E2-81A3-68363DCBB705}">
      <text>
        <r>
          <rPr>
            <sz val="9"/>
            <color indexed="81"/>
            <rFont val="MS P ゴシック"/>
            <family val="3"/>
            <charset val="128"/>
          </rPr>
          <t>円単位で入力</t>
        </r>
      </text>
    </comment>
    <comment ref="B161" authorId="0" shapeId="0" xr:uid="{BE9F72FE-F25E-4F37-AB34-35FDFC00717E}">
      <text>
        <r>
          <rPr>
            <sz val="9"/>
            <color indexed="81"/>
            <rFont val="MS P ゴシック"/>
            <family val="3"/>
            <charset val="128"/>
          </rPr>
          <t>施設名を入力</t>
        </r>
      </text>
    </comment>
    <comment ref="C161" authorId="0" shapeId="0" xr:uid="{79F48D71-60B5-4F28-9150-ED4A6C5F8BE9}">
      <text>
        <r>
          <rPr>
            <sz val="9"/>
            <color indexed="81"/>
            <rFont val="MS P ゴシック"/>
            <family val="3"/>
            <charset val="128"/>
          </rPr>
          <t>費用区分を選択</t>
        </r>
      </text>
    </comment>
    <comment ref="D161" authorId="0" shapeId="0" xr:uid="{792530EB-BFB0-44AB-98F4-D4D9E0827249}">
      <text>
        <r>
          <rPr>
            <sz val="9"/>
            <color indexed="81"/>
            <rFont val="MS P ゴシック"/>
            <family val="3"/>
            <charset val="128"/>
          </rPr>
          <t>費用区分を選択</t>
        </r>
      </text>
    </comment>
    <comment ref="E161" authorId="0" shapeId="0" xr:uid="{40868791-600F-4DF0-BF82-A9878FABA5F9}">
      <text>
        <r>
          <rPr>
            <sz val="9"/>
            <color indexed="81"/>
            <rFont val="MS P ゴシック"/>
            <family val="3"/>
            <charset val="128"/>
          </rPr>
          <t>契約区分を選択</t>
        </r>
      </text>
    </comment>
    <comment ref="F161" authorId="0" shapeId="0" xr:uid="{0179FDEF-B96A-4B5B-9D11-A4CF97FA033D}">
      <text>
        <r>
          <rPr>
            <sz val="9"/>
            <color indexed="81"/>
            <rFont val="MS P ゴシック"/>
            <family val="3"/>
            <charset val="128"/>
          </rPr>
          <t>円単位で入力</t>
        </r>
      </text>
    </comment>
    <comment ref="G161" authorId="0" shapeId="0" xr:uid="{21FADF7C-D260-483C-9E2E-94B0F3516065}">
      <text>
        <r>
          <rPr>
            <sz val="9"/>
            <color indexed="81"/>
            <rFont val="MS P ゴシック"/>
            <family val="3"/>
            <charset val="128"/>
          </rPr>
          <t>円単位で入力</t>
        </r>
      </text>
    </comment>
    <comment ref="H161" authorId="0" shapeId="0" xr:uid="{8270AFE4-C809-462E-BEEF-7BD4D75A1052}">
      <text>
        <r>
          <rPr>
            <sz val="9"/>
            <color indexed="81"/>
            <rFont val="MS P ゴシック"/>
            <family val="3"/>
            <charset val="128"/>
          </rPr>
          <t>円単位で入力</t>
        </r>
      </text>
    </comment>
    <comment ref="I161" authorId="0" shapeId="0" xr:uid="{9A152DA8-30EA-4390-961E-96818C3E0106}">
      <text>
        <r>
          <rPr>
            <sz val="9"/>
            <color indexed="81"/>
            <rFont val="MS P ゴシック"/>
            <family val="3"/>
            <charset val="128"/>
          </rPr>
          <t>円単位で入力</t>
        </r>
      </text>
    </comment>
    <comment ref="P161" authorId="0" shapeId="0" xr:uid="{15D98096-F73A-47C9-AFED-20E8B99E1C74}">
      <text>
        <r>
          <rPr>
            <sz val="9"/>
            <color indexed="81"/>
            <rFont val="MS P ゴシック"/>
            <family val="3"/>
            <charset val="128"/>
          </rPr>
          <t>該当する場合入力（円単位）</t>
        </r>
      </text>
    </comment>
    <comment ref="R161" authorId="0" shapeId="0" xr:uid="{0342316D-62F4-40A5-B3FB-809E6E333A64}">
      <text>
        <r>
          <rPr>
            <sz val="9"/>
            <color indexed="81"/>
            <rFont val="MS P ゴシック"/>
            <family val="3"/>
            <charset val="128"/>
          </rPr>
          <t>油種区分を選択</t>
        </r>
      </text>
    </comment>
    <comment ref="S161" authorId="0" shapeId="0" xr:uid="{C3183393-F397-49FA-985D-E9DB047414D8}">
      <text>
        <r>
          <rPr>
            <sz val="9"/>
            <color indexed="81"/>
            <rFont val="MS P ゴシック"/>
            <family val="3"/>
            <charset val="128"/>
          </rPr>
          <t>円単位で入力</t>
        </r>
      </text>
    </comment>
    <comment ref="B162" authorId="0" shapeId="0" xr:uid="{4CB9657D-D9E8-4BB0-81BE-51D6E6E0D35A}">
      <text>
        <r>
          <rPr>
            <sz val="9"/>
            <color indexed="81"/>
            <rFont val="MS P ゴシック"/>
            <family val="3"/>
            <charset val="128"/>
          </rPr>
          <t>施設名を入力</t>
        </r>
      </text>
    </comment>
    <comment ref="C162" authorId="0" shapeId="0" xr:uid="{0129E6C2-72BB-4D0A-8E3D-E9F57315657F}">
      <text>
        <r>
          <rPr>
            <sz val="9"/>
            <color indexed="81"/>
            <rFont val="MS P ゴシック"/>
            <family val="3"/>
            <charset val="128"/>
          </rPr>
          <t>費用区分を選択</t>
        </r>
      </text>
    </comment>
    <comment ref="D162" authorId="0" shapeId="0" xr:uid="{6DA54264-E051-4C6A-9558-3CC0A4D6B593}">
      <text>
        <r>
          <rPr>
            <sz val="9"/>
            <color indexed="81"/>
            <rFont val="MS P ゴシック"/>
            <family val="3"/>
            <charset val="128"/>
          </rPr>
          <t>費用区分を選択</t>
        </r>
      </text>
    </comment>
    <comment ref="E162" authorId="0" shapeId="0" xr:uid="{CC71F139-73D6-40C6-A6F2-6AC93F21FF67}">
      <text>
        <r>
          <rPr>
            <sz val="9"/>
            <color indexed="81"/>
            <rFont val="MS P ゴシック"/>
            <family val="3"/>
            <charset val="128"/>
          </rPr>
          <t>契約区分を選択</t>
        </r>
      </text>
    </comment>
    <comment ref="F162" authorId="0" shapeId="0" xr:uid="{FD8D045B-6C23-49FE-9919-0A83405F40B1}">
      <text>
        <r>
          <rPr>
            <sz val="9"/>
            <color indexed="81"/>
            <rFont val="MS P ゴシック"/>
            <family val="3"/>
            <charset val="128"/>
          </rPr>
          <t>円単位で入力</t>
        </r>
      </text>
    </comment>
    <comment ref="G162" authorId="0" shapeId="0" xr:uid="{7FD772C0-999D-4620-A6FD-06D7E44A2E24}">
      <text>
        <r>
          <rPr>
            <sz val="9"/>
            <color indexed="81"/>
            <rFont val="MS P ゴシック"/>
            <family val="3"/>
            <charset val="128"/>
          </rPr>
          <t>円単位で入力</t>
        </r>
      </text>
    </comment>
    <comment ref="H162" authorId="0" shapeId="0" xr:uid="{34981CFF-B0E6-4E37-8668-1AAA54859256}">
      <text>
        <r>
          <rPr>
            <sz val="9"/>
            <color indexed="81"/>
            <rFont val="MS P ゴシック"/>
            <family val="3"/>
            <charset val="128"/>
          </rPr>
          <t>円単位で入力</t>
        </r>
      </text>
    </comment>
    <comment ref="I162" authorId="0" shapeId="0" xr:uid="{9AC10BE1-9CF2-4482-9417-70407584B958}">
      <text>
        <r>
          <rPr>
            <sz val="9"/>
            <color indexed="81"/>
            <rFont val="MS P ゴシック"/>
            <family val="3"/>
            <charset val="128"/>
          </rPr>
          <t>円単位で入力</t>
        </r>
      </text>
    </comment>
    <comment ref="P162" authorId="0" shapeId="0" xr:uid="{238CD8E8-28BB-4939-90A2-CA09B34EE618}">
      <text>
        <r>
          <rPr>
            <sz val="9"/>
            <color indexed="81"/>
            <rFont val="MS P ゴシック"/>
            <family val="3"/>
            <charset val="128"/>
          </rPr>
          <t>該当する場合入力（円単位）</t>
        </r>
      </text>
    </comment>
    <comment ref="R162" authorId="0" shapeId="0" xr:uid="{51996F29-C1D3-4176-8CCC-CB242BB7C75F}">
      <text>
        <r>
          <rPr>
            <sz val="9"/>
            <color indexed="81"/>
            <rFont val="MS P ゴシック"/>
            <family val="3"/>
            <charset val="128"/>
          </rPr>
          <t>油種区分を選択</t>
        </r>
      </text>
    </comment>
    <comment ref="S162" authorId="0" shapeId="0" xr:uid="{718153A0-B608-42C4-B8FF-A2DE6EF955B0}">
      <text>
        <r>
          <rPr>
            <sz val="9"/>
            <color indexed="81"/>
            <rFont val="MS P ゴシック"/>
            <family val="3"/>
            <charset val="128"/>
          </rPr>
          <t>円単位で入力</t>
        </r>
      </text>
    </comment>
    <comment ref="B163" authorId="0" shapeId="0" xr:uid="{4431B09C-C745-4CDA-8E88-97D065234554}">
      <text>
        <r>
          <rPr>
            <sz val="9"/>
            <color indexed="81"/>
            <rFont val="MS P ゴシック"/>
            <family val="3"/>
            <charset val="128"/>
          </rPr>
          <t>施設名を入力</t>
        </r>
      </text>
    </comment>
    <comment ref="C163" authorId="0" shapeId="0" xr:uid="{2D2BC0FD-576C-4AD0-86E0-E906CD3C14C8}">
      <text>
        <r>
          <rPr>
            <sz val="9"/>
            <color indexed="81"/>
            <rFont val="MS P ゴシック"/>
            <family val="3"/>
            <charset val="128"/>
          </rPr>
          <t>費用区分を選択</t>
        </r>
      </text>
    </comment>
    <comment ref="D163" authorId="0" shapeId="0" xr:uid="{57A3FD70-B420-4D8E-83CC-F34B185D98C9}">
      <text>
        <r>
          <rPr>
            <sz val="9"/>
            <color indexed="81"/>
            <rFont val="MS P ゴシック"/>
            <family val="3"/>
            <charset val="128"/>
          </rPr>
          <t>費用区分を選択</t>
        </r>
      </text>
    </comment>
    <comment ref="E163" authorId="0" shapeId="0" xr:uid="{2AD37EA7-E763-4068-89E7-7B75FB50D06D}">
      <text>
        <r>
          <rPr>
            <sz val="9"/>
            <color indexed="81"/>
            <rFont val="MS P ゴシック"/>
            <family val="3"/>
            <charset val="128"/>
          </rPr>
          <t>契約区分を選択</t>
        </r>
      </text>
    </comment>
    <comment ref="F163" authorId="0" shapeId="0" xr:uid="{1623D435-961C-46E1-B35E-3AA7783D3470}">
      <text>
        <r>
          <rPr>
            <sz val="9"/>
            <color indexed="81"/>
            <rFont val="MS P ゴシック"/>
            <family val="3"/>
            <charset val="128"/>
          </rPr>
          <t>円単位で入力</t>
        </r>
      </text>
    </comment>
    <comment ref="G163" authorId="0" shapeId="0" xr:uid="{50FECC50-3C1A-4E1A-BBFB-E92C5EA81350}">
      <text>
        <r>
          <rPr>
            <sz val="9"/>
            <color indexed="81"/>
            <rFont val="MS P ゴシック"/>
            <family val="3"/>
            <charset val="128"/>
          </rPr>
          <t>円単位で入力</t>
        </r>
      </text>
    </comment>
    <comment ref="H163" authorId="0" shapeId="0" xr:uid="{C64B7C6E-2C80-4E13-B78B-60AB2F1CCC4C}">
      <text>
        <r>
          <rPr>
            <sz val="9"/>
            <color indexed="81"/>
            <rFont val="MS P ゴシック"/>
            <family val="3"/>
            <charset val="128"/>
          </rPr>
          <t>円単位で入力</t>
        </r>
      </text>
    </comment>
    <comment ref="I163" authorId="0" shapeId="0" xr:uid="{5D7F94EF-757C-4FE4-A192-ED5748030B7C}">
      <text>
        <r>
          <rPr>
            <sz val="9"/>
            <color indexed="81"/>
            <rFont val="MS P ゴシック"/>
            <family val="3"/>
            <charset val="128"/>
          </rPr>
          <t>円単位で入力</t>
        </r>
      </text>
    </comment>
    <comment ref="P163" authorId="0" shapeId="0" xr:uid="{F9B5298F-F33E-4F0E-82F4-8D645538F014}">
      <text>
        <r>
          <rPr>
            <sz val="9"/>
            <color indexed="81"/>
            <rFont val="MS P ゴシック"/>
            <family val="3"/>
            <charset val="128"/>
          </rPr>
          <t>該当する場合入力（円単位）</t>
        </r>
      </text>
    </comment>
    <comment ref="R163" authorId="0" shapeId="0" xr:uid="{6B6FFD3A-132E-4E14-9B7C-A3C38600B76D}">
      <text>
        <r>
          <rPr>
            <sz val="9"/>
            <color indexed="81"/>
            <rFont val="MS P ゴシック"/>
            <family val="3"/>
            <charset val="128"/>
          </rPr>
          <t>油種区分を選択</t>
        </r>
      </text>
    </comment>
    <comment ref="S163" authorId="0" shapeId="0" xr:uid="{8A9AE782-24D7-47AE-B3F2-937BC343900B}">
      <text>
        <r>
          <rPr>
            <sz val="9"/>
            <color indexed="81"/>
            <rFont val="MS P ゴシック"/>
            <family val="3"/>
            <charset val="128"/>
          </rPr>
          <t>円単位で入力</t>
        </r>
      </text>
    </comment>
    <comment ref="B164" authorId="0" shapeId="0" xr:uid="{90D64331-5A58-4196-B8FC-7392569798BC}">
      <text>
        <r>
          <rPr>
            <sz val="9"/>
            <color indexed="81"/>
            <rFont val="MS P ゴシック"/>
            <family val="3"/>
            <charset val="128"/>
          </rPr>
          <t>施設名を入力</t>
        </r>
      </text>
    </comment>
    <comment ref="C164" authorId="0" shapeId="0" xr:uid="{ABDB68B6-7D17-4E5B-9E26-E293C1EA68C1}">
      <text>
        <r>
          <rPr>
            <sz val="9"/>
            <color indexed="81"/>
            <rFont val="MS P ゴシック"/>
            <family val="3"/>
            <charset val="128"/>
          </rPr>
          <t>費用区分を選択</t>
        </r>
      </text>
    </comment>
    <comment ref="D164" authorId="0" shapeId="0" xr:uid="{3FEB8142-3340-45FF-B1E8-A0237E9C43E2}">
      <text>
        <r>
          <rPr>
            <sz val="9"/>
            <color indexed="81"/>
            <rFont val="MS P ゴシック"/>
            <family val="3"/>
            <charset val="128"/>
          </rPr>
          <t>費用区分を選択</t>
        </r>
      </text>
    </comment>
    <comment ref="E164" authorId="0" shapeId="0" xr:uid="{AEFD1D0C-4037-4D74-A376-1B118C14E909}">
      <text>
        <r>
          <rPr>
            <sz val="9"/>
            <color indexed="81"/>
            <rFont val="MS P ゴシック"/>
            <family val="3"/>
            <charset val="128"/>
          </rPr>
          <t>契約区分を選択</t>
        </r>
      </text>
    </comment>
    <comment ref="F164" authorId="0" shapeId="0" xr:uid="{6FF8EAE0-C1F5-4421-A807-886EE4261252}">
      <text>
        <r>
          <rPr>
            <sz val="9"/>
            <color indexed="81"/>
            <rFont val="MS P ゴシック"/>
            <family val="3"/>
            <charset val="128"/>
          </rPr>
          <t>円単位で入力</t>
        </r>
      </text>
    </comment>
    <comment ref="G164" authorId="0" shapeId="0" xr:uid="{9C221F7E-BAA8-48EF-8F8C-39F08B3D7898}">
      <text>
        <r>
          <rPr>
            <sz val="9"/>
            <color indexed="81"/>
            <rFont val="MS P ゴシック"/>
            <family val="3"/>
            <charset val="128"/>
          </rPr>
          <t>円単位で入力</t>
        </r>
      </text>
    </comment>
    <comment ref="H164" authorId="0" shapeId="0" xr:uid="{C9845CED-A2F3-4CC9-99F4-8F2B97A9F320}">
      <text>
        <r>
          <rPr>
            <sz val="9"/>
            <color indexed="81"/>
            <rFont val="MS P ゴシック"/>
            <family val="3"/>
            <charset val="128"/>
          </rPr>
          <t>円単位で入力</t>
        </r>
      </text>
    </comment>
    <comment ref="I164" authorId="0" shapeId="0" xr:uid="{AAB03FB7-12EE-4FEB-B038-443E474FD556}">
      <text>
        <r>
          <rPr>
            <sz val="9"/>
            <color indexed="81"/>
            <rFont val="MS P ゴシック"/>
            <family val="3"/>
            <charset val="128"/>
          </rPr>
          <t>円単位で入力</t>
        </r>
      </text>
    </comment>
    <comment ref="P164" authorId="0" shapeId="0" xr:uid="{657F5875-9BA8-4570-87C5-2BF1B70C400E}">
      <text>
        <r>
          <rPr>
            <sz val="9"/>
            <color indexed="81"/>
            <rFont val="MS P ゴシック"/>
            <family val="3"/>
            <charset val="128"/>
          </rPr>
          <t>該当する場合入力（円単位）</t>
        </r>
      </text>
    </comment>
    <comment ref="R164" authorId="0" shapeId="0" xr:uid="{DB49D283-663A-4624-931A-EFDC7D5F668D}">
      <text>
        <r>
          <rPr>
            <sz val="9"/>
            <color indexed="81"/>
            <rFont val="MS P ゴシック"/>
            <family val="3"/>
            <charset val="128"/>
          </rPr>
          <t>油種区分を選択</t>
        </r>
      </text>
    </comment>
    <comment ref="S164" authorId="0" shapeId="0" xr:uid="{E08AFE8D-4450-4453-B3DA-DB22A5EF200E}">
      <text>
        <r>
          <rPr>
            <sz val="9"/>
            <color indexed="81"/>
            <rFont val="MS P ゴシック"/>
            <family val="3"/>
            <charset val="128"/>
          </rPr>
          <t>円単位で入力</t>
        </r>
      </text>
    </comment>
    <comment ref="B165" authorId="0" shapeId="0" xr:uid="{9EE0F0F4-6256-4F88-9B23-109C7A9288E0}">
      <text>
        <r>
          <rPr>
            <sz val="9"/>
            <color indexed="81"/>
            <rFont val="MS P ゴシック"/>
            <family val="3"/>
            <charset val="128"/>
          </rPr>
          <t>施設名を入力</t>
        </r>
      </text>
    </comment>
    <comment ref="C165" authorId="0" shapeId="0" xr:uid="{6CFD2CC9-502D-4A66-84F9-6A940C85929E}">
      <text>
        <r>
          <rPr>
            <sz val="9"/>
            <color indexed="81"/>
            <rFont val="MS P ゴシック"/>
            <family val="3"/>
            <charset val="128"/>
          </rPr>
          <t>費用区分を選択</t>
        </r>
      </text>
    </comment>
    <comment ref="D165" authorId="0" shapeId="0" xr:uid="{A53F0E32-50CB-4FFD-9484-B4D50886EB25}">
      <text>
        <r>
          <rPr>
            <sz val="9"/>
            <color indexed="81"/>
            <rFont val="MS P ゴシック"/>
            <family val="3"/>
            <charset val="128"/>
          </rPr>
          <t>費用区分を選択</t>
        </r>
      </text>
    </comment>
    <comment ref="E165" authorId="0" shapeId="0" xr:uid="{51D70B9F-F06A-4003-B526-9733884DE182}">
      <text>
        <r>
          <rPr>
            <sz val="9"/>
            <color indexed="81"/>
            <rFont val="MS P ゴシック"/>
            <family val="3"/>
            <charset val="128"/>
          </rPr>
          <t>契約区分を選択</t>
        </r>
      </text>
    </comment>
    <comment ref="F165" authorId="0" shapeId="0" xr:uid="{110917AD-88CD-4F61-871D-FBAE576A2AE5}">
      <text>
        <r>
          <rPr>
            <sz val="9"/>
            <color indexed="81"/>
            <rFont val="MS P ゴシック"/>
            <family val="3"/>
            <charset val="128"/>
          </rPr>
          <t>円単位で入力</t>
        </r>
      </text>
    </comment>
    <comment ref="G165" authorId="0" shapeId="0" xr:uid="{CD87710A-11CC-4ED2-9BAD-AC4FBC4D9A55}">
      <text>
        <r>
          <rPr>
            <sz val="9"/>
            <color indexed="81"/>
            <rFont val="MS P ゴシック"/>
            <family val="3"/>
            <charset val="128"/>
          </rPr>
          <t>円単位で入力</t>
        </r>
      </text>
    </comment>
    <comment ref="H165" authorId="0" shapeId="0" xr:uid="{378C804C-5EB2-4BCE-A328-E0A24DE3FA6F}">
      <text>
        <r>
          <rPr>
            <sz val="9"/>
            <color indexed="81"/>
            <rFont val="MS P ゴシック"/>
            <family val="3"/>
            <charset val="128"/>
          </rPr>
          <t>円単位で入力</t>
        </r>
      </text>
    </comment>
    <comment ref="I165" authorId="0" shapeId="0" xr:uid="{DCEA7EEB-75BE-447A-9BAE-E929A97E562E}">
      <text>
        <r>
          <rPr>
            <sz val="9"/>
            <color indexed="81"/>
            <rFont val="MS P ゴシック"/>
            <family val="3"/>
            <charset val="128"/>
          </rPr>
          <t>円単位で入力</t>
        </r>
      </text>
    </comment>
    <comment ref="P165" authorId="0" shapeId="0" xr:uid="{645FD0D5-79DD-4419-A3C3-8D5EE28D1A41}">
      <text>
        <r>
          <rPr>
            <sz val="9"/>
            <color indexed="81"/>
            <rFont val="MS P ゴシック"/>
            <family val="3"/>
            <charset val="128"/>
          </rPr>
          <t>該当する場合入力（円単位）</t>
        </r>
      </text>
    </comment>
    <comment ref="R165" authorId="0" shapeId="0" xr:uid="{2ADFE0CA-27C5-4087-B996-5BB5B8346C73}">
      <text>
        <r>
          <rPr>
            <sz val="9"/>
            <color indexed="81"/>
            <rFont val="MS P ゴシック"/>
            <family val="3"/>
            <charset val="128"/>
          </rPr>
          <t>油種区分を選択</t>
        </r>
      </text>
    </comment>
    <comment ref="S165" authorId="0" shapeId="0" xr:uid="{58A895D3-282E-4875-8F36-4239A1A603CA}">
      <text>
        <r>
          <rPr>
            <sz val="9"/>
            <color indexed="81"/>
            <rFont val="MS P ゴシック"/>
            <family val="3"/>
            <charset val="128"/>
          </rPr>
          <t>円単位で入力</t>
        </r>
      </text>
    </comment>
    <comment ref="B166" authorId="0" shapeId="0" xr:uid="{7601B596-5743-4F94-A6AD-0E21388616E4}">
      <text>
        <r>
          <rPr>
            <sz val="9"/>
            <color indexed="81"/>
            <rFont val="MS P ゴシック"/>
            <family val="3"/>
            <charset val="128"/>
          </rPr>
          <t>施設名を入力</t>
        </r>
      </text>
    </comment>
    <comment ref="C166" authorId="0" shapeId="0" xr:uid="{5847B47C-0DCA-4981-A5A9-45C8E1926894}">
      <text>
        <r>
          <rPr>
            <sz val="9"/>
            <color indexed="81"/>
            <rFont val="MS P ゴシック"/>
            <family val="3"/>
            <charset val="128"/>
          </rPr>
          <t>費用区分を選択</t>
        </r>
      </text>
    </comment>
    <comment ref="D166" authorId="0" shapeId="0" xr:uid="{FD5E4561-FFF9-4FA5-9ECD-1542B15AFE4B}">
      <text>
        <r>
          <rPr>
            <sz val="9"/>
            <color indexed="81"/>
            <rFont val="MS P ゴシック"/>
            <family val="3"/>
            <charset val="128"/>
          </rPr>
          <t>費用区分を選択</t>
        </r>
      </text>
    </comment>
    <comment ref="E166" authorId="0" shapeId="0" xr:uid="{EFA103E5-9B07-4923-A6B7-00AACCD985D4}">
      <text>
        <r>
          <rPr>
            <sz val="9"/>
            <color indexed="81"/>
            <rFont val="MS P ゴシック"/>
            <family val="3"/>
            <charset val="128"/>
          </rPr>
          <t>契約区分を選択</t>
        </r>
      </text>
    </comment>
    <comment ref="F166" authorId="0" shapeId="0" xr:uid="{C2708D1B-AC2D-4705-A7C6-EC3D004461E7}">
      <text>
        <r>
          <rPr>
            <sz val="9"/>
            <color indexed="81"/>
            <rFont val="MS P ゴシック"/>
            <family val="3"/>
            <charset val="128"/>
          </rPr>
          <t>円単位で入力</t>
        </r>
      </text>
    </comment>
    <comment ref="G166" authorId="0" shapeId="0" xr:uid="{DF6CCAFA-262F-40AB-9D1B-C47B4ED5D3A1}">
      <text>
        <r>
          <rPr>
            <sz val="9"/>
            <color indexed="81"/>
            <rFont val="MS P ゴシック"/>
            <family val="3"/>
            <charset val="128"/>
          </rPr>
          <t>円単位で入力</t>
        </r>
      </text>
    </comment>
    <comment ref="H166" authorId="0" shapeId="0" xr:uid="{22809137-4DD7-40FB-8D61-DDD1101B34B9}">
      <text>
        <r>
          <rPr>
            <sz val="9"/>
            <color indexed="81"/>
            <rFont val="MS P ゴシック"/>
            <family val="3"/>
            <charset val="128"/>
          </rPr>
          <t>円単位で入力</t>
        </r>
      </text>
    </comment>
    <comment ref="I166" authorId="0" shapeId="0" xr:uid="{46C4F847-6FAD-49EA-B36C-6689196FA6A5}">
      <text>
        <r>
          <rPr>
            <sz val="9"/>
            <color indexed="81"/>
            <rFont val="MS P ゴシック"/>
            <family val="3"/>
            <charset val="128"/>
          </rPr>
          <t>円単位で入力</t>
        </r>
      </text>
    </comment>
    <comment ref="P166" authorId="0" shapeId="0" xr:uid="{69A414AA-6C27-42CB-ABF3-3BB383B7AFAF}">
      <text>
        <r>
          <rPr>
            <sz val="9"/>
            <color indexed="81"/>
            <rFont val="MS P ゴシック"/>
            <family val="3"/>
            <charset val="128"/>
          </rPr>
          <t>該当する場合入力（円単位）</t>
        </r>
      </text>
    </comment>
    <comment ref="R166" authorId="0" shapeId="0" xr:uid="{51FE9C6D-225A-4CAB-949D-1502F37E477D}">
      <text>
        <r>
          <rPr>
            <sz val="9"/>
            <color indexed="81"/>
            <rFont val="MS P ゴシック"/>
            <family val="3"/>
            <charset val="128"/>
          </rPr>
          <t>油種区分を選択</t>
        </r>
      </text>
    </comment>
    <comment ref="S166" authorId="0" shapeId="0" xr:uid="{AA5B2BBF-8B17-46F1-A61F-DF37CF11303B}">
      <text>
        <r>
          <rPr>
            <sz val="9"/>
            <color indexed="81"/>
            <rFont val="MS P ゴシック"/>
            <family val="3"/>
            <charset val="128"/>
          </rPr>
          <t>円単位で入力</t>
        </r>
      </text>
    </comment>
    <comment ref="B167" authorId="0" shapeId="0" xr:uid="{22D79BF4-BC30-43D7-A36E-BC5D8B2F7720}">
      <text>
        <r>
          <rPr>
            <sz val="9"/>
            <color indexed="81"/>
            <rFont val="MS P ゴシック"/>
            <family val="3"/>
            <charset val="128"/>
          </rPr>
          <t>施設名を入力</t>
        </r>
      </text>
    </comment>
    <comment ref="C167" authorId="0" shapeId="0" xr:uid="{46A90A11-FEB4-4FA0-BE39-799BF4FBC5B5}">
      <text>
        <r>
          <rPr>
            <sz val="9"/>
            <color indexed="81"/>
            <rFont val="MS P ゴシック"/>
            <family val="3"/>
            <charset val="128"/>
          </rPr>
          <t>費用区分を選択</t>
        </r>
      </text>
    </comment>
    <comment ref="D167" authorId="0" shapeId="0" xr:uid="{35E75CB6-F092-4C13-9F2E-25BC99C0A824}">
      <text>
        <r>
          <rPr>
            <sz val="9"/>
            <color indexed="81"/>
            <rFont val="MS P ゴシック"/>
            <family val="3"/>
            <charset val="128"/>
          </rPr>
          <t>費用区分を選択</t>
        </r>
      </text>
    </comment>
    <comment ref="E167" authorId="0" shapeId="0" xr:uid="{DBE78971-9356-4F8A-AC2A-4D0C69187635}">
      <text>
        <r>
          <rPr>
            <sz val="9"/>
            <color indexed="81"/>
            <rFont val="MS P ゴシック"/>
            <family val="3"/>
            <charset val="128"/>
          </rPr>
          <t>契約区分を選択</t>
        </r>
      </text>
    </comment>
    <comment ref="F167" authorId="0" shapeId="0" xr:uid="{BF068819-8A89-4586-8B5D-547E6A5DE130}">
      <text>
        <r>
          <rPr>
            <sz val="9"/>
            <color indexed="81"/>
            <rFont val="MS P ゴシック"/>
            <family val="3"/>
            <charset val="128"/>
          </rPr>
          <t>円単位で入力</t>
        </r>
      </text>
    </comment>
    <comment ref="G167" authorId="0" shapeId="0" xr:uid="{239A9816-FEE7-4271-B48F-7DD21FCA0466}">
      <text>
        <r>
          <rPr>
            <sz val="9"/>
            <color indexed="81"/>
            <rFont val="MS P ゴシック"/>
            <family val="3"/>
            <charset val="128"/>
          </rPr>
          <t>円単位で入力</t>
        </r>
      </text>
    </comment>
    <comment ref="H167" authorId="0" shapeId="0" xr:uid="{AFB24A45-7285-42F0-8E0A-D885B35A516E}">
      <text>
        <r>
          <rPr>
            <sz val="9"/>
            <color indexed="81"/>
            <rFont val="MS P ゴシック"/>
            <family val="3"/>
            <charset val="128"/>
          </rPr>
          <t>円単位で入力</t>
        </r>
      </text>
    </comment>
    <comment ref="I167" authorId="0" shapeId="0" xr:uid="{E4FB4D0B-B5EA-4058-B28E-850103C5E61B}">
      <text>
        <r>
          <rPr>
            <sz val="9"/>
            <color indexed="81"/>
            <rFont val="MS P ゴシック"/>
            <family val="3"/>
            <charset val="128"/>
          </rPr>
          <t>円単位で入力</t>
        </r>
      </text>
    </comment>
    <comment ref="P167" authorId="0" shapeId="0" xr:uid="{9959E977-28CC-4E03-9D40-2167D15CB973}">
      <text>
        <r>
          <rPr>
            <sz val="9"/>
            <color indexed="81"/>
            <rFont val="MS P ゴシック"/>
            <family val="3"/>
            <charset val="128"/>
          </rPr>
          <t>該当する場合入力（円単位）</t>
        </r>
      </text>
    </comment>
    <comment ref="R167" authorId="0" shapeId="0" xr:uid="{86C6308F-4587-46FE-97CC-F5FE7C8E3D7E}">
      <text>
        <r>
          <rPr>
            <sz val="9"/>
            <color indexed="81"/>
            <rFont val="MS P ゴシック"/>
            <family val="3"/>
            <charset val="128"/>
          </rPr>
          <t>油種区分を選択</t>
        </r>
      </text>
    </comment>
    <comment ref="S167" authorId="0" shapeId="0" xr:uid="{2170F7CA-A514-48B7-A978-D58017386E79}">
      <text>
        <r>
          <rPr>
            <sz val="9"/>
            <color indexed="81"/>
            <rFont val="MS P ゴシック"/>
            <family val="3"/>
            <charset val="128"/>
          </rPr>
          <t>円単位で入力</t>
        </r>
      </text>
    </comment>
    <comment ref="B168" authorId="0" shapeId="0" xr:uid="{36525369-A994-43D6-A6B9-DEB6CA840760}">
      <text>
        <r>
          <rPr>
            <sz val="9"/>
            <color indexed="81"/>
            <rFont val="MS P ゴシック"/>
            <family val="3"/>
            <charset val="128"/>
          </rPr>
          <t>施設名を入力</t>
        </r>
      </text>
    </comment>
    <comment ref="C168" authorId="0" shapeId="0" xr:uid="{64F93455-B3ED-4ABA-8A57-ED4DBBB628B2}">
      <text>
        <r>
          <rPr>
            <sz val="9"/>
            <color indexed="81"/>
            <rFont val="MS P ゴシック"/>
            <family val="3"/>
            <charset val="128"/>
          </rPr>
          <t>費用区分を選択</t>
        </r>
      </text>
    </comment>
    <comment ref="D168" authorId="0" shapeId="0" xr:uid="{18A30D97-7943-4D5D-801A-88F5CBA2D9EC}">
      <text>
        <r>
          <rPr>
            <sz val="9"/>
            <color indexed="81"/>
            <rFont val="MS P ゴシック"/>
            <family val="3"/>
            <charset val="128"/>
          </rPr>
          <t>費用区分を選択</t>
        </r>
      </text>
    </comment>
    <comment ref="E168" authorId="0" shapeId="0" xr:uid="{4D93C2C5-9F30-40DE-B4A4-5057DCEBC000}">
      <text>
        <r>
          <rPr>
            <sz val="9"/>
            <color indexed="81"/>
            <rFont val="MS P ゴシック"/>
            <family val="3"/>
            <charset val="128"/>
          </rPr>
          <t>契約区分を選択</t>
        </r>
      </text>
    </comment>
    <comment ref="F168" authorId="0" shapeId="0" xr:uid="{5CFC4A82-B13B-4A4F-A03E-72D54507BA1F}">
      <text>
        <r>
          <rPr>
            <sz val="9"/>
            <color indexed="81"/>
            <rFont val="MS P ゴシック"/>
            <family val="3"/>
            <charset val="128"/>
          </rPr>
          <t>円単位で入力</t>
        </r>
      </text>
    </comment>
    <comment ref="G168" authorId="0" shapeId="0" xr:uid="{BFE1CA18-0620-4BED-96D6-C56484BE48D7}">
      <text>
        <r>
          <rPr>
            <sz val="9"/>
            <color indexed="81"/>
            <rFont val="MS P ゴシック"/>
            <family val="3"/>
            <charset val="128"/>
          </rPr>
          <t>円単位で入力</t>
        </r>
      </text>
    </comment>
    <comment ref="H168" authorId="0" shapeId="0" xr:uid="{B86C4D29-80FA-4A88-AE6E-469CBCE73FFC}">
      <text>
        <r>
          <rPr>
            <sz val="9"/>
            <color indexed="81"/>
            <rFont val="MS P ゴシック"/>
            <family val="3"/>
            <charset val="128"/>
          </rPr>
          <t>円単位で入力</t>
        </r>
      </text>
    </comment>
    <comment ref="I168" authorId="0" shapeId="0" xr:uid="{8C3C3D88-B098-48DF-9299-82CBBBF7A100}">
      <text>
        <r>
          <rPr>
            <sz val="9"/>
            <color indexed="81"/>
            <rFont val="MS P ゴシック"/>
            <family val="3"/>
            <charset val="128"/>
          </rPr>
          <t>円単位で入力</t>
        </r>
      </text>
    </comment>
    <comment ref="P168" authorId="0" shapeId="0" xr:uid="{E6B7CADF-0D9C-494A-B1CF-AD18252B8C4C}">
      <text>
        <r>
          <rPr>
            <sz val="9"/>
            <color indexed="81"/>
            <rFont val="MS P ゴシック"/>
            <family val="3"/>
            <charset val="128"/>
          </rPr>
          <t>該当する場合入力（円単位）</t>
        </r>
      </text>
    </comment>
    <comment ref="R168" authorId="0" shapeId="0" xr:uid="{FC725FCA-A321-4FA7-9236-F4691A28CA45}">
      <text>
        <r>
          <rPr>
            <sz val="9"/>
            <color indexed="81"/>
            <rFont val="MS P ゴシック"/>
            <family val="3"/>
            <charset val="128"/>
          </rPr>
          <t>油種区分を選択</t>
        </r>
      </text>
    </comment>
    <comment ref="S168" authorId="0" shapeId="0" xr:uid="{38A34033-C76E-42DE-868B-773CB7318CF5}">
      <text>
        <r>
          <rPr>
            <sz val="9"/>
            <color indexed="81"/>
            <rFont val="MS P ゴシック"/>
            <family val="3"/>
            <charset val="128"/>
          </rPr>
          <t>円単位で入力</t>
        </r>
      </text>
    </comment>
    <comment ref="B169" authorId="0" shapeId="0" xr:uid="{C818E527-E57E-4931-A17F-DC378A25F5F2}">
      <text>
        <r>
          <rPr>
            <sz val="9"/>
            <color indexed="81"/>
            <rFont val="MS P ゴシック"/>
            <family val="3"/>
            <charset val="128"/>
          </rPr>
          <t>施設名を入力</t>
        </r>
      </text>
    </comment>
    <comment ref="C169" authorId="0" shapeId="0" xr:uid="{19D3076E-5977-4C51-AEE9-F2B151D7C56B}">
      <text>
        <r>
          <rPr>
            <sz val="9"/>
            <color indexed="81"/>
            <rFont val="MS P ゴシック"/>
            <family val="3"/>
            <charset val="128"/>
          </rPr>
          <t>費用区分を選択</t>
        </r>
      </text>
    </comment>
    <comment ref="D169" authorId="0" shapeId="0" xr:uid="{ED32F1A9-4E0C-46BB-A68D-6FCE404887D5}">
      <text>
        <r>
          <rPr>
            <sz val="9"/>
            <color indexed="81"/>
            <rFont val="MS P ゴシック"/>
            <family val="3"/>
            <charset val="128"/>
          </rPr>
          <t>費用区分を選択</t>
        </r>
      </text>
    </comment>
    <comment ref="E169" authorId="0" shapeId="0" xr:uid="{631B2963-B41F-4B26-8266-089D8A1F8D27}">
      <text>
        <r>
          <rPr>
            <sz val="9"/>
            <color indexed="81"/>
            <rFont val="MS P ゴシック"/>
            <family val="3"/>
            <charset val="128"/>
          </rPr>
          <t>契約区分を選択</t>
        </r>
      </text>
    </comment>
    <comment ref="F169" authorId="0" shapeId="0" xr:uid="{35177BFC-0383-4EB2-B9F5-F1E7FC92F724}">
      <text>
        <r>
          <rPr>
            <sz val="9"/>
            <color indexed="81"/>
            <rFont val="MS P ゴシック"/>
            <family val="3"/>
            <charset val="128"/>
          </rPr>
          <t>円単位で入力</t>
        </r>
      </text>
    </comment>
    <comment ref="G169" authorId="0" shapeId="0" xr:uid="{DB31DF6B-F41C-47C1-A897-9ACB99EF00EF}">
      <text>
        <r>
          <rPr>
            <sz val="9"/>
            <color indexed="81"/>
            <rFont val="MS P ゴシック"/>
            <family val="3"/>
            <charset val="128"/>
          </rPr>
          <t>円単位で入力</t>
        </r>
      </text>
    </comment>
    <comment ref="H169" authorId="0" shapeId="0" xr:uid="{558EC2A8-6F04-447F-9344-53BA39661777}">
      <text>
        <r>
          <rPr>
            <sz val="9"/>
            <color indexed="81"/>
            <rFont val="MS P ゴシック"/>
            <family val="3"/>
            <charset val="128"/>
          </rPr>
          <t>円単位で入力</t>
        </r>
      </text>
    </comment>
    <comment ref="I169" authorId="0" shapeId="0" xr:uid="{FD003751-F9F2-4F40-B1C4-0D87B26BD1DF}">
      <text>
        <r>
          <rPr>
            <sz val="9"/>
            <color indexed="81"/>
            <rFont val="MS P ゴシック"/>
            <family val="3"/>
            <charset val="128"/>
          </rPr>
          <t>円単位で入力</t>
        </r>
      </text>
    </comment>
    <comment ref="P169" authorId="0" shapeId="0" xr:uid="{3D2A6AED-2D8B-4C01-8AD1-F400D1810BF3}">
      <text>
        <r>
          <rPr>
            <sz val="9"/>
            <color indexed="81"/>
            <rFont val="MS P ゴシック"/>
            <family val="3"/>
            <charset val="128"/>
          </rPr>
          <t>該当する場合入力（円単位）</t>
        </r>
      </text>
    </comment>
    <comment ref="R169" authorId="0" shapeId="0" xr:uid="{3D54F65C-AFDF-4738-A110-93D301A5BDC7}">
      <text>
        <r>
          <rPr>
            <sz val="9"/>
            <color indexed="81"/>
            <rFont val="MS P ゴシック"/>
            <family val="3"/>
            <charset val="128"/>
          </rPr>
          <t>油種区分を選択</t>
        </r>
      </text>
    </comment>
    <comment ref="S169" authorId="0" shapeId="0" xr:uid="{A35E4396-ADDA-47FB-A480-7BED28A839EE}">
      <text>
        <r>
          <rPr>
            <sz val="9"/>
            <color indexed="81"/>
            <rFont val="MS P ゴシック"/>
            <family val="3"/>
            <charset val="128"/>
          </rPr>
          <t>円単位で入力</t>
        </r>
      </text>
    </comment>
    <comment ref="B170" authorId="0" shapeId="0" xr:uid="{4FD9C010-1845-43C9-8B55-BE5AE714D21A}">
      <text>
        <r>
          <rPr>
            <sz val="9"/>
            <color indexed="81"/>
            <rFont val="MS P ゴシック"/>
            <family val="3"/>
            <charset val="128"/>
          </rPr>
          <t>施設名を入力</t>
        </r>
      </text>
    </comment>
    <comment ref="C170" authorId="0" shapeId="0" xr:uid="{ADA8B3B6-A98F-40AC-9079-D697215D87A0}">
      <text>
        <r>
          <rPr>
            <sz val="9"/>
            <color indexed="81"/>
            <rFont val="MS P ゴシック"/>
            <family val="3"/>
            <charset val="128"/>
          </rPr>
          <t>費用区分を選択</t>
        </r>
      </text>
    </comment>
    <comment ref="D170" authorId="0" shapeId="0" xr:uid="{047AD69B-1E58-451C-B5EA-AC805B82A024}">
      <text>
        <r>
          <rPr>
            <sz val="9"/>
            <color indexed="81"/>
            <rFont val="MS P ゴシック"/>
            <family val="3"/>
            <charset val="128"/>
          </rPr>
          <t>費用区分を選択</t>
        </r>
      </text>
    </comment>
    <comment ref="E170" authorId="0" shapeId="0" xr:uid="{2F31D08F-DFC4-4E7A-8AEC-06CFF99D462A}">
      <text>
        <r>
          <rPr>
            <sz val="9"/>
            <color indexed="81"/>
            <rFont val="MS P ゴシック"/>
            <family val="3"/>
            <charset val="128"/>
          </rPr>
          <t>契約区分を選択</t>
        </r>
      </text>
    </comment>
    <comment ref="F170" authorId="0" shapeId="0" xr:uid="{0FEB2051-FF2F-4DFF-8CDD-8C9F9B08156A}">
      <text>
        <r>
          <rPr>
            <sz val="9"/>
            <color indexed="81"/>
            <rFont val="MS P ゴシック"/>
            <family val="3"/>
            <charset val="128"/>
          </rPr>
          <t>円単位で入力</t>
        </r>
      </text>
    </comment>
    <comment ref="G170" authorId="0" shapeId="0" xr:uid="{131DA348-06DF-46AB-BE6B-CF9D67008879}">
      <text>
        <r>
          <rPr>
            <sz val="9"/>
            <color indexed="81"/>
            <rFont val="MS P ゴシック"/>
            <family val="3"/>
            <charset val="128"/>
          </rPr>
          <t>円単位で入力</t>
        </r>
      </text>
    </comment>
    <comment ref="H170" authorId="0" shapeId="0" xr:uid="{8D9BE045-8636-4F55-8BCE-5A4DFF98C6AC}">
      <text>
        <r>
          <rPr>
            <sz val="9"/>
            <color indexed="81"/>
            <rFont val="MS P ゴシック"/>
            <family val="3"/>
            <charset val="128"/>
          </rPr>
          <t>円単位で入力</t>
        </r>
      </text>
    </comment>
    <comment ref="I170" authorId="0" shapeId="0" xr:uid="{B9437DBA-1DDF-4598-BB27-18D9AEC1854C}">
      <text>
        <r>
          <rPr>
            <sz val="9"/>
            <color indexed="81"/>
            <rFont val="MS P ゴシック"/>
            <family val="3"/>
            <charset val="128"/>
          </rPr>
          <t>円単位で入力</t>
        </r>
      </text>
    </comment>
    <comment ref="P170" authorId="0" shapeId="0" xr:uid="{0DF368D0-B453-4AF1-8E6D-46A3C6EF2527}">
      <text>
        <r>
          <rPr>
            <sz val="9"/>
            <color indexed="81"/>
            <rFont val="MS P ゴシック"/>
            <family val="3"/>
            <charset val="128"/>
          </rPr>
          <t>該当する場合入力（円単位）</t>
        </r>
      </text>
    </comment>
    <comment ref="R170" authorId="0" shapeId="0" xr:uid="{FBFB23DF-3251-4CE5-968F-2E1A596BDFC0}">
      <text>
        <r>
          <rPr>
            <sz val="9"/>
            <color indexed="81"/>
            <rFont val="MS P ゴシック"/>
            <family val="3"/>
            <charset val="128"/>
          </rPr>
          <t>油種区分を選択</t>
        </r>
      </text>
    </comment>
    <comment ref="S170" authorId="0" shapeId="0" xr:uid="{AE54DE6F-CE2A-4DBC-8279-96CEE31F569A}">
      <text>
        <r>
          <rPr>
            <sz val="9"/>
            <color indexed="81"/>
            <rFont val="MS P ゴシック"/>
            <family val="3"/>
            <charset val="128"/>
          </rPr>
          <t>円単位で入力</t>
        </r>
      </text>
    </comment>
    <comment ref="B171" authorId="0" shapeId="0" xr:uid="{44D638D9-13A3-4911-A40F-4DD2BD799626}">
      <text>
        <r>
          <rPr>
            <sz val="9"/>
            <color indexed="81"/>
            <rFont val="MS P ゴシック"/>
            <family val="3"/>
            <charset val="128"/>
          </rPr>
          <t>施設名を入力</t>
        </r>
      </text>
    </comment>
    <comment ref="C171" authorId="0" shapeId="0" xr:uid="{3CBB0F8E-FF50-426C-BD8C-577DF1B30075}">
      <text>
        <r>
          <rPr>
            <sz val="9"/>
            <color indexed="81"/>
            <rFont val="MS P ゴシック"/>
            <family val="3"/>
            <charset val="128"/>
          </rPr>
          <t>費用区分を選択</t>
        </r>
      </text>
    </comment>
    <comment ref="D171" authorId="0" shapeId="0" xr:uid="{813A68CE-3490-4B1B-ABF3-530F126360F6}">
      <text>
        <r>
          <rPr>
            <sz val="9"/>
            <color indexed="81"/>
            <rFont val="MS P ゴシック"/>
            <family val="3"/>
            <charset val="128"/>
          </rPr>
          <t>費用区分を選択</t>
        </r>
      </text>
    </comment>
    <comment ref="E171" authorId="0" shapeId="0" xr:uid="{0845EB46-2CB5-4865-B82C-5738105D6988}">
      <text>
        <r>
          <rPr>
            <sz val="9"/>
            <color indexed="81"/>
            <rFont val="MS P ゴシック"/>
            <family val="3"/>
            <charset val="128"/>
          </rPr>
          <t>契約区分を選択</t>
        </r>
      </text>
    </comment>
    <comment ref="F171" authorId="0" shapeId="0" xr:uid="{AA9BF15B-CA4F-4D32-8B78-DA7F4FC97302}">
      <text>
        <r>
          <rPr>
            <sz val="9"/>
            <color indexed="81"/>
            <rFont val="MS P ゴシック"/>
            <family val="3"/>
            <charset val="128"/>
          </rPr>
          <t>円単位で入力</t>
        </r>
      </text>
    </comment>
    <comment ref="G171" authorId="0" shapeId="0" xr:uid="{77BA4998-9AD4-46B8-B305-D197C1B5DB9B}">
      <text>
        <r>
          <rPr>
            <sz val="9"/>
            <color indexed="81"/>
            <rFont val="MS P ゴシック"/>
            <family val="3"/>
            <charset val="128"/>
          </rPr>
          <t>円単位で入力</t>
        </r>
      </text>
    </comment>
    <comment ref="H171" authorId="0" shapeId="0" xr:uid="{7F752A1A-0982-4B6A-9AB7-BB5EF2231582}">
      <text>
        <r>
          <rPr>
            <sz val="9"/>
            <color indexed="81"/>
            <rFont val="MS P ゴシック"/>
            <family val="3"/>
            <charset val="128"/>
          </rPr>
          <t>円単位で入力</t>
        </r>
      </text>
    </comment>
    <comment ref="I171" authorId="0" shapeId="0" xr:uid="{0733C809-EDAE-4355-9BA8-B021D2C537CF}">
      <text>
        <r>
          <rPr>
            <sz val="9"/>
            <color indexed="81"/>
            <rFont val="MS P ゴシック"/>
            <family val="3"/>
            <charset val="128"/>
          </rPr>
          <t>円単位で入力</t>
        </r>
      </text>
    </comment>
    <comment ref="P171" authorId="0" shapeId="0" xr:uid="{17319C6F-B55C-4B4F-9593-E0F52D55FCCE}">
      <text>
        <r>
          <rPr>
            <sz val="9"/>
            <color indexed="81"/>
            <rFont val="MS P ゴシック"/>
            <family val="3"/>
            <charset val="128"/>
          </rPr>
          <t>該当する場合入力（円単位）</t>
        </r>
      </text>
    </comment>
    <comment ref="R171" authorId="0" shapeId="0" xr:uid="{4D839692-3BEA-49DA-8282-41C3236816B4}">
      <text>
        <r>
          <rPr>
            <sz val="9"/>
            <color indexed="81"/>
            <rFont val="MS P ゴシック"/>
            <family val="3"/>
            <charset val="128"/>
          </rPr>
          <t>油種区分を選択</t>
        </r>
      </text>
    </comment>
    <comment ref="S171" authorId="0" shapeId="0" xr:uid="{9C31B024-C91E-4BA2-90CD-814BDD4CD967}">
      <text>
        <r>
          <rPr>
            <sz val="9"/>
            <color indexed="81"/>
            <rFont val="MS P ゴシック"/>
            <family val="3"/>
            <charset val="128"/>
          </rPr>
          <t>円単位で入力</t>
        </r>
      </text>
    </comment>
    <comment ref="B172" authorId="0" shapeId="0" xr:uid="{9BA75CB5-AF61-4C9B-A317-DD71A70BF2BE}">
      <text>
        <r>
          <rPr>
            <sz val="9"/>
            <color indexed="81"/>
            <rFont val="MS P ゴシック"/>
            <family val="3"/>
            <charset val="128"/>
          </rPr>
          <t>施設名を入力</t>
        </r>
      </text>
    </comment>
    <comment ref="C172" authorId="0" shapeId="0" xr:uid="{080F6577-4A91-4512-94CC-BC39DB31456C}">
      <text>
        <r>
          <rPr>
            <sz val="9"/>
            <color indexed="81"/>
            <rFont val="MS P ゴシック"/>
            <family val="3"/>
            <charset val="128"/>
          </rPr>
          <t>費用区分を選択</t>
        </r>
      </text>
    </comment>
    <comment ref="D172" authorId="0" shapeId="0" xr:uid="{A4809E71-4F2D-47CA-8C92-15AC67B705A3}">
      <text>
        <r>
          <rPr>
            <sz val="9"/>
            <color indexed="81"/>
            <rFont val="MS P ゴシック"/>
            <family val="3"/>
            <charset val="128"/>
          </rPr>
          <t>費用区分を選択</t>
        </r>
      </text>
    </comment>
    <comment ref="E172" authorId="0" shapeId="0" xr:uid="{87999DB6-F01A-4284-9D4F-C5723E236EDD}">
      <text>
        <r>
          <rPr>
            <sz val="9"/>
            <color indexed="81"/>
            <rFont val="MS P ゴシック"/>
            <family val="3"/>
            <charset val="128"/>
          </rPr>
          <t>契約区分を選択</t>
        </r>
      </text>
    </comment>
    <comment ref="F172" authorId="0" shapeId="0" xr:uid="{4CB5640B-DB87-45E6-96A3-B7B87008ED28}">
      <text>
        <r>
          <rPr>
            <sz val="9"/>
            <color indexed="81"/>
            <rFont val="MS P ゴシック"/>
            <family val="3"/>
            <charset val="128"/>
          </rPr>
          <t>円単位で入力</t>
        </r>
      </text>
    </comment>
    <comment ref="G172" authorId="0" shapeId="0" xr:uid="{1C312C37-2E1D-471B-876B-12DAD99BFF19}">
      <text>
        <r>
          <rPr>
            <sz val="9"/>
            <color indexed="81"/>
            <rFont val="MS P ゴシック"/>
            <family val="3"/>
            <charset val="128"/>
          </rPr>
          <t>円単位で入力</t>
        </r>
      </text>
    </comment>
    <comment ref="H172" authorId="0" shapeId="0" xr:uid="{6DE229F3-7DDB-42D0-BAE6-CF96CFDE2712}">
      <text>
        <r>
          <rPr>
            <sz val="9"/>
            <color indexed="81"/>
            <rFont val="MS P ゴシック"/>
            <family val="3"/>
            <charset val="128"/>
          </rPr>
          <t>円単位で入力</t>
        </r>
      </text>
    </comment>
    <comment ref="I172" authorId="0" shapeId="0" xr:uid="{9D3D505D-A54D-40AE-AFDF-ED80402A31D3}">
      <text>
        <r>
          <rPr>
            <sz val="9"/>
            <color indexed="81"/>
            <rFont val="MS P ゴシック"/>
            <family val="3"/>
            <charset val="128"/>
          </rPr>
          <t>円単位で入力</t>
        </r>
      </text>
    </comment>
    <comment ref="P172" authorId="0" shapeId="0" xr:uid="{D1355F65-DDD9-45DE-9CE2-036E1130454A}">
      <text>
        <r>
          <rPr>
            <sz val="9"/>
            <color indexed="81"/>
            <rFont val="MS P ゴシック"/>
            <family val="3"/>
            <charset val="128"/>
          </rPr>
          <t>該当する場合入力（円単位）</t>
        </r>
      </text>
    </comment>
    <comment ref="R172" authorId="0" shapeId="0" xr:uid="{688CD166-E39E-43C9-B754-479B7D7BF90D}">
      <text>
        <r>
          <rPr>
            <sz val="9"/>
            <color indexed="81"/>
            <rFont val="MS P ゴシック"/>
            <family val="3"/>
            <charset val="128"/>
          </rPr>
          <t>油種区分を選択</t>
        </r>
      </text>
    </comment>
    <comment ref="S172" authorId="0" shapeId="0" xr:uid="{DB2B929D-EB71-4D36-AD34-CF60177BF478}">
      <text>
        <r>
          <rPr>
            <sz val="9"/>
            <color indexed="81"/>
            <rFont val="MS P ゴシック"/>
            <family val="3"/>
            <charset val="128"/>
          </rPr>
          <t>円単位で入力</t>
        </r>
      </text>
    </comment>
    <comment ref="B173" authorId="0" shapeId="0" xr:uid="{CBBBDE6F-2CB2-4106-B7CD-2B619854D71C}">
      <text>
        <r>
          <rPr>
            <sz val="9"/>
            <color indexed="81"/>
            <rFont val="MS P ゴシック"/>
            <family val="3"/>
            <charset val="128"/>
          </rPr>
          <t>施設名を入力</t>
        </r>
      </text>
    </comment>
    <comment ref="C173" authorId="0" shapeId="0" xr:uid="{40435ED3-939D-4EC2-A31C-A38089C0744B}">
      <text>
        <r>
          <rPr>
            <sz val="9"/>
            <color indexed="81"/>
            <rFont val="MS P ゴシック"/>
            <family val="3"/>
            <charset val="128"/>
          </rPr>
          <t>費用区分を選択</t>
        </r>
      </text>
    </comment>
    <comment ref="D173" authorId="0" shapeId="0" xr:uid="{5F187C68-1D52-49C4-92F3-FFF51838FB60}">
      <text>
        <r>
          <rPr>
            <sz val="9"/>
            <color indexed="81"/>
            <rFont val="MS P ゴシック"/>
            <family val="3"/>
            <charset val="128"/>
          </rPr>
          <t>費用区分を選択</t>
        </r>
      </text>
    </comment>
    <comment ref="E173" authorId="0" shapeId="0" xr:uid="{15C94EDD-7065-4704-90BE-38EEFF922839}">
      <text>
        <r>
          <rPr>
            <sz val="9"/>
            <color indexed="81"/>
            <rFont val="MS P ゴシック"/>
            <family val="3"/>
            <charset val="128"/>
          </rPr>
          <t>契約区分を選択</t>
        </r>
      </text>
    </comment>
    <comment ref="F173" authorId="0" shapeId="0" xr:uid="{0FC5F9E8-E5E7-4191-9766-96EB95D7EDDC}">
      <text>
        <r>
          <rPr>
            <sz val="9"/>
            <color indexed="81"/>
            <rFont val="MS P ゴシック"/>
            <family val="3"/>
            <charset val="128"/>
          </rPr>
          <t>円単位で入力</t>
        </r>
      </text>
    </comment>
    <comment ref="G173" authorId="0" shapeId="0" xr:uid="{11447BF9-71D1-48CF-BEB7-684D21360EF2}">
      <text>
        <r>
          <rPr>
            <sz val="9"/>
            <color indexed="81"/>
            <rFont val="MS P ゴシック"/>
            <family val="3"/>
            <charset val="128"/>
          </rPr>
          <t>円単位で入力</t>
        </r>
      </text>
    </comment>
    <comment ref="H173" authorId="0" shapeId="0" xr:uid="{1280ED4E-DAB7-4990-9E32-26D067FEBA60}">
      <text>
        <r>
          <rPr>
            <sz val="9"/>
            <color indexed="81"/>
            <rFont val="MS P ゴシック"/>
            <family val="3"/>
            <charset val="128"/>
          </rPr>
          <t>円単位で入力</t>
        </r>
      </text>
    </comment>
    <comment ref="I173" authorId="0" shapeId="0" xr:uid="{CCA37408-EB0C-4FB1-A1EE-5483ADE1ABEE}">
      <text>
        <r>
          <rPr>
            <sz val="9"/>
            <color indexed="81"/>
            <rFont val="MS P ゴシック"/>
            <family val="3"/>
            <charset val="128"/>
          </rPr>
          <t>円単位で入力</t>
        </r>
      </text>
    </comment>
    <comment ref="P173" authorId="0" shapeId="0" xr:uid="{9A6164D2-3C2D-4997-A02E-2AC101B06ADD}">
      <text>
        <r>
          <rPr>
            <sz val="9"/>
            <color indexed="81"/>
            <rFont val="MS P ゴシック"/>
            <family val="3"/>
            <charset val="128"/>
          </rPr>
          <t>該当する場合入力（円単位）</t>
        </r>
      </text>
    </comment>
    <comment ref="R173" authorId="0" shapeId="0" xr:uid="{D98A55FE-5220-43C8-AE72-397188A709B2}">
      <text>
        <r>
          <rPr>
            <sz val="9"/>
            <color indexed="81"/>
            <rFont val="MS P ゴシック"/>
            <family val="3"/>
            <charset val="128"/>
          </rPr>
          <t>油種区分を選択</t>
        </r>
      </text>
    </comment>
    <comment ref="S173" authorId="0" shapeId="0" xr:uid="{08C79BC2-99C1-47B1-9AD8-9840E7D7A1AF}">
      <text>
        <r>
          <rPr>
            <sz val="9"/>
            <color indexed="81"/>
            <rFont val="MS P ゴシック"/>
            <family val="3"/>
            <charset val="128"/>
          </rPr>
          <t>円単位で入力</t>
        </r>
      </text>
    </comment>
    <comment ref="B174" authorId="0" shapeId="0" xr:uid="{C0AE4B0E-1B2D-4159-B490-B0DFE9E09824}">
      <text>
        <r>
          <rPr>
            <sz val="9"/>
            <color indexed="81"/>
            <rFont val="MS P ゴシック"/>
            <family val="3"/>
            <charset val="128"/>
          </rPr>
          <t>施設名を入力</t>
        </r>
      </text>
    </comment>
    <comment ref="C174" authorId="0" shapeId="0" xr:uid="{14307147-CACA-45F0-96D2-D3AF49FC02E1}">
      <text>
        <r>
          <rPr>
            <sz val="9"/>
            <color indexed="81"/>
            <rFont val="MS P ゴシック"/>
            <family val="3"/>
            <charset val="128"/>
          </rPr>
          <t>費用区分を選択</t>
        </r>
      </text>
    </comment>
    <comment ref="D174" authorId="0" shapeId="0" xr:uid="{1C1125EA-6C80-44C5-BDD7-83A97A8C1C2E}">
      <text>
        <r>
          <rPr>
            <sz val="9"/>
            <color indexed="81"/>
            <rFont val="MS P ゴシック"/>
            <family val="3"/>
            <charset val="128"/>
          </rPr>
          <t>費用区分を選択</t>
        </r>
      </text>
    </comment>
    <comment ref="E174" authorId="0" shapeId="0" xr:uid="{14EA5E2B-EEF5-4CFD-A060-326769B1A586}">
      <text>
        <r>
          <rPr>
            <sz val="9"/>
            <color indexed="81"/>
            <rFont val="MS P ゴシック"/>
            <family val="3"/>
            <charset val="128"/>
          </rPr>
          <t>契約区分を選択</t>
        </r>
      </text>
    </comment>
    <comment ref="F174" authorId="0" shapeId="0" xr:uid="{D2B93F3D-A79C-4372-8D1D-E0541E645FCA}">
      <text>
        <r>
          <rPr>
            <sz val="9"/>
            <color indexed="81"/>
            <rFont val="MS P ゴシック"/>
            <family val="3"/>
            <charset val="128"/>
          </rPr>
          <t>円単位で入力</t>
        </r>
      </text>
    </comment>
    <comment ref="G174" authorId="0" shapeId="0" xr:uid="{70360F8B-690F-4517-897F-B42485C86F27}">
      <text>
        <r>
          <rPr>
            <sz val="9"/>
            <color indexed="81"/>
            <rFont val="MS P ゴシック"/>
            <family val="3"/>
            <charset val="128"/>
          </rPr>
          <t>円単位で入力</t>
        </r>
      </text>
    </comment>
    <comment ref="H174" authorId="0" shapeId="0" xr:uid="{B229DF54-B36F-4312-A739-E02ABB897F0F}">
      <text>
        <r>
          <rPr>
            <sz val="9"/>
            <color indexed="81"/>
            <rFont val="MS P ゴシック"/>
            <family val="3"/>
            <charset val="128"/>
          </rPr>
          <t>円単位で入力</t>
        </r>
      </text>
    </comment>
    <comment ref="I174" authorId="0" shapeId="0" xr:uid="{72173DDF-4A97-410C-AB38-5E862F88C54C}">
      <text>
        <r>
          <rPr>
            <sz val="9"/>
            <color indexed="81"/>
            <rFont val="MS P ゴシック"/>
            <family val="3"/>
            <charset val="128"/>
          </rPr>
          <t>円単位で入力</t>
        </r>
      </text>
    </comment>
    <comment ref="P174" authorId="0" shapeId="0" xr:uid="{D246FE13-E93D-483F-A198-D11B8DC7CD49}">
      <text>
        <r>
          <rPr>
            <sz val="9"/>
            <color indexed="81"/>
            <rFont val="MS P ゴシック"/>
            <family val="3"/>
            <charset val="128"/>
          </rPr>
          <t>該当する場合入力（円単位）</t>
        </r>
      </text>
    </comment>
    <comment ref="R174" authorId="0" shapeId="0" xr:uid="{D507A6DE-FEEC-4AAC-AB29-385CF9BD4F62}">
      <text>
        <r>
          <rPr>
            <sz val="9"/>
            <color indexed="81"/>
            <rFont val="MS P ゴシック"/>
            <family val="3"/>
            <charset val="128"/>
          </rPr>
          <t>油種区分を選択</t>
        </r>
      </text>
    </comment>
    <comment ref="S174" authorId="0" shapeId="0" xr:uid="{A9395A9E-89BC-48FA-82C5-E817DB75EA14}">
      <text>
        <r>
          <rPr>
            <sz val="9"/>
            <color indexed="81"/>
            <rFont val="MS P ゴシック"/>
            <family val="3"/>
            <charset val="128"/>
          </rPr>
          <t>円単位で入力</t>
        </r>
      </text>
    </comment>
    <comment ref="B175" authorId="0" shapeId="0" xr:uid="{24DB775C-C664-4248-8932-7D078F076F1E}">
      <text>
        <r>
          <rPr>
            <sz val="9"/>
            <color indexed="81"/>
            <rFont val="MS P ゴシック"/>
            <family val="3"/>
            <charset val="128"/>
          </rPr>
          <t>施設名を入力</t>
        </r>
      </text>
    </comment>
    <comment ref="C175" authorId="0" shapeId="0" xr:uid="{D1A3CDA9-B9E2-4C39-B210-29B65B79A21B}">
      <text>
        <r>
          <rPr>
            <sz val="9"/>
            <color indexed="81"/>
            <rFont val="MS P ゴシック"/>
            <family val="3"/>
            <charset val="128"/>
          </rPr>
          <t>費用区分を選択</t>
        </r>
      </text>
    </comment>
    <comment ref="D175" authorId="0" shapeId="0" xr:uid="{97A330C8-36C2-4ECF-878B-17A3FEA841B8}">
      <text>
        <r>
          <rPr>
            <sz val="9"/>
            <color indexed="81"/>
            <rFont val="MS P ゴシック"/>
            <family val="3"/>
            <charset val="128"/>
          </rPr>
          <t>費用区分を選択</t>
        </r>
      </text>
    </comment>
    <comment ref="E175" authorId="0" shapeId="0" xr:uid="{6BAA2AB5-AD39-48BB-B6FB-D2B1B066E42E}">
      <text>
        <r>
          <rPr>
            <sz val="9"/>
            <color indexed="81"/>
            <rFont val="MS P ゴシック"/>
            <family val="3"/>
            <charset val="128"/>
          </rPr>
          <t>契約区分を選択</t>
        </r>
      </text>
    </comment>
    <comment ref="F175" authorId="0" shapeId="0" xr:uid="{79F14894-05CE-4C3F-9979-5E6FEDB8E18E}">
      <text>
        <r>
          <rPr>
            <sz val="9"/>
            <color indexed="81"/>
            <rFont val="MS P ゴシック"/>
            <family val="3"/>
            <charset val="128"/>
          </rPr>
          <t>円単位で入力</t>
        </r>
      </text>
    </comment>
    <comment ref="G175" authorId="0" shapeId="0" xr:uid="{3DA16B93-FFA3-44BD-B6FE-45869205CB8B}">
      <text>
        <r>
          <rPr>
            <sz val="9"/>
            <color indexed="81"/>
            <rFont val="MS P ゴシック"/>
            <family val="3"/>
            <charset val="128"/>
          </rPr>
          <t>円単位で入力</t>
        </r>
      </text>
    </comment>
    <comment ref="H175" authorId="0" shapeId="0" xr:uid="{9098BD34-9080-48DE-9DC7-1FABB1143214}">
      <text>
        <r>
          <rPr>
            <sz val="9"/>
            <color indexed="81"/>
            <rFont val="MS P ゴシック"/>
            <family val="3"/>
            <charset val="128"/>
          </rPr>
          <t>円単位で入力</t>
        </r>
      </text>
    </comment>
    <comment ref="I175" authorId="0" shapeId="0" xr:uid="{FB3966D6-0250-4E40-A4C8-7A45F444FF7E}">
      <text>
        <r>
          <rPr>
            <sz val="9"/>
            <color indexed="81"/>
            <rFont val="MS P ゴシック"/>
            <family val="3"/>
            <charset val="128"/>
          </rPr>
          <t>円単位で入力</t>
        </r>
      </text>
    </comment>
    <comment ref="P175" authorId="0" shapeId="0" xr:uid="{E1B945C5-531A-4576-9367-6D9B6B64FA1D}">
      <text>
        <r>
          <rPr>
            <sz val="9"/>
            <color indexed="81"/>
            <rFont val="MS P ゴシック"/>
            <family val="3"/>
            <charset val="128"/>
          </rPr>
          <t>該当する場合入力（円単位）</t>
        </r>
      </text>
    </comment>
    <comment ref="R175" authorId="0" shapeId="0" xr:uid="{CB8E5BF4-8CCA-4A4F-BCE5-2A683D28460A}">
      <text>
        <r>
          <rPr>
            <sz val="9"/>
            <color indexed="81"/>
            <rFont val="MS P ゴシック"/>
            <family val="3"/>
            <charset val="128"/>
          </rPr>
          <t>油種区分を選択</t>
        </r>
      </text>
    </comment>
    <comment ref="S175" authorId="0" shapeId="0" xr:uid="{E928A6D8-0675-4338-9A31-57E95D1D148F}">
      <text>
        <r>
          <rPr>
            <sz val="9"/>
            <color indexed="81"/>
            <rFont val="MS P ゴシック"/>
            <family val="3"/>
            <charset val="128"/>
          </rPr>
          <t>円単位で入力</t>
        </r>
      </text>
    </comment>
    <comment ref="B176" authorId="0" shapeId="0" xr:uid="{6F7485D3-F013-40EE-85EB-A86C8C786A7C}">
      <text>
        <r>
          <rPr>
            <sz val="9"/>
            <color indexed="81"/>
            <rFont val="MS P ゴシック"/>
            <family val="3"/>
            <charset val="128"/>
          </rPr>
          <t>施設名を入力</t>
        </r>
      </text>
    </comment>
    <comment ref="C176" authorId="0" shapeId="0" xr:uid="{9A4B744A-CD9B-4398-A6E6-6D54963E562B}">
      <text>
        <r>
          <rPr>
            <sz val="9"/>
            <color indexed="81"/>
            <rFont val="MS P ゴシック"/>
            <family val="3"/>
            <charset val="128"/>
          </rPr>
          <t>費用区分を選択</t>
        </r>
      </text>
    </comment>
    <comment ref="D176" authorId="0" shapeId="0" xr:uid="{C84EF6C5-440F-45BC-8ACA-194E3BAC9D43}">
      <text>
        <r>
          <rPr>
            <sz val="9"/>
            <color indexed="81"/>
            <rFont val="MS P ゴシック"/>
            <family val="3"/>
            <charset val="128"/>
          </rPr>
          <t>費用区分を選択</t>
        </r>
      </text>
    </comment>
    <comment ref="E176" authorId="0" shapeId="0" xr:uid="{EAFC4EEB-0B4A-44CD-8E8B-12092DBFF886}">
      <text>
        <r>
          <rPr>
            <sz val="9"/>
            <color indexed="81"/>
            <rFont val="MS P ゴシック"/>
            <family val="3"/>
            <charset val="128"/>
          </rPr>
          <t>契約区分を選択</t>
        </r>
      </text>
    </comment>
    <comment ref="F176" authorId="0" shapeId="0" xr:uid="{712ADDF5-7567-4ED3-A5ED-A47FFEAB9B8A}">
      <text>
        <r>
          <rPr>
            <sz val="9"/>
            <color indexed="81"/>
            <rFont val="MS P ゴシック"/>
            <family val="3"/>
            <charset val="128"/>
          </rPr>
          <t>円単位で入力</t>
        </r>
      </text>
    </comment>
    <comment ref="G176" authorId="0" shapeId="0" xr:uid="{3C7430AB-512A-44F8-86E7-C7CD7EC2F893}">
      <text>
        <r>
          <rPr>
            <sz val="9"/>
            <color indexed="81"/>
            <rFont val="MS P ゴシック"/>
            <family val="3"/>
            <charset val="128"/>
          </rPr>
          <t>円単位で入力</t>
        </r>
      </text>
    </comment>
    <comment ref="H176" authorId="0" shapeId="0" xr:uid="{548E5CCB-9752-427C-8267-8B28EA87CA09}">
      <text>
        <r>
          <rPr>
            <sz val="9"/>
            <color indexed="81"/>
            <rFont val="MS P ゴシック"/>
            <family val="3"/>
            <charset val="128"/>
          </rPr>
          <t>円単位で入力</t>
        </r>
      </text>
    </comment>
    <comment ref="I176" authorId="0" shapeId="0" xr:uid="{46E1F5F0-3961-476E-9E40-9AB37ED1B032}">
      <text>
        <r>
          <rPr>
            <sz val="9"/>
            <color indexed="81"/>
            <rFont val="MS P ゴシック"/>
            <family val="3"/>
            <charset val="128"/>
          </rPr>
          <t>円単位で入力</t>
        </r>
      </text>
    </comment>
    <comment ref="P176" authorId="0" shapeId="0" xr:uid="{FAC05454-D83E-42F0-88E2-76CB3637D956}">
      <text>
        <r>
          <rPr>
            <sz val="9"/>
            <color indexed="81"/>
            <rFont val="MS P ゴシック"/>
            <family val="3"/>
            <charset val="128"/>
          </rPr>
          <t>該当する場合入力（円単位）</t>
        </r>
      </text>
    </comment>
    <comment ref="R176" authorId="0" shapeId="0" xr:uid="{BABF83EE-DC29-4ECF-8BB8-0A7B598F85BE}">
      <text>
        <r>
          <rPr>
            <sz val="9"/>
            <color indexed="81"/>
            <rFont val="MS P ゴシック"/>
            <family val="3"/>
            <charset val="128"/>
          </rPr>
          <t>油種区分を選択</t>
        </r>
      </text>
    </comment>
    <comment ref="S176" authorId="0" shapeId="0" xr:uid="{3BAC0270-BEFC-49F5-8544-C1441E650ADA}">
      <text>
        <r>
          <rPr>
            <sz val="9"/>
            <color indexed="81"/>
            <rFont val="MS P ゴシック"/>
            <family val="3"/>
            <charset val="128"/>
          </rPr>
          <t>円単位で入力</t>
        </r>
      </text>
    </comment>
    <comment ref="B177" authorId="0" shapeId="0" xr:uid="{38B2DF4C-88AA-4FD7-8A04-09FA0DA5F1C1}">
      <text>
        <r>
          <rPr>
            <sz val="9"/>
            <color indexed="81"/>
            <rFont val="MS P ゴシック"/>
            <family val="3"/>
            <charset val="128"/>
          </rPr>
          <t>施設名を入力</t>
        </r>
      </text>
    </comment>
    <comment ref="C177" authorId="0" shapeId="0" xr:uid="{5E5CF74F-945B-4C4D-BA77-D08CFC053F1F}">
      <text>
        <r>
          <rPr>
            <sz val="9"/>
            <color indexed="81"/>
            <rFont val="MS P ゴシック"/>
            <family val="3"/>
            <charset val="128"/>
          </rPr>
          <t>費用区分を選択</t>
        </r>
      </text>
    </comment>
    <comment ref="D177" authorId="0" shapeId="0" xr:uid="{C2DB3454-C40C-442F-A8F9-9BB3BFC118D9}">
      <text>
        <r>
          <rPr>
            <sz val="9"/>
            <color indexed="81"/>
            <rFont val="MS P ゴシック"/>
            <family val="3"/>
            <charset val="128"/>
          </rPr>
          <t>費用区分を選択</t>
        </r>
      </text>
    </comment>
    <comment ref="E177" authorId="0" shapeId="0" xr:uid="{CAB7B422-8725-489C-B23C-D68D3F569E74}">
      <text>
        <r>
          <rPr>
            <sz val="9"/>
            <color indexed="81"/>
            <rFont val="MS P ゴシック"/>
            <family val="3"/>
            <charset val="128"/>
          </rPr>
          <t>契約区分を選択</t>
        </r>
      </text>
    </comment>
    <comment ref="F177" authorId="0" shapeId="0" xr:uid="{97244E53-44A8-41B2-A412-7E473E7005C0}">
      <text>
        <r>
          <rPr>
            <sz val="9"/>
            <color indexed="81"/>
            <rFont val="MS P ゴシック"/>
            <family val="3"/>
            <charset val="128"/>
          </rPr>
          <t>円単位で入力</t>
        </r>
      </text>
    </comment>
    <comment ref="G177" authorId="0" shapeId="0" xr:uid="{0DE7C3CD-BD70-4BD2-BCD1-636AA604310D}">
      <text>
        <r>
          <rPr>
            <sz val="9"/>
            <color indexed="81"/>
            <rFont val="MS P ゴシック"/>
            <family val="3"/>
            <charset val="128"/>
          </rPr>
          <t>円単位で入力</t>
        </r>
      </text>
    </comment>
    <comment ref="H177" authorId="0" shapeId="0" xr:uid="{97C7FF40-9B2E-4D4A-9F29-D98B33E53439}">
      <text>
        <r>
          <rPr>
            <sz val="9"/>
            <color indexed="81"/>
            <rFont val="MS P ゴシック"/>
            <family val="3"/>
            <charset val="128"/>
          </rPr>
          <t>円単位で入力</t>
        </r>
      </text>
    </comment>
    <comment ref="I177" authorId="0" shapeId="0" xr:uid="{C24B852E-03CD-4966-B4C0-B1C1CDCB8761}">
      <text>
        <r>
          <rPr>
            <sz val="9"/>
            <color indexed="81"/>
            <rFont val="MS P ゴシック"/>
            <family val="3"/>
            <charset val="128"/>
          </rPr>
          <t>円単位で入力</t>
        </r>
      </text>
    </comment>
    <comment ref="P177" authorId="0" shapeId="0" xr:uid="{FB803B68-1DBB-487B-9BC1-74A47C2F8787}">
      <text>
        <r>
          <rPr>
            <sz val="9"/>
            <color indexed="81"/>
            <rFont val="MS P ゴシック"/>
            <family val="3"/>
            <charset val="128"/>
          </rPr>
          <t>該当する場合入力（円単位）</t>
        </r>
      </text>
    </comment>
    <comment ref="R177" authorId="0" shapeId="0" xr:uid="{0B3D8433-2CB6-4C92-B72D-30882CAFD5B4}">
      <text>
        <r>
          <rPr>
            <sz val="9"/>
            <color indexed="81"/>
            <rFont val="MS P ゴシック"/>
            <family val="3"/>
            <charset val="128"/>
          </rPr>
          <t>油種区分を選択</t>
        </r>
      </text>
    </comment>
    <comment ref="S177" authorId="0" shapeId="0" xr:uid="{F47E6739-07E0-4BB7-BF8E-C777B61A06AD}">
      <text>
        <r>
          <rPr>
            <sz val="9"/>
            <color indexed="81"/>
            <rFont val="MS P ゴシック"/>
            <family val="3"/>
            <charset val="128"/>
          </rPr>
          <t>円単位で入力</t>
        </r>
      </text>
    </comment>
    <comment ref="B178" authorId="0" shapeId="0" xr:uid="{4DC3B079-B356-4E4E-BD00-9E445FD646CB}">
      <text>
        <r>
          <rPr>
            <sz val="9"/>
            <color indexed="81"/>
            <rFont val="MS P ゴシック"/>
            <family val="3"/>
            <charset val="128"/>
          </rPr>
          <t>施設名を入力</t>
        </r>
      </text>
    </comment>
    <comment ref="C178" authorId="0" shapeId="0" xr:uid="{D83BA0B1-3D6A-4561-8B40-A2B2FEE1BB71}">
      <text>
        <r>
          <rPr>
            <sz val="9"/>
            <color indexed="81"/>
            <rFont val="MS P ゴシック"/>
            <family val="3"/>
            <charset val="128"/>
          </rPr>
          <t>費用区分を選択</t>
        </r>
      </text>
    </comment>
    <comment ref="D178" authorId="0" shapeId="0" xr:uid="{621D08C4-46E8-4C6D-80CF-4FB1829785AB}">
      <text>
        <r>
          <rPr>
            <sz val="9"/>
            <color indexed="81"/>
            <rFont val="MS P ゴシック"/>
            <family val="3"/>
            <charset val="128"/>
          </rPr>
          <t>費用区分を選択</t>
        </r>
      </text>
    </comment>
    <comment ref="E178" authorId="0" shapeId="0" xr:uid="{4A9EA8FA-BBEE-44E2-A757-83511D5F1770}">
      <text>
        <r>
          <rPr>
            <sz val="9"/>
            <color indexed="81"/>
            <rFont val="MS P ゴシック"/>
            <family val="3"/>
            <charset val="128"/>
          </rPr>
          <t>契約区分を選択</t>
        </r>
      </text>
    </comment>
    <comment ref="F178" authorId="0" shapeId="0" xr:uid="{0EEF85CE-FB32-4857-8892-9EA4D3521212}">
      <text>
        <r>
          <rPr>
            <sz val="9"/>
            <color indexed="81"/>
            <rFont val="MS P ゴシック"/>
            <family val="3"/>
            <charset val="128"/>
          </rPr>
          <t>円単位で入力</t>
        </r>
      </text>
    </comment>
    <comment ref="G178" authorId="0" shapeId="0" xr:uid="{BBF6F75C-D41D-41A9-91BD-9D5E74512984}">
      <text>
        <r>
          <rPr>
            <sz val="9"/>
            <color indexed="81"/>
            <rFont val="MS P ゴシック"/>
            <family val="3"/>
            <charset val="128"/>
          </rPr>
          <t>円単位で入力</t>
        </r>
      </text>
    </comment>
    <comment ref="H178" authorId="0" shapeId="0" xr:uid="{AE95D4D3-97AC-439F-8936-17BB2395FB2D}">
      <text>
        <r>
          <rPr>
            <sz val="9"/>
            <color indexed="81"/>
            <rFont val="MS P ゴシック"/>
            <family val="3"/>
            <charset val="128"/>
          </rPr>
          <t>円単位で入力</t>
        </r>
      </text>
    </comment>
    <comment ref="I178" authorId="0" shapeId="0" xr:uid="{52370C00-5910-43D0-837D-0982844F03C1}">
      <text>
        <r>
          <rPr>
            <sz val="9"/>
            <color indexed="81"/>
            <rFont val="MS P ゴシック"/>
            <family val="3"/>
            <charset val="128"/>
          </rPr>
          <t>円単位で入力</t>
        </r>
      </text>
    </comment>
    <comment ref="P178" authorId="0" shapeId="0" xr:uid="{B68DC204-C215-4C0C-AD67-71D0449C30E2}">
      <text>
        <r>
          <rPr>
            <sz val="9"/>
            <color indexed="81"/>
            <rFont val="MS P ゴシック"/>
            <family val="3"/>
            <charset val="128"/>
          </rPr>
          <t>該当する場合入力（円単位）</t>
        </r>
      </text>
    </comment>
    <comment ref="R178" authorId="0" shapeId="0" xr:uid="{7EA89ED8-2902-4109-89C6-23C1DB68C72F}">
      <text>
        <r>
          <rPr>
            <sz val="9"/>
            <color indexed="81"/>
            <rFont val="MS P ゴシック"/>
            <family val="3"/>
            <charset val="128"/>
          </rPr>
          <t>油種区分を選択</t>
        </r>
      </text>
    </comment>
    <comment ref="S178" authorId="0" shapeId="0" xr:uid="{50B8A604-B33D-40FC-86B5-D5ADC09AE339}">
      <text>
        <r>
          <rPr>
            <sz val="9"/>
            <color indexed="81"/>
            <rFont val="MS P ゴシック"/>
            <family val="3"/>
            <charset val="128"/>
          </rPr>
          <t>円単位で入力</t>
        </r>
      </text>
    </comment>
    <comment ref="B179" authorId="0" shapeId="0" xr:uid="{384EC087-166B-4527-9308-0DDE0BC3D0FF}">
      <text>
        <r>
          <rPr>
            <sz val="9"/>
            <color indexed="81"/>
            <rFont val="MS P ゴシック"/>
            <family val="3"/>
            <charset val="128"/>
          </rPr>
          <t>施設名を入力</t>
        </r>
      </text>
    </comment>
    <comment ref="C179" authorId="0" shapeId="0" xr:uid="{24B02579-3950-41D3-B413-572760191426}">
      <text>
        <r>
          <rPr>
            <sz val="9"/>
            <color indexed="81"/>
            <rFont val="MS P ゴシック"/>
            <family val="3"/>
            <charset val="128"/>
          </rPr>
          <t>費用区分を選択</t>
        </r>
      </text>
    </comment>
    <comment ref="D179" authorId="0" shapeId="0" xr:uid="{39DB1B2E-C32E-4358-8EA7-D35BF8079692}">
      <text>
        <r>
          <rPr>
            <sz val="9"/>
            <color indexed="81"/>
            <rFont val="MS P ゴシック"/>
            <family val="3"/>
            <charset val="128"/>
          </rPr>
          <t>費用区分を選択</t>
        </r>
      </text>
    </comment>
    <comment ref="E179" authorId="0" shapeId="0" xr:uid="{EA108DBD-7728-42C1-84F9-30EDA702C461}">
      <text>
        <r>
          <rPr>
            <sz val="9"/>
            <color indexed="81"/>
            <rFont val="MS P ゴシック"/>
            <family val="3"/>
            <charset val="128"/>
          </rPr>
          <t>契約区分を選択</t>
        </r>
      </text>
    </comment>
    <comment ref="F179" authorId="0" shapeId="0" xr:uid="{0CDA7154-D647-483E-958C-CADEB16E5860}">
      <text>
        <r>
          <rPr>
            <sz val="9"/>
            <color indexed="81"/>
            <rFont val="MS P ゴシック"/>
            <family val="3"/>
            <charset val="128"/>
          </rPr>
          <t>円単位で入力</t>
        </r>
      </text>
    </comment>
    <comment ref="G179" authorId="0" shapeId="0" xr:uid="{4B2A4BF5-4FCD-4F98-BB2E-621007AFCD39}">
      <text>
        <r>
          <rPr>
            <sz val="9"/>
            <color indexed="81"/>
            <rFont val="MS P ゴシック"/>
            <family val="3"/>
            <charset val="128"/>
          </rPr>
          <t>円単位で入力</t>
        </r>
      </text>
    </comment>
    <comment ref="H179" authorId="0" shapeId="0" xr:uid="{FBC835CA-B5E2-485F-9B86-A7B88A703100}">
      <text>
        <r>
          <rPr>
            <sz val="9"/>
            <color indexed="81"/>
            <rFont val="MS P ゴシック"/>
            <family val="3"/>
            <charset val="128"/>
          </rPr>
          <t>円単位で入力</t>
        </r>
      </text>
    </comment>
    <comment ref="I179" authorId="0" shapeId="0" xr:uid="{DB5B4819-B448-4318-88F8-153ACE8D3142}">
      <text>
        <r>
          <rPr>
            <sz val="9"/>
            <color indexed="81"/>
            <rFont val="MS P ゴシック"/>
            <family val="3"/>
            <charset val="128"/>
          </rPr>
          <t>円単位で入力</t>
        </r>
      </text>
    </comment>
    <comment ref="P179" authorId="0" shapeId="0" xr:uid="{086C5D25-0646-4715-A1C1-0E3B73A2F85D}">
      <text>
        <r>
          <rPr>
            <sz val="9"/>
            <color indexed="81"/>
            <rFont val="MS P ゴシック"/>
            <family val="3"/>
            <charset val="128"/>
          </rPr>
          <t>該当する場合入力（円単位）</t>
        </r>
      </text>
    </comment>
    <comment ref="R179" authorId="0" shapeId="0" xr:uid="{9A8AB04D-B3EC-4BFB-8383-68A2E85B5688}">
      <text>
        <r>
          <rPr>
            <sz val="9"/>
            <color indexed="81"/>
            <rFont val="MS P ゴシック"/>
            <family val="3"/>
            <charset val="128"/>
          </rPr>
          <t>油種区分を選択</t>
        </r>
      </text>
    </comment>
    <comment ref="S179" authorId="0" shapeId="0" xr:uid="{08876FF4-D73E-49D6-9A2A-0D943A4FBD66}">
      <text>
        <r>
          <rPr>
            <sz val="9"/>
            <color indexed="81"/>
            <rFont val="MS P ゴシック"/>
            <family val="3"/>
            <charset val="128"/>
          </rPr>
          <t>円単位で入力</t>
        </r>
      </text>
    </comment>
    <comment ref="B180" authorId="0" shapeId="0" xr:uid="{EDB4B4BB-53CD-4FF0-891E-ADA03CE988B2}">
      <text>
        <r>
          <rPr>
            <sz val="9"/>
            <color indexed="81"/>
            <rFont val="MS P ゴシック"/>
            <family val="3"/>
            <charset val="128"/>
          </rPr>
          <t>施設名を入力</t>
        </r>
      </text>
    </comment>
    <comment ref="C180" authorId="0" shapeId="0" xr:uid="{78438D55-F3AF-45E7-8F3E-2DE38E06BD6A}">
      <text>
        <r>
          <rPr>
            <sz val="9"/>
            <color indexed="81"/>
            <rFont val="MS P ゴシック"/>
            <family val="3"/>
            <charset val="128"/>
          </rPr>
          <t>費用区分を選択</t>
        </r>
      </text>
    </comment>
    <comment ref="D180" authorId="0" shapeId="0" xr:uid="{006C32F4-16DA-4C42-87FC-D408EE83BB3C}">
      <text>
        <r>
          <rPr>
            <sz val="9"/>
            <color indexed="81"/>
            <rFont val="MS P ゴシック"/>
            <family val="3"/>
            <charset val="128"/>
          </rPr>
          <t>費用区分を選択</t>
        </r>
      </text>
    </comment>
    <comment ref="E180" authorId="0" shapeId="0" xr:uid="{44F63FED-2518-46D4-B192-D974C32D2E31}">
      <text>
        <r>
          <rPr>
            <sz val="9"/>
            <color indexed="81"/>
            <rFont val="MS P ゴシック"/>
            <family val="3"/>
            <charset val="128"/>
          </rPr>
          <t>契約区分を選択</t>
        </r>
      </text>
    </comment>
    <comment ref="F180" authorId="0" shapeId="0" xr:uid="{80D34981-6529-44F3-B0FE-34019948839F}">
      <text>
        <r>
          <rPr>
            <sz val="9"/>
            <color indexed="81"/>
            <rFont val="MS P ゴシック"/>
            <family val="3"/>
            <charset val="128"/>
          </rPr>
          <t>円単位で入力</t>
        </r>
      </text>
    </comment>
    <comment ref="G180" authorId="0" shapeId="0" xr:uid="{C816F11D-46AB-4028-8AFF-8C23963830D9}">
      <text>
        <r>
          <rPr>
            <sz val="9"/>
            <color indexed="81"/>
            <rFont val="MS P ゴシック"/>
            <family val="3"/>
            <charset val="128"/>
          </rPr>
          <t>円単位で入力</t>
        </r>
      </text>
    </comment>
    <comment ref="H180" authorId="0" shapeId="0" xr:uid="{54B9880E-F27E-49C2-9B65-60E2B3680E1D}">
      <text>
        <r>
          <rPr>
            <sz val="9"/>
            <color indexed="81"/>
            <rFont val="MS P ゴシック"/>
            <family val="3"/>
            <charset val="128"/>
          </rPr>
          <t>円単位で入力</t>
        </r>
      </text>
    </comment>
    <comment ref="I180" authorId="0" shapeId="0" xr:uid="{633D3E12-9409-45F0-82F2-6E8F694F4461}">
      <text>
        <r>
          <rPr>
            <sz val="9"/>
            <color indexed="81"/>
            <rFont val="MS P ゴシック"/>
            <family val="3"/>
            <charset val="128"/>
          </rPr>
          <t>円単位で入力</t>
        </r>
      </text>
    </comment>
    <comment ref="P180" authorId="0" shapeId="0" xr:uid="{2E8CEFC4-962D-4A7C-9A59-2F2C3AE91EB7}">
      <text>
        <r>
          <rPr>
            <sz val="9"/>
            <color indexed="81"/>
            <rFont val="MS P ゴシック"/>
            <family val="3"/>
            <charset val="128"/>
          </rPr>
          <t>該当する場合入力（円単位）</t>
        </r>
      </text>
    </comment>
    <comment ref="R180" authorId="0" shapeId="0" xr:uid="{E64650B8-AD93-434D-9ABB-2894E5A31B57}">
      <text>
        <r>
          <rPr>
            <sz val="9"/>
            <color indexed="81"/>
            <rFont val="MS P ゴシック"/>
            <family val="3"/>
            <charset val="128"/>
          </rPr>
          <t>油種区分を選択</t>
        </r>
      </text>
    </comment>
    <comment ref="S180" authorId="0" shapeId="0" xr:uid="{E8EF2D80-D9F0-4D88-A435-16A8C336931B}">
      <text>
        <r>
          <rPr>
            <sz val="9"/>
            <color indexed="81"/>
            <rFont val="MS P ゴシック"/>
            <family val="3"/>
            <charset val="128"/>
          </rPr>
          <t>円単位で入力</t>
        </r>
      </text>
    </comment>
    <comment ref="B181" authorId="0" shapeId="0" xr:uid="{06117C4F-F1FA-490B-80B7-F512A67CCC3A}">
      <text>
        <r>
          <rPr>
            <sz val="9"/>
            <color indexed="81"/>
            <rFont val="MS P ゴシック"/>
            <family val="3"/>
            <charset val="128"/>
          </rPr>
          <t>施設名を入力</t>
        </r>
      </text>
    </comment>
    <comment ref="C181" authorId="0" shapeId="0" xr:uid="{D982C6FE-2928-414B-A004-A50EBA87999D}">
      <text>
        <r>
          <rPr>
            <sz val="9"/>
            <color indexed="81"/>
            <rFont val="MS P ゴシック"/>
            <family val="3"/>
            <charset val="128"/>
          </rPr>
          <t>費用区分を選択</t>
        </r>
      </text>
    </comment>
    <comment ref="D181" authorId="0" shapeId="0" xr:uid="{7BFF14F6-D221-4DA4-8962-491909519DC5}">
      <text>
        <r>
          <rPr>
            <sz val="9"/>
            <color indexed="81"/>
            <rFont val="MS P ゴシック"/>
            <family val="3"/>
            <charset val="128"/>
          </rPr>
          <t>費用区分を選択</t>
        </r>
      </text>
    </comment>
    <comment ref="E181" authorId="0" shapeId="0" xr:uid="{A3A51CF0-741C-4C76-9962-61B67EC88F2D}">
      <text>
        <r>
          <rPr>
            <sz val="9"/>
            <color indexed="81"/>
            <rFont val="MS P ゴシック"/>
            <family val="3"/>
            <charset val="128"/>
          </rPr>
          <t>契約区分を選択</t>
        </r>
      </text>
    </comment>
    <comment ref="F181" authorId="0" shapeId="0" xr:uid="{2C3FB56D-7144-4262-86A1-E6EFFE8DF21B}">
      <text>
        <r>
          <rPr>
            <sz val="9"/>
            <color indexed="81"/>
            <rFont val="MS P ゴシック"/>
            <family val="3"/>
            <charset val="128"/>
          </rPr>
          <t>円単位で入力</t>
        </r>
      </text>
    </comment>
    <comment ref="G181" authorId="0" shapeId="0" xr:uid="{B5FB5AC7-31BE-463A-B624-62688A15C348}">
      <text>
        <r>
          <rPr>
            <sz val="9"/>
            <color indexed="81"/>
            <rFont val="MS P ゴシック"/>
            <family val="3"/>
            <charset val="128"/>
          </rPr>
          <t>円単位で入力</t>
        </r>
      </text>
    </comment>
    <comment ref="H181" authorId="0" shapeId="0" xr:uid="{94A1B3C0-3757-4648-8481-4FCAC0142F4A}">
      <text>
        <r>
          <rPr>
            <sz val="9"/>
            <color indexed="81"/>
            <rFont val="MS P ゴシック"/>
            <family val="3"/>
            <charset val="128"/>
          </rPr>
          <t>円単位で入力</t>
        </r>
      </text>
    </comment>
    <comment ref="I181" authorId="0" shapeId="0" xr:uid="{92E1BCFE-0B14-47EA-8665-3FBCA4FD7E55}">
      <text>
        <r>
          <rPr>
            <sz val="9"/>
            <color indexed="81"/>
            <rFont val="MS P ゴシック"/>
            <family val="3"/>
            <charset val="128"/>
          </rPr>
          <t>円単位で入力</t>
        </r>
      </text>
    </comment>
    <comment ref="P181" authorId="0" shapeId="0" xr:uid="{00549E05-1BA6-4FAF-9D40-A6D13EB99C86}">
      <text>
        <r>
          <rPr>
            <sz val="9"/>
            <color indexed="81"/>
            <rFont val="MS P ゴシック"/>
            <family val="3"/>
            <charset val="128"/>
          </rPr>
          <t>該当する場合入力（円単位）</t>
        </r>
      </text>
    </comment>
    <comment ref="R181" authorId="0" shapeId="0" xr:uid="{B0D06BE3-E060-4B4C-ADD7-82942D3CBCF7}">
      <text>
        <r>
          <rPr>
            <sz val="9"/>
            <color indexed="81"/>
            <rFont val="MS P ゴシック"/>
            <family val="3"/>
            <charset val="128"/>
          </rPr>
          <t>油種区分を選択</t>
        </r>
      </text>
    </comment>
    <comment ref="S181" authorId="0" shapeId="0" xr:uid="{89140554-CA1E-45B0-8160-3E6A094BB6F0}">
      <text>
        <r>
          <rPr>
            <sz val="9"/>
            <color indexed="81"/>
            <rFont val="MS P ゴシック"/>
            <family val="3"/>
            <charset val="128"/>
          </rPr>
          <t>円単位で入力</t>
        </r>
      </text>
    </comment>
    <comment ref="B182" authorId="0" shapeId="0" xr:uid="{368090F0-78BD-4917-804E-A8CB1001BE19}">
      <text>
        <r>
          <rPr>
            <sz val="9"/>
            <color indexed="81"/>
            <rFont val="MS P ゴシック"/>
            <family val="3"/>
            <charset val="128"/>
          </rPr>
          <t>施設名を入力</t>
        </r>
      </text>
    </comment>
    <comment ref="C182" authorId="0" shapeId="0" xr:uid="{D26047BC-AFE8-47AD-A0C8-CC1CB302DA17}">
      <text>
        <r>
          <rPr>
            <sz val="9"/>
            <color indexed="81"/>
            <rFont val="MS P ゴシック"/>
            <family val="3"/>
            <charset val="128"/>
          </rPr>
          <t>費用区分を選択</t>
        </r>
      </text>
    </comment>
    <comment ref="D182" authorId="0" shapeId="0" xr:uid="{E982479E-A426-49F0-8343-E97E89911C96}">
      <text>
        <r>
          <rPr>
            <sz val="9"/>
            <color indexed="81"/>
            <rFont val="MS P ゴシック"/>
            <family val="3"/>
            <charset val="128"/>
          </rPr>
          <t>費用区分を選択</t>
        </r>
      </text>
    </comment>
    <comment ref="E182" authorId="0" shapeId="0" xr:uid="{F213EE09-2702-41B9-83CD-1736C268B212}">
      <text>
        <r>
          <rPr>
            <sz val="9"/>
            <color indexed="81"/>
            <rFont val="MS P ゴシック"/>
            <family val="3"/>
            <charset val="128"/>
          </rPr>
          <t>契約区分を選択</t>
        </r>
      </text>
    </comment>
    <comment ref="F182" authorId="0" shapeId="0" xr:uid="{479CD199-2BAB-468E-8761-68540DCD65A0}">
      <text>
        <r>
          <rPr>
            <sz val="9"/>
            <color indexed="81"/>
            <rFont val="MS P ゴシック"/>
            <family val="3"/>
            <charset val="128"/>
          </rPr>
          <t>円単位で入力</t>
        </r>
      </text>
    </comment>
    <comment ref="G182" authorId="0" shapeId="0" xr:uid="{98CC1DEE-7354-45BE-BBF9-D0EBDE8F4E3F}">
      <text>
        <r>
          <rPr>
            <sz val="9"/>
            <color indexed="81"/>
            <rFont val="MS P ゴシック"/>
            <family val="3"/>
            <charset val="128"/>
          </rPr>
          <t>円単位で入力</t>
        </r>
      </text>
    </comment>
    <comment ref="H182" authorId="0" shapeId="0" xr:uid="{6C85CBD3-E6B9-40BA-8F9D-C058B97C60A8}">
      <text>
        <r>
          <rPr>
            <sz val="9"/>
            <color indexed="81"/>
            <rFont val="MS P ゴシック"/>
            <family val="3"/>
            <charset val="128"/>
          </rPr>
          <t>円単位で入力</t>
        </r>
      </text>
    </comment>
    <comment ref="I182" authorId="0" shapeId="0" xr:uid="{A8A8D557-712B-434C-8AE6-31A236C8063C}">
      <text>
        <r>
          <rPr>
            <sz val="9"/>
            <color indexed="81"/>
            <rFont val="MS P ゴシック"/>
            <family val="3"/>
            <charset val="128"/>
          </rPr>
          <t>円単位で入力</t>
        </r>
      </text>
    </comment>
    <comment ref="P182" authorId="0" shapeId="0" xr:uid="{4B9C76D2-2CB0-4F37-9AC8-3DF25245F4BD}">
      <text>
        <r>
          <rPr>
            <sz val="9"/>
            <color indexed="81"/>
            <rFont val="MS P ゴシック"/>
            <family val="3"/>
            <charset val="128"/>
          </rPr>
          <t>該当する場合入力（円単位）</t>
        </r>
      </text>
    </comment>
    <comment ref="R182" authorId="0" shapeId="0" xr:uid="{F6D4938F-5594-42E7-A716-158EC15F5842}">
      <text>
        <r>
          <rPr>
            <sz val="9"/>
            <color indexed="81"/>
            <rFont val="MS P ゴシック"/>
            <family val="3"/>
            <charset val="128"/>
          </rPr>
          <t>油種区分を選択</t>
        </r>
      </text>
    </comment>
    <comment ref="S182" authorId="0" shapeId="0" xr:uid="{2E57867D-54D1-4295-A5E2-F1CB82BD567D}">
      <text>
        <r>
          <rPr>
            <sz val="9"/>
            <color indexed="81"/>
            <rFont val="MS P ゴシック"/>
            <family val="3"/>
            <charset val="128"/>
          </rPr>
          <t>円単位で入力</t>
        </r>
      </text>
    </comment>
    <comment ref="B183" authorId="0" shapeId="0" xr:uid="{59CD6209-CAEE-4F53-9FFF-4B8687AB7A4B}">
      <text>
        <r>
          <rPr>
            <sz val="9"/>
            <color indexed="81"/>
            <rFont val="MS P ゴシック"/>
            <family val="3"/>
            <charset val="128"/>
          </rPr>
          <t>施設名を入力</t>
        </r>
      </text>
    </comment>
    <comment ref="C183" authorId="0" shapeId="0" xr:uid="{2FC4F911-786B-40F8-A440-DE8A9B4F75A8}">
      <text>
        <r>
          <rPr>
            <sz val="9"/>
            <color indexed="81"/>
            <rFont val="MS P ゴシック"/>
            <family val="3"/>
            <charset val="128"/>
          </rPr>
          <t>費用区分を選択</t>
        </r>
      </text>
    </comment>
    <comment ref="D183" authorId="0" shapeId="0" xr:uid="{CA338E54-9A93-4F45-A9C6-3AD9A7210EDF}">
      <text>
        <r>
          <rPr>
            <sz val="9"/>
            <color indexed="81"/>
            <rFont val="MS P ゴシック"/>
            <family val="3"/>
            <charset val="128"/>
          </rPr>
          <t>費用区分を選択</t>
        </r>
      </text>
    </comment>
    <comment ref="E183" authorId="0" shapeId="0" xr:uid="{FA4A3F5F-C8E1-46BF-A660-E5D193E8B50C}">
      <text>
        <r>
          <rPr>
            <sz val="9"/>
            <color indexed="81"/>
            <rFont val="MS P ゴシック"/>
            <family val="3"/>
            <charset val="128"/>
          </rPr>
          <t>契約区分を選択</t>
        </r>
      </text>
    </comment>
    <comment ref="F183" authorId="0" shapeId="0" xr:uid="{66C7D8D1-FB35-4FEB-96A5-7F63CDF19292}">
      <text>
        <r>
          <rPr>
            <sz val="9"/>
            <color indexed="81"/>
            <rFont val="MS P ゴシック"/>
            <family val="3"/>
            <charset val="128"/>
          </rPr>
          <t>円単位で入力</t>
        </r>
      </text>
    </comment>
    <comment ref="G183" authorId="0" shapeId="0" xr:uid="{8A1682FC-B516-4952-8673-E6CB39A897FC}">
      <text>
        <r>
          <rPr>
            <sz val="9"/>
            <color indexed="81"/>
            <rFont val="MS P ゴシック"/>
            <family val="3"/>
            <charset val="128"/>
          </rPr>
          <t>円単位で入力</t>
        </r>
      </text>
    </comment>
    <comment ref="H183" authorId="0" shapeId="0" xr:uid="{99077054-7C99-49BB-B7DA-00EE75772A00}">
      <text>
        <r>
          <rPr>
            <sz val="9"/>
            <color indexed="81"/>
            <rFont val="MS P ゴシック"/>
            <family val="3"/>
            <charset val="128"/>
          </rPr>
          <t>円単位で入力</t>
        </r>
      </text>
    </comment>
    <comment ref="I183" authorId="0" shapeId="0" xr:uid="{2B012D32-CCAC-4ABB-AEB7-F7684B4A7AC2}">
      <text>
        <r>
          <rPr>
            <sz val="9"/>
            <color indexed="81"/>
            <rFont val="MS P ゴシック"/>
            <family val="3"/>
            <charset val="128"/>
          </rPr>
          <t>円単位で入力</t>
        </r>
      </text>
    </comment>
    <comment ref="P183" authorId="0" shapeId="0" xr:uid="{C9111BCF-EE09-44BD-A97D-753043DF3AEB}">
      <text>
        <r>
          <rPr>
            <sz val="9"/>
            <color indexed="81"/>
            <rFont val="MS P ゴシック"/>
            <family val="3"/>
            <charset val="128"/>
          </rPr>
          <t>該当する場合入力（円単位）</t>
        </r>
      </text>
    </comment>
    <comment ref="R183" authorId="0" shapeId="0" xr:uid="{C15D58B8-88CA-4A2C-BACD-4622AC132157}">
      <text>
        <r>
          <rPr>
            <sz val="9"/>
            <color indexed="81"/>
            <rFont val="MS P ゴシック"/>
            <family val="3"/>
            <charset val="128"/>
          </rPr>
          <t>油種区分を選択</t>
        </r>
      </text>
    </comment>
    <comment ref="S183" authorId="0" shapeId="0" xr:uid="{AC02D33D-ACD9-4284-9C96-0FE5A759F840}">
      <text>
        <r>
          <rPr>
            <sz val="9"/>
            <color indexed="81"/>
            <rFont val="MS P ゴシック"/>
            <family val="3"/>
            <charset val="128"/>
          </rPr>
          <t>円単位で入力</t>
        </r>
      </text>
    </comment>
    <comment ref="B184" authorId="0" shapeId="0" xr:uid="{898DF9E4-075A-4734-9B7F-15D5F25A9C46}">
      <text>
        <r>
          <rPr>
            <sz val="9"/>
            <color indexed="81"/>
            <rFont val="MS P ゴシック"/>
            <family val="3"/>
            <charset val="128"/>
          </rPr>
          <t>施設名を入力</t>
        </r>
      </text>
    </comment>
    <comment ref="C184" authorId="0" shapeId="0" xr:uid="{26EADFCD-E9CD-4813-86D9-499072D0BA43}">
      <text>
        <r>
          <rPr>
            <sz val="9"/>
            <color indexed="81"/>
            <rFont val="MS P ゴシック"/>
            <family val="3"/>
            <charset val="128"/>
          </rPr>
          <t>費用区分を選択</t>
        </r>
      </text>
    </comment>
    <comment ref="D184" authorId="0" shapeId="0" xr:uid="{5A2E2B45-7119-4477-9E98-F22975DE55F4}">
      <text>
        <r>
          <rPr>
            <sz val="9"/>
            <color indexed="81"/>
            <rFont val="MS P ゴシック"/>
            <family val="3"/>
            <charset val="128"/>
          </rPr>
          <t>費用区分を選択</t>
        </r>
      </text>
    </comment>
    <comment ref="E184" authorId="0" shapeId="0" xr:uid="{9B741579-A985-4A3D-B068-EC2A83FD435B}">
      <text>
        <r>
          <rPr>
            <sz val="9"/>
            <color indexed="81"/>
            <rFont val="MS P ゴシック"/>
            <family val="3"/>
            <charset val="128"/>
          </rPr>
          <t>契約区分を選択</t>
        </r>
      </text>
    </comment>
    <comment ref="F184" authorId="0" shapeId="0" xr:uid="{5849EAF3-DE8B-4961-8ABA-775A4C9887B1}">
      <text>
        <r>
          <rPr>
            <sz val="9"/>
            <color indexed="81"/>
            <rFont val="MS P ゴシック"/>
            <family val="3"/>
            <charset val="128"/>
          </rPr>
          <t>円単位で入力</t>
        </r>
      </text>
    </comment>
    <comment ref="G184" authorId="0" shapeId="0" xr:uid="{8CFB7B52-B8C5-4F07-A0DD-0D4D82FC79F5}">
      <text>
        <r>
          <rPr>
            <sz val="9"/>
            <color indexed="81"/>
            <rFont val="MS P ゴシック"/>
            <family val="3"/>
            <charset val="128"/>
          </rPr>
          <t>円単位で入力</t>
        </r>
      </text>
    </comment>
    <comment ref="H184" authorId="0" shapeId="0" xr:uid="{24171ABF-9575-42D9-9424-8BCD56AF552C}">
      <text>
        <r>
          <rPr>
            <sz val="9"/>
            <color indexed="81"/>
            <rFont val="MS P ゴシック"/>
            <family val="3"/>
            <charset val="128"/>
          </rPr>
          <t>円単位で入力</t>
        </r>
      </text>
    </comment>
    <comment ref="I184" authorId="0" shapeId="0" xr:uid="{0539B92D-9EA4-4853-AA27-A60E21F2DEDF}">
      <text>
        <r>
          <rPr>
            <sz val="9"/>
            <color indexed="81"/>
            <rFont val="MS P ゴシック"/>
            <family val="3"/>
            <charset val="128"/>
          </rPr>
          <t>円単位で入力</t>
        </r>
      </text>
    </comment>
    <comment ref="P184" authorId="0" shapeId="0" xr:uid="{98F5A234-C72D-41CC-9C61-34560ED5EAFF}">
      <text>
        <r>
          <rPr>
            <sz val="9"/>
            <color indexed="81"/>
            <rFont val="MS P ゴシック"/>
            <family val="3"/>
            <charset val="128"/>
          </rPr>
          <t>該当する場合入力（円単位）</t>
        </r>
      </text>
    </comment>
    <comment ref="R184" authorId="0" shapeId="0" xr:uid="{3B36C8E5-D5D5-49F8-A2CA-41AF4A7B0377}">
      <text>
        <r>
          <rPr>
            <sz val="9"/>
            <color indexed="81"/>
            <rFont val="MS P ゴシック"/>
            <family val="3"/>
            <charset val="128"/>
          </rPr>
          <t>油種区分を選択</t>
        </r>
      </text>
    </comment>
    <comment ref="S184" authorId="0" shapeId="0" xr:uid="{D9C559E4-AA5F-4532-A7C5-E3B23ACB83F2}">
      <text>
        <r>
          <rPr>
            <sz val="9"/>
            <color indexed="81"/>
            <rFont val="MS P ゴシック"/>
            <family val="3"/>
            <charset val="128"/>
          </rPr>
          <t>円単位で入力</t>
        </r>
      </text>
    </comment>
    <comment ref="P188" authorId="0" shapeId="0" xr:uid="{5C8A0045-FD2E-4811-9C6A-2068B8CED6C9}">
      <text>
        <r>
          <rPr>
            <b/>
            <sz val="9"/>
            <color indexed="81"/>
            <rFont val="MS P ゴシック"/>
            <family val="3"/>
            <charset val="128"/>
          </rPr>
          <t>既存事業の１年分の事業費を記載してください。</t>
        </r>
      </text>
    </comment>
    <comment ref="Q188" authorId="0" shapeId="0" xr:uid="{18C82B8C-32E2-4C1C-993A-878B6DE656DD}">
      <text>
        <r>
          <rPr>
            <b/>
            <sz val="9"/>
            <color indexed="81"/>
            <rFont val="MS P ゴシック"/>
            <family val="3"/>
            <charset val="128"/>
          </rPr>
          <t>既存事業の１年間の国費を入力してください。</t>
        </r>
      </text>
    </comment>
    <comment ref="S188" authorId="0" shapeId="0" xr:uid="{E5381713-8043-4F91-9F9A-0CF486F2AB40}">
      <text>
        <r>
          <rPr>
            <sz val="9"/>
            <color indexed="81"/>
            <rFont val="MS P ゴシック"/>
            <family val="3"/>
            <charset val="128"/>
          </rPr>
          <t xml:space="preserve">施設が用水に係るものか、排水に係るものかで、その期間分の既存補助の国費を算定するようにしてます。
地区に実態にあった方を選択してください。
</t>
        </r>
      </text>
    </comment>
    <comment ref="P190" authorId="0" shapeId="0" xr:uid="{17704CCF-941D-4001-BDC0-2BB4EAFED881}">
      <text>
        <r>
          <rPr>
            <sz val="9"/>
            <color indexed="81"/>
            <rFont val="MS P ゴシック"/>
            <family val="3"/>
            <charset val="128"/>
          </rPr>
          <t>予算ベースの電力料（事業費）を入力</t>
        </r>
      </text>
    </comment>
    <comment ref="Q190" authorId="0" shapeId="0" xr:uid="{DAEEA069-FD06-49BD-8A8D-DE7D4660C119}">
      <text>
        <r>
          <rPr>
            <sz val="9"/>
            <color indexed="81"/>
            <rFont val="MS P ゴシック"/>
            <family val="3"/>
            <charset val="128"/>
          </rPr>
          <t>予算ベースの電力料（国費）を入力</t>
        </r>
      </text>
    </comment>
    <comment ref="R190" authorId="0" shapeId="0" xr:uid="{5D101AAB-EAE3-4334-B1B0-89D696BBAE76}">
      <text>
        <r>
          <rPr>
            <b/>
            <sz val="9"/>
            <color indexed="81"/>
            <rFont val="MS P ゴシック"/>
            <family val="3"/>
            <charset val="128"/>
          </rPr>
          <t>⑦：前年度の電気料金
　　相当分の国費相当分</t>
        </r>
      </text>
    </comment>
    <comment ref="P191" authorId="0" shapeId="0" xr:uid="{ABA0BD1D-95EE-4027-A8CE-C095BC090889}">
      <text>
        <r>
          <rPr>
            <sz val="9"/>
            <color indexed="81"/>
            <rFont val="MS P ゴシック"/>
            <family val="3"/>
            <charset val="128"/>
          </rPr>
          <t>予算ベースの油脂費（事業費）を入力</t>
        </r>
      </text>
    </comment>
    <comment ref="Q191" authorId="0" shapeId="0" xr:uid="{C392BFD6-96E9-4E60-8D57-901EE8E018AB}">
      <text>
        <r>
          <rPr>
            <sz val="9"/>
            <color indexed="81"/>
            <rFont val="MS P ゴシック"/>
            <family val="3"/>
            <charset val="128"/>
          </rPr>
          <t>予算ベースの電力料（国費）を入力</t>
        </r>
      </text>
    </comment>
    <comment ref="R191" authorId="0" shapeId="0" xr:uid="{4615566F-97F1-4560-8CA8-3CFDF258ADE9}">
      <text>
        <r>
          <rPr>
            <b/>
            <sz val="9"/>
            <color indexed="81"/>
            <rFont val="MS P ゴシック"/>
            <family val="3"/>
            <charset val="128"/>
          </rPr>
          <t>⑬：前年度の油脂費
　　相当分の国費相当分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E798F3BD-07AB-44BD-9236-1E1B01ABCEB7}">
      <text>
        <r>
          <rPr>
            <sz val="9"/>
            <color indexed="81"/>
            <rFont val="MS P ゴシック"/>
            <family val="3"/>
            <charset val="128"/>
          </rPr>
          <t>地区名を入力</t>
        </r>
      </text>
    </comment>
    <comment ref="B10" authorId="0" shapeId="0" xr:uid="{9AF932AE-944D-4008-9D73-2B307B856EDF}">
      <text>
        <r>
          <rPr>
            <sz val="9"/>
            <color indexed="81"/>
            <rFont val="MS P ゴシック"/>
            <family val="3"/>
            <charset val="128"/>
          </rPr>
          <t>施設管理者を入力</t>
        </r>
      </text>
    </comment>
    <comment ref="E14" authorId="0" shapeId="0" xr:uid="{DC1D190D-0A77-491F-B349-E784A8B67441}">
      <text>
        <r>
          <rPr>
            <sz val="9"/>
            <color indexed="81"/>
            <rFont val="MS P ゴシック"/>
            <family val="3"/>
            <charset val="128"/>
          </rPr>
          <t>円単位で入力</t>
        </r>
      </text>
    </comment>
    <comment ref="E15" authorId="0" shapeId="0" xr:uid="{F443EEAB-54BC-4C98-BF68-1222A96D08A8}">
      <text>
        <r>
          <rPr>
            <sz val="9"/>
            <color indexed="81"/>
            <rFont val="MS P ゴシック"/>
            <family val="3"/>
            <charset val="128"/>
          </rPr>
          <t>円単位で入力</t>
        </r>
      </text>
    </comment>
    <comment ref="E16" authorId="0" shapeId="0" xr:uid="{923FBB03-8364-45D0-A9E8-D4CAFF2D8C1E}">
      <text>
        <r>
          <rPr>
            <sz val="9"/>
            <color indexed="81"/>
            <rFont val="MS P ゴシック"/>
            <family val="3"/>
            <charset val="128"/>
          </rPr>
          <t>円単位で入力</t>
        </r>
      </text>
    </comment>
    <comment ref="E17" authorId="0" shapeId="0" xr:uid="{E0894207-0618-472D-A519-4F96C439A278}">
      <text>
        <r>
          <rPr>
            <sz val="9"/>
            <color indexed="81"/>
            <rFont val="MS P ゴシック"/>
            <family val="3"/>
            <charset val="128"/>
          </rPr>
          <t>円単位で入力</t>
        </r>
      </text>
    </comment>
    <comment ref="E18" authorId="0" shapeId="0" xr:uid="{C70599F0-2368-4B15-875E-6EE6DD19B44D}">
      <text>
        <r>
          <rPr>
            <sz val="9"/>
            <color indexed="81"/>
            <rFont val="MS P ゴシック"/>
            <family val="3"/>
            <charset val="128"/>
          </rPr>
          <t>円単位で入力</t>
        </r>
      </text>
    </comment>
    <comment ref="E19" authorId="0" shapeId="0" xr:uid="{1FE43CEA-9AA4-47E9-94B6-B1E6883C92A2}">
      <text>
        <r>
          <rPr>
            <sz val="9"/>
            <color indexed="81"/>
            <rFont val="MS P ゴシック"/>
            <family val="3"/>
            <charset val="128"/>
          </rPr>
          <t>円単位で入力</t>
        </r>
      </text>
    </comment>
    <comment ref="E20" authorId="0" shapeId="0" xr:uid="{104E87C0-6A83-446A-8B32-91E1DC808B3F}">
      <text>
        <r>
          <rPr>
            <sz val="9"/>
            <color indexed="81"/>
            <rFont val="MS P ゴシック"/>
            <family val="3"/>
            <charset val="128"/>
          </rPr>
          <t>円単位で入力</t>
        </r>
      </text>
    </comment>
    <comment ref="E21" authorId="0" shapeId="0" xr:uid="{42EA71D8-2465-4FA3-A523-4E96ED5517DF}">
      <text>
        <r>
          <rPr>
            <sz val="9"/>
            <color indexed="81"/>
            <rFont val="MS P ゴシック"/>
            <family val="3"/>
            <charset val="128"/>
          </rPr>
          <t>円単位で入力</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<sst xmlns="http://schemas.openxmlformats.org/spreadsheetml/2006/main" count="312" uniqueCount="276">
  <si>
    <t>様式第１号</t>
    <rPh sb="0" eb="2">
      <t>ヨウシキ</t>
    </rPh>
    <rPh sb="2" eb="3">
      <t>ダイ</t>
    </rPh>
    <rPh sb="4" eb="5">
      <t>ゴウ</t>
    </rPh>
    <phoneticPr fontId="7"/>
  </si>
  <si>
    <t>担当者氏名</t>
    <rPh sb="0" eb="3">
      <t>タントウシャ</t>
    </rPh>
    <rPh sb="3" eb="5">
      <t>シメイ</t>
    </rPh>
    <phoneticPr fontId="7"/>
  </si>
  <si>
    <t>記</t>
    <rPh sb="0" eb="1">
      <t>キ</t>
    </rPh>
    <phoneticPr fontId="7"/>
  </si>
  <si>
    <t>申請者住所</t>
    <rPh sb="0" eb="3">
      <t>シンセイシャ</t>
    </rPh>
    <rPh sb="3" eb="5">
      <t>ジュウショ</t>
    </rPh>
    <phoneticPr fontId="7"/>
  </si>
  <si>
    <t>申請者名</t>
    <rPh sb="0" eb="3">
      <t>シンセイシャ</t>
    </rPh>
    <rPh sb="3" eb="4">
      <t>メイ</t>
    </rPh>
    <phoneticPr fontId="7"/>
  </si>
  <si>
    <t>提出有無</t>
    <rPh sb="0" eb="2">
      <t>テイシュツ</t>
    </rPh>
    <rPh sb="2" eb="4">
      <t>ウム</t>
    </rPh>
    <phoneticPr fontId="7"/>
  </si>
  <si>
    <t>施設アップ写真添付</t>
    <rPh sb="0" eb="2">
      <t>シセツ</t>
    </rPh>
    <rPh sb="5" eb="7">
      <t>シャシン</t>
    </rPh>
    <rPh sb="7" eb="9">
      <t>テンプ</t>
    </rPh>
    <phoneticPr fontId="7"/>
  </si>
  <si>
    <t>－</t>
    <phoneticPr fontId="7"/>
  </si>
  <si>
    <t>　</t>
    <phoneticPr fontId="7"/>
  </si>
  <si>
    <t>円</t>
    <rPh sb="0" eb="1">
      <t>エン</t>
    </rPh>
    <phoneticPr fontId="7"/>
  </si>
  <si>
    <t>※複数あれば複写して作成してください。</t>
    <rPh sb="1" eb="3">
      <t>フクスウ</t>
    </rPh>
    <rPh sb="6" eb="8">
      <t>フクシャ</t>
    </rPh>
    <rPh sb="10" eb="12">
      <t>サクセイ</t>
    </rPh>
    <phoneticPr fontId="7"/>
  </si>
  <si>
    <t>若しくは別途添付してください。</t>
    <rPh sb="0" eb="1">
      <t>モ</t>
    </rPh>
    <rPh sb="4" eb="6">
      <t>ベット</t>
    </rPh>
    <rPh sb="6" eb="8">
      <t>テンプ</t>
    </rPh>
    <phoneticPr fontId="7"/>
  </si>
  <si>
    <t>Eメール（任意）</t>
    <rPh sb="5" eb="7">
      <t>ニンイ</t>
    </rPh>
    <phoneticPr fontId="7"/>
  </si>
  <si>
    <t>電話番号℡</t>
    <rPh sb="0" eb="2">
      <t>デンワ</t>
    </rPh>
    <rPh sb="2" eb="4">
      <t>バンゴウ</t>
    </rPh>
    <phoneticPr fontId="7"/>
  </si>
  <si>
    <t>預金通帳のカナ口座名義が記載されたページの写しを貼り付けてください。</t>
    <rPh sb="0" eb="2">
      <t>ヨキン</t>
    </rPh>
    <rPh sb="2" eb="4">
      <t>ツウチョウ</t>
    </rPh>
    <rPh sb="7" eb="9">
      <t>コウザ</t>
    </rPh>
    <rPh sb="9" eb="11">
      <t>メイギ</t>
    </rPh>
    <rPh sb="12" eb="14">
      <t>キサイ</t>
    </rPh>
    <rPh sb="21" eb="22">
      <t>ウツ</t>
    </rPh>
    <rPh sb="24" eb="25">
      <t>ハ</t>
    </rPh>
    <rPh sb="26" eb="27">
      <t>ツ</t>
    </rPh>
    <phoneticPr fontId="7"/>
  </si>
  <si>
    <t>高圧受電の場合は、保安設備の法定点検時の報告書の写しを添付してください。</t>
    <rPh sb="0" eb="2">
      <t>コウアツ</t>
    </rPh>
    <rPh sb="2" eb="4">
      <t>ジュデン</t>
    </rPh>
    <rPh sb="5" eb="7">
      <t>バアイ</t>
    </rPh>
    <rPh sb="9" eb="11">
      <t>ホアン</t>
    </rPh>
    <rPh sb="11" eb="13">
      <t>セツビ</t>
    </rPh>
    <rPh sb="14" eb="16">
      <t>ホウテイ</t>
    </rPh>
    <rPh sb="16" eb="18">
      <t>テンケン</t>
    </rPh>
    <rPh sb="18" eb="19">
      <t>ジ</t>
    </rPh>
    <rPh sb="20" eb="23">
      <t>ホウコクショ</t>
    </rPh>
    <rPh sb="24" eb="25">
      <t>ウツ</t>
    </rPh>
    <rPh sb="27" eb="29">
      <t>テンプ</t>
    </rPh>
    <phoneticPr fontId="7"/>
  </si>
  <si>
    <t>例）自家用電気工作物年次点検試験報告書</t>
    <rPh sb="0" eb="1">
      <t>レイ</t>
    </rPh>
    <rPh sb="2" eb="5">
      <t>ジカヨウ</t>
    </rPh>
    <rPh sb="5" eb="7">
      <t>デンキ</t>
    </rPh>
    <rPh sb="7" eb="10">
      <t>コウサクブツ</t>
    </rPh>
    <rPh sb="10" eb="12">
      <t>ネンジ</t>
    </rPh>
    <rPh sb="12" eb="14">
      <t>テンケン</t>
    </rPh>
    <rPh sb="14" eb="16">
      <t>シケン</t>
    </rPh>
    <rPh sb="16" eb="19">
      <t>ホウコクショ</t>
    </rPh>
    <phoneticPr fontId="7"/>
  </si>
  <si>
    <t>若しくは別途添付してください。</t>
  </si>
  <si>
    <t>適宜、様式を複写してください。</t>
    <rPh sb="0" eb="2">
      <t>テキギ</t>
    </rPh>
    <rPh sb="3" eb="5">
      <t>ヨウシキ</t>
    </rPh>
    <rPh sb="6" eb="8">
      <t>フクシャ</t>
    </rPh>
    <phoneticPr fontId="7"/>
  </si>
  <si>
    <t>目印となる建物などを表示してください。</t>
    <rPh sb="0" eb="2">
      <t>メジルシ</t>
    </rPh>
    <rPh sb="5" eb="7">
      <t>タテモノ</t>
    </rPh>
    <rPh sb="10" eb="12">
      <t>ヒョウジ</t>
    </rPh>
    <phoneticPr fontId="7"/>
  </si>
  <si>
    <t>貼り付けでも別途添付でも可。</t>
    <rPh sb="0" eb="1">
      <t>ハ</t>
    </rPh>
    <rPh sb="2" eb="3">
      <t>ツ</t>
    </rPh>
    <rPh sb="6" eb="8">
      <t>ベット</t>
    </rPh>
    <rPh sb="8" eb="10">
      <t>テンプ</t>
    </rPh>
    <rPh sb="12" eb="13">
      <t>カ</t>
    </rPh>
    <phoneticPr fontId="7"/>
  </si>
  <si>
    <t>　　島根県知事　丸山　達也　様</t>
    <rPh sb="2" eb="5">
      <t>シマネケン</t>
    </rPh>
    <rPh sb="5" eb="7">
      <t>チジ</t>
    </rPh>
    <rPh sb="14" eb="15">
      <t>サマ</t>
    </rPh>
    <phoneticPr fontId="7"/>
  </si>
  <si>
    <t>〒</t>
    <phoneticPr fontId="7"/>
  </si>
  <si>
    <t>　</t>
    <phoneticPr fontId="7"/>
  </si>
  <si>
    <t>令和　　年　　月　　日　</t>
    <rPh sb="0" eb="2">
      <t>レイワ</t>
    </rPh>
    <rPh sb="4" eb="5">
      <t>ネン</t>
    </rPh>
    <rPh sb="7" eb="8">
      <t>ツキ</t>
    </rPh>
    <rPh sb="10" eb="11">
      <t>ニチ</t>
    </rPh>
    <phoneticPr fontId="7"/>
  </si>
  <si>
    <t>　　　-</t>
    <phoneticPr fontId="7"/>
  </si>
  <si>
    <t>採択申請書を作成するにあたり事前に一読してください。</t>
    <rPh sb="0" eb="2">
      <t>サイタク</t>
    </rPh>
    <rPh sb="2" eb="5">
      <t>シンセイショ</t>
    </rPh>
    <rPh sb="6" eb="8">
      <t>サクセイ</t>
    </rPh>
    <rPh sb="14" eb="16">
      <t>ジゼン</t>
    </rPh>
    <rPh sb="17" eb="19">
      <t>イチドク</t>
    </rPh>
    <phoneticPr fontId="7"/>
  </si>
  <si>
    <t>１．事業名</t>
    <rPh sb="2" eb="5">
      <t>ジギョウメイ</t>
    </rPh>
    <phoneticPr fontId="7"/>
  </si>
  <si>
    <t>２．目的</t>
    <rPh sb="2" eb="4">
      <t>モクテキ</t>
    </rPh>
    <phoneticPr fontId="7"/>
  </si>
  <si>
    <t>島根県農林水産部農地整備課国営事業対策室</t>
    <rPh sb="0" eb="3">
      <t>シマネケン</t>
    </rPh>
    <rPh sb="3" eb="5">
      <t>ノウリン</t>
    </rPh>
    <rPh sb="5" eb="8">
      <t>スイサンブ</t>
    </rPh>
    <rPh sb="8" eb="10">
      <t>ノウチ</t>
    </rPh>
    <rPh sb="10" eb="13">
      <t>セイビカ</t>
    </rPh>
    <rPh sb="13" eb="15">
      <t>コクエイ</t>
    </rPh>
    <rPh sb="15" eb="17">
      <t>ジギョウ</t>
    </rPh>
    <rPh sb="17" eb="20">
      <t>タイサクシツ</t>
    </rPh>
    <phoneticPr fontId="7"/>
  </si>
  <si>
    <t>〒６９０－８５０１　松江市殿町１番地</t>
    <rPh sb="10" eb="13">
      <t>マツエシ</t>
    </rPh>
    <rPh sb="13" eb="15">
      <t>トノマチ</t>
    </rPh>
    <rPh sb="16" eb="18">
      <t>バンチ</t>
    </rPh>
    <phoneticPr fontId="7"/>
  </si>
  <si>
    <t>島根県内</t>
    <rPh sb="0" eb="2">
      <t>シマネ</t>
    </rPh>
    <rPh sb="2" eb="4">
      <t>ケンナイ</t>
    </rPh>
    <phoneticPr fontId="7"/>
  </si>
  <si>
    <t>同一施設で他補助金等が充当されている場合は、それぞれの金額を確認できる資料を</t>
    <rPh sb="0" eb="2">
      <t>ドウイツ</t>
    </rPh>
    <rPh sb="2" eb="4">
      <t>シセツ</t>
    </rPh>
    <rPh sb="5" eb="6">
      <t>ホカ</t>
    </rPh>
    <rPh sb="6" eb="9">
      <t>ホジョキン</t>
    </rPh>
    <rPh sb="9" eb="10">
      <t>トウ</t>
    </rPh>
    <rPh sb="11" eb="13">
      <t>ジュウトウ</t>
    </rPh>
    <rPh sb="18" eb="20">
      <t>バアイ</t>
    </rPh>
    <rPh sb="27" eb="29">
      <t>キンガク</t>
    </rPh>
    <rPh sb="30" eb="32">
      <t>カクニン</t>
    </rPh>
    <rPh sb="35" eb="37">
      <t>シリョウ</t>
    </rPh>
    <phoneticPr fontId="7"/>
  </si>
  <si>
    <t>次のような農業水利施設</t>
    <phoneticPr fontId="7"/>
  </si>
  <si>
    <t>３．対象施設</t>
    <rPh sb="2" eb="4">
      <t>タイショウ</t>
    </rPh>
    <rPh sb="4" eb="6">
      <t>シセツ</t>
    </rPh>
    <phoneticPr fontId="7"/>
  </si>
  <si>
    <t>４．施設所在地</t>
    <rPh sb="2" eb="4">
      <t>シセツ</t>
    </rPh>
    <rPh sb="4" eb="7">
      <t>ショザイチ</t>
    </rPh>
    <phoneticPr fontId="7"/>
  </si>
  <si>
    <t>５．対象者</t>
    <rPh sb="2" eb="5">
      <t>タイショウシャ</t>
    </rPh>
    <phoneticPr fontId="7"/>
  </si>
  <si>
    <t>６．対象期間</t>
    <rPh sb="2" eb="4">
      <t>タイショウ</t>
    </rPh>
    <rPh sb="4" eb="6">
      <t>キカン</t>
    </rPh>
    <phoneticPr fontId="7"/>
  </si>
  <si>
    <t>７．交付額</t>
    <rPh sb="2" eb="5">
      <t>コウフガク</t>
    </rPh>
    <phoneticPr fontId="7"/>
  </si>
  <si>
    <r>
      <t>月別請求書</t>
    </r>
    <r>
      <rPr>
        <sz val="16"/>
        <color theme="1"/>
        <rFont val="游ゴシック"/>
        <family val="2"/>
        <scheme val="minor"/>
      </rPr>
      <t>を貼り付けてください。</t>
    </r>
    <rPh sb="0" eb="2">
      <t>ツキベツ</t>
    </rPh>
    <rPh sb="2" eb="5">
      <t>セイキュウショ</t>
    </rPh>
    <rPh sb="6" eb="7">
      <t>ハ</t>
    </rPh>
    <rPh sb="8" eb="9">
      <t>ツ</t>
    </rPh>
    <phoneticPr fontId="7"/>
  </si>
  <si>
    <t>簡単な位置図を作成してください。</t>
    <rPh sb="0" eb="2">
      <t>カンタン</t>
    </rPh>
    <rPh sb="3" eb="6">
      <t>イチズ</t>
    </rPh>
    <rPh sb="7" eb="9">
      <t>サクセイ</t>
    </rPh>
    <phoneticPr fontId="7"/>
  </si>
  <si>
    <t>手書き、既存の地図の貼り付けも可。</t>
    <rPh sb="0" eb="2">
      <t>テガ</t>
    </rPh>
    <rPh sb="4" eb="6">
      <t>キゾン</t>
    </rPh>
    <rPh sb="7" eb="9">
      <t>チズ</t>
    </rPh>
    <rPh sb="10" eb="11">
      <t>ハ</t>
    </rPh>
    <rPh sb="12" eb="13">
      <t>ツ</t>
    </rPh>
    <rPh sb="15" eb="16">
      <t>カ</t>
    </rPh>
    <phoneticPr fontId="7"/>
  </si>
  <si>
    <t>８．提出が必要な申請書</t>
    <rPh sb="2" eb="4">
      <t>テイシュツ</t>
    </rPh>
    <rPh sb="5" eb="7">
      <t>ヒツヨウ</t>
    </rPh>
    <rPh sb="8" eb="11">
      <t>シンセイショ</t>
    </rPh>
    <phoneticPr fontId="7"/>
  </si>
  <si>
    <t>従量電灯は対象としません。</t>
    <rPh sb="0" eb="2">
      <t>ジュウリョウ</t>
    </rPh>
    <rPh sb="2" eb="4">
      <t>デントウ</t>
    </rPh>
    <rPh sb="5" eb="7">
      <t>タイショウ</t>
    </rPh>
    <phoneticPr fontId="7"/>
  </si>
  <si>
    <t>申請の注意事項</t>
    <rPh sb="0" eb="2">
      <t>シンセイ</t>
    </rPh>
    <rPh sb="3" eb="5">
      <t>チュウイ</t>
    </rPh>
    <rPh sb="5" eb="7">
      <t>ジコウ</t>
    </rPh>
    <phoneticPr fontId="7"/>
  </si>
  <si>
    <t>揚水施設、排水施設、ダム、頭首工、取水ゲート、排水ゲート、ため池、加圧機場、その他　</t>
    <rPh sb="0" eb="2">
      <t>ヨウスイ</t>
    </rPh>
    <rPh sb="2" eb="4">
      <t>シセツ</t>
    </rPh>
    <rPh sb="5" eb="7">
      <t>ハイスイ</t>
    </rPh>
    <rPh sb="7" eb="9">
      <t>シセツ</t>
    </rPh>
    <rPh sb="13" eb="16">
      <t>トウシュコウ</t>
    </rPh>
    <rPh sb="17" eb="19">
      <t>シュスイ</t>
    </rPh>
    <rPh sb="23" eb="25">
      <t>ハイスイ</t>
    </rPh>
    <rPh sb="31" eb="32">
      <t>イケ</t>
    </rPh>
    <rPh sb="33" eb="35">
      <t>カアツ</t>
    </rPh>
    <rPh sb="35" eb="37">
      <t>キジョウ</t>
    </rPh>
    <rPh sb="40" eb="41">
      <t>ホカ</t>
    </rPh>
    <phoneticPr fontId="7"/>
  </si>
  <si>
    <t>知事が認めるもの。</t>
  </si>
  <si>
    <r>
      <rPr>
        <sz val="11"/>
        <color theme="1"/>
        <rFont val="游ゴシック"/>
        <family val="3"/>
        <charset val="128"/>
        <scheme val="minor"/>
      </rPr>
      <t>申請者名</t>
    </r>
    <r>
      <rPr>
        <sz val="9"/>
        <color theme="1"/>
        <rFont val="游ゴシック"/>
        <family val="3"/>
        <charset val="128"/>
        <scheme val="minor"/>
      </rPr>
      <t xml:space="preserve">
（法人は法人名・代表者肩書・氏名）</t>
    </r>
    <rPh sb="0" eb="3">
      <t>シンセイシャ</t>
    </rPh>
    <rPh sb="3" eb="4">
      <t>メイ</t>
    </rPh>
    <rPh sb="6" eb="8">
      <t>ホウジン</t>
    </rPh>
    <rPh sb="9" eb="11">
      <t>ホウジン</t>
    </rPh>
    <rPh sb="11" eb="12">
      <t>メイ</t>
    </rPh>
    <rPh sb="13" eb="16">
      <t>ダイヒョウシャ</t>
    </rPh>
    <rPh sb="16" eb="18">
      <t>カタガ</t>
    </rPh>
    <rPh sb="19" eb="21">
      <t>シメイ</t>
    </rPh>
    <phoneticPr fontId="7"/>
  </si>
  <si>
    <r>
      <rPr>
        <sz val="10"/>
        <color theme="1"/>
        <rFont val="游ゴシック"/>
        <family val="3"/>
        <charset val="128"/>
        <scheme val="minor"/>
      </rPr>
      <t>申請金額</t>
    </r>
    <r>
      <rPr>
        <sz val="9"/>
        <color theme="1"/>
        <rFont val="游ゴシック"/>
        <family val="3"/>
        <charset val="128"/>
        <scheme val="minor"/>
      </rPr>
      <t xml:space="preserve">
</t>
    </r>
    <r>
      <rPr>
        <sz val="8"/>
        <color theme="1"/>
        <rFont val="游ゴシック"/>
        <family val="3"/>
        <charset val="128"/>
        <scheme val="minor"/>
      </rPr>
      <t>（請求金額）</t>
    </r>
    <rPh sb="0" eb="2">
      <t>シンセイ</t>
    </rPh>
    <rPh sb="2" eb="4">
      <t>キンガク</t>
    </rPh>
    <rPh sb="6" eb="8">
      <t>セイキュウ</t>
    </rPh>
    <rPh sb="8" eb="10">
      <t>キンガク</t>
    </rPh>
    <phoneticPr fontId="7"/>
  </si>
  <si>
    <t>※点検者名が記載されたページを抜粋し添付してください。</t>
    <rPh sb="1" eb="3">
      <t>テンケン</t>
    </rPh>
    <rPh sb="3" eb="5">
      <t>シャメイ</t>
    </rPh>
    <rPh sb="6" eb="8">
      <t>キサイ</t>
    </rPh>
    <rPh sb="15" eb="17">
      <t>バッスイ</t>
    </rPh>
    <rPh sb="18" eb="20">
      <t>テンプ</t>
    </rPh>
    <phoneticPr fontId="7"/>
  </si>
  <si>
    <t>複数枚添付する必要はありません。</t>
    <rPh sb="0" eb="3">
      <t>フクスウマイ</t>
    </rPh>
    <rPh sb="3" eb="5">
      <t>テンプ</t>
    </rPh>
    <rPh sb="7" eb="9">
      <t>ヒツヨウ</t>
    </rPh>
    <phoneticPr fontId="7"/>
  </si>
  <si>
    <t>（携帯電話）</t>
    <rPh sb="1" eb="3">
      <t>ケイタイ</t>
    </rPh>
    <rPh sb="3" eb="5">
      <t>デンワ</t>
    </rPh>
    <phoneticPr fontId="7"/>
  </si>
  <si>
    <t>委　任　状</t>
  </si>
  <si>
    <t>令和　　年　　月　　日</t>
  </si>
  <si>
    <t>島根県知事　様</t>
  </si>
  <si>
    <t>委任者</t>
  </si>
  <si>
    <t>受任者</t>
  </si>
  <si>
    <t>住所　　　</t>
    <phoneticPr fontId="7"/>
  </si>
  <si>
    <t>団体名</t>
    <phoneticPr fontId="7"/>
  </si>
  <si>
    <t>役職名</t>
    <phoneticPr fontId="7"/>
  </si>
  <si>
    <t>氏名　</t>
    <phoneticPr fontId="7"/>
  </si>
  <si>
    <t>（※受任者・委任者が個人のときは住所・氏名のみ記載）</t>
    <phoneticPr fontId="7"/>
  </si>
  <si>
    <t>住所　　</t>
    <phoneticPr fontId="7"/>
  </si>
  <si>
    <t>の権限を委任します。</t>
    <phoneticPr fontId="7"/>
  </si>
  <si>
    <t>交　付　金　交　付　申　請　書</t>
    <rPh sb="0" eb="1">
      <t>コウ</t>
    </rPh>
    <rPh sb="2" eb="3">
      <t>ツキ</t>
    </rPh>
    <rPh sb="4" eb="5">
      <t>キン</t>
    </rPh>
    <rPh sb="6" eb="7">
      <t>コウ</t>
    </rPh>
    <rPh sb="8" eb="9">
      <t>ヅケ</t>
    </rPh>
    <rPh sb="10" eb="11">
      <t>サル</t>
    </rPh>
    <rPh sb="12" eb="13">
      <t>ショウ</t>
    </rPh>
    <rPh sb="14" eb="15">
      <t>ショ</t>
    </rPh>
    <phoneticPr fontId="7"/>
  </si>
  <si>
    <t>番号</t>
    <rPh sb="0" eb="2">
      <t>バンゴウ</t>
    </rPh>
    <phoneticPr fontId="33"/>
  </si>
  <si>
    <t>し、提出してください。</t>
    <phoneticPr fontId="7"/>
  </si>
  <si>
    <t>島根県HPから【エクセル形式】の電子ファイルをダウンロードし、交付申請書一式を作成
　</t>
    <rPh sb="31" eb="33">
      <t>コウフ</t>
    </rPh>
    <phoneticPr fontId="7"/>
  </si>
  <si>
    <t>↓削除しないこと</t>
    <rPh sb="1" eb="3">
      <t>サクジョ</t>
    </rPh>
    <phoneticPr fontId="7"/>
  </si>
  <si>
    <t>ビジネス動力</t>
    <rPh sb="4" eb="6">
      <t>ドウリョク</t>
    </rPh>
    <phoneticPr fontId="7"/>
  </si>
  <si>
    <t>注４）当該施設が農業用以外の用途と混同する場合は、農業用目的分のみ申請できるものとし、
　　その振り分け根拠を送付すること。</t>
    <rPh sb="0" eb="1">
      <t>チュウ</t>
    </rPh>
    <rPh sb="3" eb="5">
      <t>トウガイ</t>
    </rPh>
    <rPh sb="5" eb="7">
      <t>シセツ</t>
    </rPh>
    <rPh sb="8" eb="11">
      <t>ノウギョウヨウ</t>
    </rPh>
    <rPh sb="11" eb="13">
      <t>イガイ</t>
    </rPh>
    <rPh sb="14" eb="16">
      <t>ヨウト</t>
    </rPh>
    <rPh sb="17" eb="19">
      <t>コンドウ</t>
    </rPh>
    <rPh sb="21" eb="23">
      <t>バアイ</t>
    </rPh>
    <rPh sb="25" eb="28">
      <t>ノウギョウヨウ</t>
    </rPh>
    <rPh sb="28" eb="30">
      <t>モクテキ</t>
    </rPh>
    <rPh sb="30" eb="31">
      <t>ブン</t>
    </rPh>
    <rPh sb="33" eb="35">
      <t>シンセイ</t>
    </rPh>
    <rPh sb="48" eb="49">
      <t>フ</t>
    </rPh>
    <rPh sb="50" eb="51">
      <t>ワ</t>
    </rPh>
    <rPh sb="52" eb="54">
      <t>コンキョ</t>
    </rPh>
    <rPh sb="55" eb="57">
      <t>ソウフ</t>
    </rPh>
    <phoneticPr fontId="7"/>
  </si>
  <si>
    <t>単価は高圧、農事用電力Ａ（低圧）等に固定。千円未満は切り捨て。</t>
    <rPh sb="0" eb="2">
      <t>タンカ</t>
    </rPh>
    <rPh sb="3" eb="5">
      <t>コウアツ</t>
    </rPh>
    <rPh sb="6" eb="8">
      <t>ノウジ</t>
    </rPh>
    <rPh sb="8" eb="9">
      <t>ヨウ</t>
    </rPh>
    <rPh sb="9" eb="11">
      <t>デンリョク</t>
    </rPh>
    <rPh sb="13" eb="15">
      <t>テイアツ</t>
    </rPh>
    <rPh sb="16" eb="17">
      <t>トウ</t>
    </rPh>
    <rPh sb="18" eb="20">
      <t>コテイ</t>
    </rPh>
    <rPh sb="21" eb="23">
      <t>センエン</t>
    </rPh>
    <rPh sb="23" eb="25">
      <t>ミマン</t>
    </rPh>
    <rPh sb="26" eb="27">
      <t>キ</t>
    </rPh>
    <rPh sb="28" eb="29">
      <t>ス</t>
    </rPh>
    <phoneticPr fontId="7"/>
  </si>
  <si>
    <t>・資料を審査するうえで、施設等を現地確認、聞き取り等をする場合があります。</t>
    <rPh sb="1" eb="3">
      <t>シリョウ</t>
    </rPh>
    <rPh sb="4" eb="6">
      <t>シンサ</t>
    </rPh>
    <rPh sb="12" eb="15">
      <t>シセツトウ</t>
    </rPh>
    <rPh sb="16" eb="18">
      <t>ゲンチ</t>
    </rPh>
    <rPh sb="18" eb="20">
      <t>カクニン</t>
    </rPh>
    <rPh sb="21" eb="22">
      <t>キ</t>
    </rPh>
    <rPh sb="23" eb="24">
      <t>ト</t>
    </rPh>
    <rPh sb="25" eb="26">
      <t>トウ</t>
    </rPh>
    <rPh sb="29" eb="31">
      <t>バアイ</t>
    </rPh>
    <phoneticPr fontId="7"/>
  </si>
  <si>
    <t>・電気料金の請求書等について、内容を電力会社に直接確認する場合があります。</t>
    <rPh sb="1" eb="3">
      <t>デンキ</t>
    </rPh>
    <rPh sb="3" eb="5">
      <t>リョウキン</t>
    </rPh>
    <rPh sb="6" eb="9">
      <t>セイキュウショ</t>
    </rPh>
    <rPh sb="9" eb="10">
      <t>トウ</t>
    </rPh>
    <rPh sb="15" eb="17">
      <t>ナイヨウ</t>
    </rPh>
    <rPh sb="18" eb="20">
      <t>デンリョク</t>
    </rPh>
    <rPh sb="20" eb="22">
      <t>カイシャ</t>
    </rPh>
    <rPh sb="23" eb="25">
      <t>チョクセツ</t>
    </rPh>
    <rPh sb="25" eb="27">
      <t>カクニン</t>
    </rPh>
    <rPh sb="29" eb="31">
      <t>バアイ</t>
    </rPh>
    <phoneticPr fontId="7"/>
  </si>
  <si>
    <t>農業水利施設省エネルギー化推進対策事業</t>
    <rPh sb="0" eb="2">
      <t>ノウギョウ</t>
    </rPh>
    <rPh sb="2" eb="4">
      <t>スイリ</t>
    </rPh>
    <rPh sb="4" eb="6">
      <t>シセツ</t>
    </rPh>
    <rPh sb="6" eb="7">
      <t>ショウ</t>
    </rPh>
    <rPh sb="12" eb="13">
      <t>カ</t>
    </rPh>
    <rPh sb="13" eb="15">
      <t>スイシン</t>
    </rPh>
    <rPh sb="15" eb="17">
      <t>タイサク</t>
    </rPh>
    <rPh sb="17" eb="19">
      <t>ジギョウ</t>
    </rPh>
    <phoneticPr fontId="7"/>
  </si>
  <si>
    <t>　交付金の交付を受けたいので、農業水利施設省エネルギー化推進対策事業交付金交付要綱第６の規定により、下記資料を添えて申請及び請求します。</t>
    <rPh sb="1" eb="4">
      <t>コウフキン</t>
    </rPh>
    <rPh sb="5" eb="7">
      <t>コウフ</t>
    </rPh>
    <rPh sb="8" eb="9">
      <t>ウ</t>
    </rPh>
    <rPh sb="15" eb="17">
      <t>ノウギョウ</t>
    </rPh>
    <rPh sb="17" eb="19">
      <t>スイリ</t>
    </rPh>
    <rPh sb="19" eb="21">
      <t>シセツ</t>
    </rPh>
    <rPh sb="21" eb="22">
      <t>ショウ</t>
    </rPh>
    <rPh sb="27" eb="28">
      <t>カ</t>
    </rPh>
    <rPh sb="28" eb="30">
      <t>スイシン</t>
    </rPh>
    <rPh sb="30" eb="32">
      <t>タイサク</t>
    </rPh>
    <rPh sb="32" eb="34">
      <t>ジギョウ</t>
    </rPh>
    <rPh sb="34" eb="37">
      <t>コウフキン</t>
    </rPh>
    <rPh sb="37" eb="39">
      <t>コウフ</t>
    </rPh>
    <rPh sb="39" eb="41">
      <t>ヨウコウ</t>
    </rPh>
    <rPh sb="41" eb="42">
      <t>ダイ</t>
    </rPh>
    <rPh sb="44" eb="46">
      <t>キテイ</t>
    </rPh>
    <rPh sb="50" eb="52">
      <t>カキ</t>
    </rPh>
    <rPh sb="52" eb="54">
      <t>シリョウ</t>
    </rPh>
    <rPh sb="55" eb="56">
      <t>ソ</t>
    </rPh>
    <rPh sb="58" eb="60">
      <t>シンセイ</t>
    </rPh>
    <rPh sb="60" eb="61">
      <t>オヨ</t>
    </rPh>
    <rPh sb="62" eb="64">
      <t>セイキュウ</t>
    </rPh>
    <phoneticPr fontId="7"/>
  </si>
  <si>
    <t>℡０８５２－２２－５０２１</t>
    <phoneticPr fontId="7"/>
  </si>
  <si>
    <t>※個人は除く。</t>
    <rPh sb="1" eb="3">
      <t>コジン</t>
    </rPh>
    <rPh sb="4" eb="5">
      <t>ノゾ</t>
    </rPh>
    <phoneticPr fontId="7"/>
  </si>
  <si>
    <t>次の者を代理人と定め、農業水利施設省エネルギー化推進対策事業交付金の受領について</t>
    <rPh sb="17" eb="18">
      <t>ショウ</t>
    </rPh>
    <rPh sb="23" eb="24">
      <t>カ</t>
    </rPh>
    <rPh sb="24" eb="26">
      <t>スイシン</t>
    </rPh>
    <rPh sb="26" eb="28">
      <t>タイサク</t>
    </rPh>
    <rPh sb="28" eb="30">
      <t>ジギョウ</t>
    </rPh>
    <phoneticPr fontId="7"/>
  </si>
  <si>
    <t>【地区集計】</t>
    <rPh sb="1" eb="5">
      <t>チクシュウケイ</t>
    </rPh>
    <phoneticPr fontId="33"/>
  </si>
  <si>
    <t>（単位：円）</t>
    <rPh sb="1" eb="3">
      <t>タンイ</t>
    </rPh>
    <rPh sb="4" eb="5">
      <t>エン</t>
    </rPh>
    <phoneticPr fontId="33"/>
  </si>
  <si>
    <t>地区名</t>
    <rPh sb="0" eb="3">
      <t>チクメイ</t>
    </rPh>
    <phoneticPr fontId="33"/>
  </si>
  <si>
    <t>施設管理者名</t>
    <rPh sb="0" eb="2">
      <t>シセツ</t>
    </rPh>
    <rPh sb="2" eb="5">
      <t>カンリシャ</t>
    </rPh>
    <rPh sb="5" eb="6">
      <t>メイ</t>
    </rPh>
    <phoneticPr fontId="33"/>
  </si>
  <si>
    <t>：リストから選択</t>
    <rPh sb="6" eb="8">
      <t>センタク</t>
    </rPh>
    <phoneticPr fontId="37"/>
  </si>
  <si>
    <t>：直接入力</t>
    <rPh sb="1" eb="5">
      <t>チョクセツニュウリョク</t>
    </rPh>
    <phoneticPr fontId="37"/>
  </si>
  <si>
    <t>【地区個表】</t>
    <rPh sb="1" eb="3">
      <t>チク</t>
    </rPh>
    <rPh sb="3" eb="5">
      <t>コヒョウ</t>
    </rPh>
    <phoneticPr fontId="33"/>
  </si>
  <si>
    <t>施設名</t>
    <rPh sb="0" eb="2">
      <t>シセツ</t>
    </rPh>
    <rPh sb="2" eb="3">
      <t>メイ</t>
    </rPh>
    <phoneticPr fontId="33"/>
  </si>
  <si>
    <t>既存補助事業</t>
    <rPh sb="0" eb="6">
      <t>キゾンホジョジギョウ</t>
    </rPh>
    <phoneticPr fontId="37"/>
  </si>
  <si>
    <t>電気料金</t>
    <rPh sb="0" eb="2">
      <t>デンキ</t>
    </rPh>
    <rPh sb="2" eb="4">
      <t>リョウキン</t>
    </rPh>
    <phoneticPr fontId="37"/>
  </si>
  <si>
    <t>油脂費</t>
    <rPh sb="0" eb="3">
      <t>ユシヒ</t>
    </rPh>
    <phoneticPr fontId="37"/>
  </si>
  <si>
    <t>高騰分
（電力料＋油脂費）</t>
    <rPh sb="0" eb="3">
      <t>コウトウブン</t>
    </rPh>
    <rPh sb="5" eb="8">
      <t>デンリョクリョウ</t>
    </rPh>
    <rPh sb="9" eb="12">
      <t>ユシヒ</t>
    </rPh>
    <phoneticPr fontId="37"/>
  </si>
  <si>
    <t>費用区分※1</t>
    <rPh sb="0" eb="2">
      <t>ヒヨウ</t>
    </rPh>
    <rPh sb="2" eb="4">
      <t>クブン</t>
    </rPh>
    <phoneticPr fontId="33"/>
  </si>
  <si>
    <t>補助率区分※2</t>
    <rPh sb="0" eb="3">
      <t>ホジョリツ</t>
    </rPh>
    <rPh sb="3" eb="5">
      <t>クブン</t>
    </rPh>
    <phoneticPr fontId="33"/>
  </si>
  <si>
    <t>契約区分</t>
    <rPh sb="0" eb="2">
      <t>ケイヤク</t>
    </rPh>
    <rPh sb="2" eb="4">
      <t>クブン</t>
    </rPh>
    <phoneticPr fontId="33"/>
  </si>
  <si>
    <t>左記の国費相当分</t>
    <rPh sb="0" eb="2">
      <t>サキ</t>
    </rPh>
    <rPh sb="3" eb="5">
      <t>コクヒ</t>
    </rPh>
    <rPh sb="5" eb="8">
      <t>ソウトウブン</t>
    </rPh>
    <phoneticPr fontId="37"/>
  </si>
  <si>
    <t>その他高騰分</t>
    <rPh sb="2" eb="3">
      <t>ホカ</t>
    </rPh>
    <rPh sb="3" eb="6">
      <t>コウトウブン</t>
    </rPh>
    <phoneticPr fontId="33"/>
  </si>
  <si>
    <t>高騰分</t>
    <rPh sb="0" eb="3">
      <t>コウトウブン</t>
    </rPh>
    <phoneticPr fontId="33"/>
  </si>
  <si>
    <t>油種区分</t>
    <rPh sb="0" eb="2">
      <t>ユシュ</t>
    </rPh>
    <rPh sb="2" eb="4">
      <t>クブン</t>
    </rPh>
    <phoneticPr fontId="33"/>
  </si>
  <si>
    <t>40％,1/3,30％</t>
    <phoneticPr fontId="33"/>
  </si>
  <si>
    <t>①基本料金</t>
    <rPh sb="1" eb="3">
      <t>キホン</t>
    </rPh>
    <rPh sb="3" eb="5">
      <t>リョウキン</t>
    </rPh>
    <phoneticPr fontId="37"/>
  </si>
  <si>
    <t>②電力量料金</t>
    <rPh sb="1" eb="3">
      <t>デンリョク</t>
    </rPh>
    <rPh sb="3" eb="4">
      <t>リョウ</t>
    </rPh>
    <rPh sb="4" eb="6">
      <t>リョウキン</t>
    </rPh>
    <phoneticPr fontId="37"/>
  </si>
  <si>
    <t>③燃料調整額</t>
    <rPh sb="1" eb="3">
      <t>ネンリョウ</t>
    </rPh>
    <rPh sb="3" eb="5">
      <t>チョウセイ</t>
    </rPh>
    <rPh sb="5" eb="6">
      <t>ガク</t>
    </rPh>
    <phoneticPr fontId="37"/>
  </si>
  <si>
    <t>④再エネ賦課金</t>
    <rPh sb="1" eb="2">
      <t>サイ</t>
    </rPh>
    <rPh sb="4" eb="7">
      <t>フカキン</t>
    </rPh>
    <phoneticPr fontId="33"/>
  </si>
  <si>
    <t>⑤計</t>
    <rPh sb="1" eb="2">
      <t>ケイ</t>
    </rPh>
    <phoneticPr fontId="37"/>
  </si>
  <si>
    <t>⑥計（再エネ賦課金除く）</t>
    <rPh sb="1" eb="2">
      <t>ケイ</t>
    </rPh>
    <rPh sb="3" eb="4">
      <t>サイ</t>
    </rPh>
    <rPh sb="6" eb="9">
      <t>フカキン</t>
    </rPh>
    <rPh sb="9" eb="10">
      <t>ノゾ</t>
    </rPh>
    <phoneticPr fontId="37"/>
  </si>
  <si>
    <t>⑦基本料金上昇率</t>
    <rPh sb="1" eb="8">
      <t>キホンリョウキンジョウショウリツ</t>
    </rPh>
    <phoneticPr fontId="37"/>
  </si>
  <si>
    <t>⑧電力量料金
上昇率</t>
    <rPh sb="1" eb="4">
      <t>デンリョクリョウ</t>
    </rPh>
    <rPh sb="4" eb="6">
      <t>リョウキン</t>
    </rPh>
    <rPh sb="7" eb="9">
      <t>ジョウショウ</t>
    </rPh>
    <rPh sb="9" eb="10">
      <t>リツ</t>
    </rPh>
    <phoneticPr fontId="33"/>
  </si>
  <si>
    <t>⑨＝①/⑦+(②+③)/⑧
+④/再エネ上昇率※3</t>
    <rPh sb="17" eb="18">
      <t>サイ</t>
    </rPh>
    <rPh sb="20" eb="23">
      <t>ジョウショウリツ</t>
    </rPh>
    <phoneticPr fontId="37"/>
  </si>
  <si>
    <t>⑩＝⑨×既定国費率</t>
    <rPh sb="4" eb="6">
      <t>キテイ</t>
    </rPh>
    <rPh sb="6" eb="9">
      <t>コクヒリツ</t>
    </rPh>
    <phoneticPr fontId="37"/>
  </si>
  <si>
    <t>⑪
（該当する場合入力）</t>
    <rPh sb="3" eb="5">
      <t>ガイトウ</t>
    </rPh>
    <rPh sb="7" eb="9">
      <t>バアイ</t>
    </rPh>
    <rPh sb="9" eb="11">
      <t>ニュウリョク</t>
    </rPh>
    <phoneticPr fontId="33"/>
  </si>
  <si>
    <t>⑫＝(①+②+③)
-(①/⑦+(②+③)/⑧)+⑪</t>
    <phoneticPr fontId="33"/>
  </si>
  <si>
    <t>⑬</t>
    <phoneticPr fontId="37"/>
  </si>
  <si>
    <t>⑭上昇率</t>
    <rPh sb="1" eb="3">
      <t>ジョウショウ</t>
    </rPh>
    <rPh sb="3" eb="4">
      <t>リツ</t>
    </rPh>
    <phoneticPr fontId="33"/>
  </si>
  <si>
    <t>⑮＝⑬/⑭</t>
    <phoneticPr fontId="37"/>
  </si>
  <si>
    <t>⑯＝⑮×既定国費率</t>
    <rPh sb="4" eb="6">
      <t>キテイ</t>
    </rPh>
    <rPh sb="6" eb="9">
      <t>コクヒリツ</t>
    </rPh>
    <phoneticPr fontId="37"/>
  </si>
  <si>
    <t>⑰＝⑬－⑮</t>
    <phoneticPr fontId="33"/>
  </si>
  <si>
    <t>⑱＝⑫＋⑰</t>
    <phoneticPr fontId="37"/>
  </si>
  <si>
    <t>合計</t>
    <rPh sb="0" eb="2">
      <t>ゴウケイ</t>
    </rPh>
    <phoneticPr fontId="33"/>
  </si>
  <si>
    <t>※後から臨時交付金を充てる場合、高騰分全体額を上回らない範囲とする必要がある。</t>
    <rPh sb="1" eb="2">
      <t>アト</t>
    </rPh>
    <rPh sb="4" eb="6">
      <t>リンジ</t>
    </rPh>
    <rPh sb="6" eb="9">
      <t>コウフキン</t>
    </rPh>
    <rPh sb="10" eb="11">
      <t>ア</t>
    </rPh>
    <rPh sb="13" eb="15">
      <t>バアイ</t>
    </rPh>
    <rPh sb="16" eb="19">
      <t>コウトウブン</t>
    </rPh>
    <rPh sb="19" eb="21">
      <t>ゼンタイ</t>
    </rPh>
    <rPh sb="21" eb="22">
      <t>ガク</t>
    </rPh>
    <rPh sb="23" eb="25">
      <t>ウワマワ</t>
    </rPh>
    <rPh sb="28" eb="30">
      <t>ハンイ</t>
    </rPh>
    <rPh sb="33" eb="35">
      <t>ヒツヨウ</t>
    </rPh>
    <phoneticPr fontId="33"/>
  </si>
  <si>
    <t>※１　費用区分（多面or治水ダム等or連携管理）欄については、国補助事業の水利施設管理強化事業（一般型）を実施している地区のみ記入すること。</t>
    <rPh sb="3" eb="5">
      <t>ヒヨウ</t>
    </rPh>
    <rPh sb="5" eb="7">
      <t>クブン</t>
    </rPh>
    <rPh sb="8" eb="10">
      <t>タメン</t>
    </rPh>
    <rPh sb="12" eb="14">
      <t>チスイ</t>
    </rPh>
    <rPh sb="16" eb="17">
      <t>トウ</t>
    </rPh>
    <rPh sb="19" eb="21">
      <t>レンケイ</t>
    </rPh>
    <rPh sb="21" eb="23">
      <t>カンリ</t>
    </rPh>
    <rPh sb="24" eb="25">
      <t>ラン</t>
    </rPh>
    <rPh sb="31" eb="32">
      <t>クニ</t>
    </rPh>
    <rPh sb="32" eb="34">
      <t>ホジョ</t>
    </rPh>
    <rPh sb="34" eb="36">
      <t>ジギョウ</t>
    </rPh>
    <rPh sb="37" eb="39">
      <t>スイリ</t>
    </rPh>
    <rPh sb="39" eb="41">
      <t>シセツ</t>
    </rPh>
    <rPh sb="41" eb="45">
      <t>カンリキョウカ</t>
    </rPh>
    <rPh sb="45" eb="47">
      <t>ジギョウ</t>
    </rPh>
    <rPh sb="48" eb="51">
      <t>イッパンガタ</t>
    </rPh>
    <rPh sb="53" eb="55">
      <t>ジッシ</t>
    </rPh>
    <rPh sb="59" eb="61">
      <t>チク</t>
    </rPh>
    <rPh sb="63" eb="65">
      <t>キニュウ</t>
    </rPh>
    <phoneticPr fontId="33"/>
  </si>
  <si>
    <t>※２　補助率区分（40％,1/3,30％）欄については、国補助事業の基幹水利施設管理事業（一般型）を実施している地区のみ記入すること。</t>
    <rPh sb="3" eb="6">
      <t>ホジョリツ</t>
    </rPh>
    <rPh sb="6" eb="8">
      <t>クブン</t>
    </rPh>
    <rPh sb="21" eb="22">
      <t>ラン</t>
    </rPh>
    <rPh sb="28" eb="29">
      <t>クニ</t>
    </rPh>
    <rPh sb="29" eb="31">
      <t>ホジョ</t>
    </rPh>
    <rPh sb="31" eb="33">
      <t>ジギョウ</t>
    </rPh>
    <rPh sb="34" eb="36">
      <t>キカン</t>
    </rPh>
    <rPh sb="36" eb="38">
      <t>スイリ</t>
    </rPh>
    <rPh sb="38" eb="40">
      <t>シセツ</t>
    </rPh>
    <rPh sb="40" eb="42">
      <t>カンリ</t>
    </rPh>
    <rPh sb="42" eb="44">
      <t>ジギョウ</t>
    </rPh>
    <rPh sb="45" eb="48">
      <t>イッパンガタ</t>
    </rPh>
    <rPh sb="50" eb="52">
      <t>ジッシ</t>
    </rPh>
    <rPh sb="56" eb="58">
      <t>チク</t>
    </rPh>
    <rPh sb="60" eb="62">
      <t>キニュウ</t>
    </rPh>
    <phoneticPr fontId="33"/>
  </si>
  <si>
    <t>【高騰分に対する既存事業の補助額の算定】</t>
    <rPh sb="1" eb="4">
      <t>コウトウブン</t>
    </rPh>
    <rPh sb="5" eb="6">
      <t>タイ</t>
    </rPh>
    <rPh sb="8" eb="12">
      <t>キゾンジギョウ</t>
    </rPh>
    <rPh sb="13" eb="16">
      <t>ホジョガク</t>
    </rPh>
    <rPh sb="17" eb="19">
      <t>サンテイ</t>
    </rPh>
    <phoneticPr fontId="37"/>
  </si>
  <si>
    <t>【省エネ交付額の算定】</t>
    <rPh sb="1" eb="2">
      <t>ショウ</t>
    </rPh>
    <rPh sb="4" eb="6">
      <t>コウフ</t>
    </rPh>
    <rPh sb="6" eb="7">
      <t>ガク</t>
    </rPh>
    <rPh sb="8" eb="10">
      <t>サンテイ</t>
    </rPh>
    <phoneticPr fontId="37"/>
  </si>
  <si>
    <t>用水or排水</t>
    <rPh sb="0" eb="2">
      <t>ヨウスイ</t>
    </rPh>
    <rPh sb="4" eb="6">
      <t>ハイスイ</t>
    </rPh>
    <phoneticPr fontId="37"/>
  </si>
  <si>
    <t>高騰分（Ａ）</t>
    <rPh sb="0" eb="3">
      <t>コウトウブン</t>
    </rPh>
    <phoneticPr fontId="37"/>
  </si>
  <si>
    <t>事業費</t>
    <rPh sb="0" eb="3">
      <t>ジギョウヒ</t>
    </rPh>
    <phoneticPr fontId="37"/>
  </si>
  <si>
    <t>用水</t>
    <rPh sb="0" eb="2">
      <t>ヨウスイ</t>
    </rPh>
    <phoneticPr fontId="37"/>
  </si>
  <si>
    <t>高騰分に対する既存事業の補助額（Ｂ＝ｄ）</t>
    <rPh sb="0" eb="3">
      <t>コウトウブン</t>
    </rPh>
    <rPh sb="4" eb="5">
      <t>タイ</t>
    </rPh>
    <rPh sb="7" eb="11">
      <t>キゾンジギョウ</t>
    </rPh>
    <rPh sb="12" eb="15">
      <t>ホジョガク</t>
    </rPh>
    <phoneticPr fontId="37"/>
  </si>
  <si>
    <t>　うち電力料</t>
    <rPh sb="3" eb="6">
      <t>デンリョクリョウ</t>
    </rPh>
    <phoneticPr fontId="37"/>
  </si>
  <si>
    <t>支援交付額上限額（Ｃ＝（Ａ－Ｂ）×0.5）</t>
    <rPh sb="0" eb="2">
      <t>シエン</t>
    </rPh>
    <rPh sb="2" eb="4">
      <t>コウフ</t>
    </rPh>
    <rPh sb="4" eb="5">
      <t>ガク</t>
    </rPh>
    <rPh sb="5" eb="8">
      <t>ジョウゲンガク</t>
    </rPh>
    <phoneticPr fontId="37"/>
  </si>
  <si>
    <t>　うち油脂費</t>
    <rPh sb="3" eb="6">
      <t>ユシヒ</t>
    </rPh>
    <phoneticPr fontId="37"/>
  </si>
  <si>
    <t>高騰分既存補助額（ｄ＝ｂ-ｃ)</t>
    <rPh sb="0" eb="3">
      <t>コウトウブン</t>
    </rPh>
    <rPh sb="3" eb="5">
      <t>キゾン</t>
    </rPh>
    <rPh sb="5" eb="7">
      <t>ホジョ</t>
    </rPh>
    <rPh sb="7" eb="8">
      <t>ガク</t>
    </rPh>
    <phoneticPr fontId="37"/>
  </si>
  <si>
    <t>支援交付額（Ｅ）</t>
    <rPh sb="0" eb="2">
      <t>シエン</t>
    </rPh>
    <rPh sb="2" eb="4">
      <t>コウフ</t>
    </rPh>
    <rPh sb="4" eb="5">
      <t>ガク</t>
    </rPh>
    <phoneticPr fontId="37"/>
  </si>
  <si>
    <t>計</t>
    <rPh sb="0" eb="1">
      <t>ケイ</t>
    </rPh>
    <phoneticPr fontId="37"/>
  </si>
  <si>
    <t>※ ｄ≧0とする</t>
    <phoneticPr fontId="37"/>
  </si>
  <si>
    <t>※国補助事業の水利施設管理強化事業（一般型）及び基幹水利施設管理事業（一般型）を実施している地区のみ記入</t>
    <rPh sb="1" eb="2">
      <t>クニ</t>
    </rPh>
    <rPh sb="2" eb="4">
      <t>ホジョ</t>
    </rPh>
    <rPh sb="4" eb="6">
      <t>ジギョウ</t>
    </rPh>
    <rPh sb="7" eb="9">
      <t>スイリ</t>
    </rPh>
    <rPh sb="9" eb="11">
      <t>シセツ</t>
    </rPh>
    <rPh sb="11" eb="15">
      <t>カンリキョウカ</t>
    </rPh>
    <rPh sb="15" eb="17">
      <t>ジギョウ</t>
    </rPh>
    <rPh sb="18" eb="21">
      <t>イッパンガタ</t>
    </rPh>
    <rPh sb="22" eb="23">
      <t>オヨ</t>
    </rPh>
    <rPh sb="24" eb="26">
      <t>キカン</t>
    </rPh>
    <rPh sb="26" eb="28">
      <t>スイリ</t>
    </rPh>
    <rPh sb="28" eb="30">
      <t>シセツ</t>
    </rPh>
    <rPh sb="30" eb="32">
      <t>カンリ</t>
    </rPh>
    <rPh sb="32" eb="34">
      <t>ジギョウ</t>
    </rPh>
    <rPh sb="35" eb="38">
      <t>イッパンガタ</t>
    </rPh>
    <rPh sb="40" eb="42">
      <t>ジッシ</t>
    </rPh>
    <rPh sb="46" eb="48">
      <t>チク</t>
    </rPh>
    <rPh sb="50" eb="52">
      <t>キニュウ</t>
    </rPh>
    <phoneticPr fontId="37"/>
  </si>
  <si>
    <t>高騰分</t>
    <rPh sb="0" eb="3">
      <t>コウトウブン</t>
    </rPh>
    <phoneticPr fontId="37"/>
  </si>
  <si>
    <t>IF(P217*0.5-Q217&gt;0,P217*0.5-Q217,IF(P217*0.9-Q217&gt;0,P217*0.9-Q217,0))</t>
    <phoneticPr fontId="37"/>
  </si>
  <si>
    <t>交付上限額＝
（高騰分－既存補助）×0.7</t>
    <rPh sb="0" eb="5">
      <t>コウフジョウゲンガク</t>
    </rPh>
    <rPh sb="8" eb="11">
      <t>コウトウブン</t>
    </rPh>
    <rPh sb="12" eb="14">
      <t>キゾン</t>
    </rPh>
    <rPh sb="14" eb="16">
      <t>ホジョ</t>
    </rPh>
    <phoneticPr fontId="37"/>
  </si>
  <si>
    <r>
      <rPr>
        <b/>
        <sz val="10"/>
        <color theme="1"/>
        <rFont val="ＭＳ Ｐゴシック"/>
        <family val="3"/>
        <charset val="128"/>
      </rPr>
      <t>省エネ交付額</t>
    </r>
    <r>
      <rPr>
        <sz val="11"/>
        <color theme="1"/>
        <rFont val="游ゴシック"/>
        <family val="2"/>
        <scheme val="minor"/>
      </rPr>
      <t>＋コロナ交付金</t>
    </r>
    <rPh sb="0" eb="1">
      <t>ショウ</t>
    </rPh>
    <rPh sb="3" eb="6">
      <t>コウフガク</t>
    </rPh>
    <phoneticPr fontId="37"/>
  </si>
  <si>
    <t>ブロック・電圧</t>
  </si>
  <si>
    <t>基本料金上昇率</t>
  </si>
  <si>
    <t>従量料金上昇率</t>
  </si>
  <si>
    <t>ブロック・油種</t>
    <rPh sb="5" eb="7">
      <t>ユシュ</t>
    </rPh>
    <phoneticPr fontId="33"/>
  </si>
  <si>
    <t>上昇率</t>
    <rPh sb="0" eb="3">
      <t>ジョウショウリツ</t>
    </rPh>
    <phoneticPr fontId="37"/>
  </si>
  <si>
    <t>再エネ上昇率</t>
    <rPh sb="0" eb="1">
      <t>サイ</t>
    </rPh>
    <rPh sb="3" eb="6">
      <t>ジョウショウリツ</t>
    </rPh>
    <phoneticPr fontId="37"/>
  </si>
  <si>
    <t>○</t>
    <phoneticPr fontId="37"/>
  </si>
  <si>
    <t>既存補助</t>
    <rPh sb="0" eb="2">
      <t>キゾン</t>
    </rPh>
    <rPh sb="2" eb="4">
      <t>ホジョ</t>
    </rPh>
    <phoneticPr fontId="37"/>
  </si>
  <si>
    <t>補助率</t>
    <rPh sb="0" eb="3">
      <t>ホジョリツ</t>
    </rPh>
    <phoneticPr fontId="37"/>
  </si>
  <si>
    <t>　</t>
  </si>
  <si>
    <t>中国・Ａ重油</t>
    <rPh sb="4" eb="6">
      <t>ジュウユ</t>
    </rPh>
    <phoneticPr fontId="37"/>
  </si>
  <si>
    <t>多面</t>
    <phoneticPr fontId="37"/>
  </si>
  <si>
    <t>×</t>
    <phoneticPr fontId="37"/>
  </si>
  <si>
    <t>治水ダム等</t>
    <phoneticPr fontId="37"/>
  </si>
  <si>
    <t>R2再エネ賦課金</t>
    <rPh sb="2" eb="3">
      <t>サイ</t>
    </rPh>
    <rPh sb="5" eb="8">
      <t>フカキン</t>
    </rPh>
    <phoneticPr fontId="37"/>
  </si>
  <si>
    <t>連携管理</t>
    <rPh sb="0" eb="2">
      <t>レンケイ</t>
    </rPh>
    <rPh sb="2" eb="4">
      <t>カンリ</t>
    </rPh>
    <phoneticPr fontId="37"/>
  </si>
  <si>
    <t>R3再エネ賦課金</t>
    <rPh sb="2" eb="3">
      <t>サイ</t>
    </rPh>
    <rPh sb="5" eb="8">
      <t>フカキン</t>
    </rPh>
    <phoneticPr fontId="37"/>
  </si>
  <si>
    <t>R4再エネ賦課金</t>
    <rPh sb="2" eb="3">
      <t>サイ</t>
    </rPh>
    <rPh sb="5" eb="8">
      <t>フカキン</t>
    </rPh>
    <phoneticPr fontId="37"/>
  </si>
  <si>
    <t>既存補助率</t>
    <rPh sb="0" eb="2">
      <t>キゾン</t>
    </rPh>
    <rPh sb="2" eb="5">
      <t>ホジョリツ</t>
    </rPh>
    <phoneticPr fontId="37"/>
  </si>
  <si>
    <t>R5再エネ賦課金</t>
    <rPh sb="2" eb="3">
      <t>サイ</t>
    </rPh>
    <rPh sb="5" eb="8">
      <t>フカキン</t>
    </rPh>
    <phoneticPr fontId="37"/>
  </si>
  <si>
    <t>R6再エネ賦課金</t>
    <rPh sb="2" eb="3">
      <t>サイ</t>
    </rPh>
    <rPh sb="5" eb="8">
      <t>フカキン</t>
    </rPh>
    <phoneticPr fontId="37"/>
  </si>
  <si>
    <t>40%</t>
    <phoneticPr fontId="37"/>
  </si>
  <si>
    <t>R7再エネ賦課金</t>
    <rPh sb="2" eb="3">
      <t>サイ</t>
    </rPh>
    <rPh sb="5" eb="8">
      <t>フカキン</t>
    </rPh>
    <phoneticPr fontId="37"/>
  </si>
  <si>
    <t>1/3</t>
    <phoneticPr fontId="37"/>
  </si>
  <si>
    <t>30%</t>
    <phoneticPr fontId="37"/>
  </si>
  <si>
    <t>排水</t>
    <rPh sb="0" eb="2">
      <t>ハイスイ</t>
    </rPh>
    <phoneticPr fontId="37"/>
  </si>
  <si>
    <t>農事用電力A（高圧）</t>
    <rPh sb="0" eb="2">
      <t>ノウジ</t>
    </rPh>
    <rPh sb="2" eb="3">
      <t>ヨウ</t>
    </rPh>
    <rPh sb="3" eb="5">
      <t>デンリョク</t>
    </rPh>
    <rPh sb="7" eb="9">
      <t>コウアツ</t>
    </rPh>
    <phoneticPr fontId="7"/>
  </si>
  <si>
    <t>農事用電力A（低圧）</t>
    <rPh sb="0" eb="2">
      <t>ノウジ</t>
    </rPh>
    <rPh sb="2" eb="3">
      <t>ヨウ</t>
    </rPh>
    <rPh sb="3" eb="5">
      <t>デンリョク</t>
    </rPh>
    <rPh sb="7" eb="9">
      <t>テイアツ</t>
    </rPh>
    <phoneticPr fontId="7"/>
  </si>
  <si>
    <t>低圧電力</t>
    <rPh sb="0" eb="2">
      <t>テイアツ</t>
    </rPh>
    <rPh sb="2" eb="4">
      <t>デンリョク</t>
    </rPh>
    <phoneticPr fontId="7"/>
  </si>
  <si>
    <t>対象施設の要件：</t>
    <rPh sb="0" eb="2">
      <t>タイショウ</t>
    </rPh>
    <rPh sb="2" eb="4">
      <t>シセツ</t>
    </rPh>
    <rPh sb="5" eb="7">
      <t>ヨウケン</t>
    </rPh>
    <phoneticPr fontId="37"/>
  </si>
  <si>
    <t>施設管理者が管理する施設全体で、維持管理費に占める電力料・油脂費の割合が25％以上</t>
    <rPh sb="0" eb="2">
      <t>シセツ</t>
    </rPh>
    <rPh sb="2" eb="4">
      <t>カンリ</t>
    </rPh>
    <rPh sb="4" eb="5">
      <t>シャ</t>
    </rPh>
    <rPh sb="6" eb="8">
      <t>カンリ</t>
    </rPh>
    <rPh sb="10" eb="12">
      <t>シセツ</t>
    </rPh>
    <rPh sb="12" eb="14">
      <t>ゼンタイ</t>
    </rPh>
    <rPh sb="16" eb="18">
      <t>イジ</t>
    </rPh>
    <rPh sb="18" eb="21">
      <t>カンリヒ</t>
    </rPh>
    <rPh sb="22" eb="23">
      <t>シ</t>
    </rPh>
    <rPh sb="25" eb="28">
      <t>デンリョクリョウ</t>
    </rPh>
    <rPh sb="29" eb="31">
      <t>ユシ</t>
    </rPh>
    <rPh sb="31" eb="32">
      <t>ヒ</t>
    </rPh>
    <rPh sb="33" eb="35">
      <t>ワリアイ</t>
    </rPh>
    <rPh sb="39" eb="41">
      <t>イジョウ</t>
    </rPh>
    <phoneticPr fontId="37"/>
  </si>
  <si>
    <t>地区名</t>
    <rPh sb="0" eb="3">
      <t>チクメイ</t>
    </rPh>
    <phoneticPr fontId="37"/>
  </si>
  <si>
    <t>施設管理者名</t>
    <rPh sb="0" eb="2">
      <t>シセツ</t>
    </rPh>
    <rPh sb="2" eb="5">
      <t>カンリシャ</t>
    </rPh>
    <rPh sb="5" eb="6">
      <t>メイ</t>
    </rPh>
    <phoneticPr fontId="37"/>
  </si>
  <si>
    <t>管理施設</t>
    <rPh sb="0" eb="2">
      <t>カンリ</t>
    </rPh>
    <rPh sb="2" eb="4">
      <t>シセツ</t>
    </rPh>
    <phoneticPr fontId="37"/>
  </si>
  <si>
    <t>【維持管理費の内容】</t>
    <rPh sb="1" eb="3">
      <t>イジ</t>
    </rPh>
    <rPh sb="3" eb="6">
      <t>カンリヒ</t>
    </rPh>
    <rPh sb="7" eb="9">
      <t>ナイヨウ</t>
    </rPh>
    <phoneticPr fontId="37"/>
  </si>
  <si>
    <t>（単位：円）</t>
    <rPh sb="1" eb="3">
      <t>タンイ</t>
    </rPh>
    <rPh sb="4" eb="5">
      <t>エン</t>
    </rPh>
    <phoneticPr fontId="37"/>
  </si>
  <si>
    <t>番号</t>
    <rPh sb="0" eb="2">
      <t>バンゴウ</t>
    </rPh>
    <phoneticPr fontId="37"/>
  </si>
  <si>
    <t>費用項目</t>
    <rPh sb="0" eb="2">
      <t>ヒヨウ</t>
    </rPh>
    <rPh sb="2" eb="4">
      <t>コウモク</t>
    </rPh>
    <phoneticPr fontId="37"/>
  </si>
  <si>
    <t>内容</t>
    <rPh sb="0" eb="2">
      <t>ナイヨウ</t>
    </rPh>
    <phoneticPr fontId="37"/>
  </si>
  <si>
    <t>維持管理費に占める電力料及び油脂費の割合</t>
    <rPh sb="0" eb="2">
      <t>イジ</t>
    </rPh>
    <rPh sb="2" eb="5">
      <t>カンリヒ</t>
    </rPh>
    <rPh sb="6" eb="7">
      <t>シ</t>
    </rPh>
    <rPh sb="9" eb="12">
      <t>デンリョクリョウ</t>
    </rPh>
    <rPh sb="12" eb="13">
      <t>オヨ</t>
    </rPh>
    <rPh sb="14" eb="16">
      <t>ユシ</t>
    </rPh>
    <rPh sb="16" eb="17">
      <t>ヒ</t>
    </rPh>
    <rPh sb="18" eb="20">
      <t>ワリアイ</t>
    </rPh>
    <phoneticPr fontId="37"/>
  </si>
  <si>
    <r>
      <t>判定</t>
    </r>
    <r>
      <rPr>
        <vertAlign val="superscript"/>
        <sz val="11"/>
        <color theme="1"/>
        <rFont val="ＭＳ Ｐゴシック"/>
        <family val="3"/>
        <charset val="128"/>
      </rPr>
      <t>※２</t>
    </r>
    <rPh sb="0" eb="2">
      <t>ハンテイ</t>
    </rPh>
    <phoneticPr fontId="37"/>
  </si>
  <si>
    <t>①</t>
    <phoneticPr fontId="37"/>
  </si>
  <si>
    <t>操作運転費</t>
    <rPh sb="0" eb="2">
      <t>ソウサ</t>
    </rPh>
    <rPh sb="2" eb="5">
      <t>ウンテンヒ</t>
    </rPh>
    <phoneticPr fontId="37"/>
  </si>
  <si>
    <t>対象施設の操作運転に要する次の費用。
・技術者賃金：対象施設に係る操作技術者に対する給料及び諸手当。
・共済組合負担金等：技術者賃金から支弁されるものに係る共済組合負担金及び保険料。</t>
    <phoneticPr fontId="37"/>
  </si>
  <si>
    <t>②</t>
    <phoneticPr fontId="37"/>
  </si>
  <si>
    <t>点検整備費</t>
    <rPh sb="0" eb="2">
      <t>テンケン</t>
    </rPh>
    <rPh sb="2" eb="5">
      <t>セイビヒ</t>
    </rPh>
    <phoneticPr fontId="37"/>
  </si>
  <si>
    <t>対象施設の点検整備に要する次の費用。
・技術者賃金：対象施設に係る整備技術者に対する給料及び諸手当。
・共済組合負担金等：技術者賃金から支弁されるものに係る共済組合負担金及び保険料。</t>
    <phoneticPr fontId="37"/>
  </si>
  <si>
    <t>③</t>
    <phoneticPr fontId="37"/>
  </si>
  <si>
    <t>施設管理費</t>
    <rPh sb="0" eb="2">
      <t>シセツ</t>
    </rPh>
    <rPh sb="2" eb="5">
      <t>カンリヒ</t>
    </rPh>
    <phoneticPr fontId="37"/>
  </si>
  <si>
    <t>①及び②以外の施設の維持管理に要する次の費用。
・賃金：対象施設の管理に直接携わる者に対する給料及び諸手当。
・共済組合負担金等：賃金から支弁されるものに係る共済組合負担金及び保険料。</t>
    <phoneticPr fontId="37"/>
  </si>
  <si>
    <t>④</t>
    <phoneticPr fontId="37"/>
  </si>
  <si>
    <t>施設運営費</t>
    <rPh sb="0" eb="2">
      <t>シセツ</t>
    </rPh>
    <rPh sb="2" eb="5">
      <t>ウンエイヒ</t>
    </rPh>
    <phoneticPr fontId="37"/>
  </si>
  <si>
    <t>施設の保守管理及び整備（除塵、浚渫、除草等）に要する費用並びに施設の運営に必要な啓発普及活動、専門家による施設管理の現地指導、最新技術の提供、水管理に係る技術・知識の習得・向上に向けた取組、交換部品及び整備用品に要する費用。</t>
    <phoneticPr fontId="37"/>
  </si>
  <si>
    <t>⑤</t>
    <phoneticPr fontId="37"/>
  </si>
  <si>
    <t>調査業務費</t>
    <rPh sb="0" eb="2">
      <t>チョウサ</t>
    </rPh>
    <rPh sb="2" eb="5">
      <t>ギョウムヒ</t>
    </rPh>
    <phoneticPr fontId="37"/>
  </si>
  <si>
    <t>管理に必要な水文、気象等の調査観測に要する費用。</t>
    <phoneticPr fontId="37"/>
  </si>
  <si>
    <t>⑥</t>
    <phoneticPr fontId="37"/>
  </si>
  <si>
    <t>整備補修費</t>
    <rPh sb="0" eb="2">
      <t>セイビ</t>
    </rPh>
    <rPh sb="2" eb="5">
      <t>ホシュウヒ</t>
    </rPh>
    <phoneticPr fontId="37"/>
  </si>
  <si>
    <t>日常の点検を超える内容であって、施設管理の範疇で行う点検保守、更新・整備に要する費用。</t>
    <phoneticPr fontId="37"/>
  </si>
  <si>
    <t>⑦</t>
    <phoneticPr fontId="37"/>
  </si>
  <si>
    <t>諸油脂費</t>
    <rPh sb="0" eb="1">
      <t>ショ</t>
    </rPh>
    <rPh sb="1" eb="3">
      <t>ユシ</t>
    </rPh>
    <rPh sb="3" eb="4">
      <t>ヒ</t>
    </rPh>
    <phoneticPr fontId="37"/>
  </si>
  <si>
    <t>管理に必要な施設機械の燃料経費。</t>
    <phoneticPr fontId="37"/>
  </si>
  <si>
    <t>⑧</t>
    <phoneticPr fontId="37"/>
  </si>
  <si>
    <t>電力料</t>
    <rPh sb="0" eb="3">
      <t>デンリョクリョウ</t>
    </rPh>
    <phoneticPr fontId="37"/>
  </si>
  <si>
    <t>施設運用に必要な基本電力料及び使用電力料。</t>
    <phoneticPr fontId="37"/>
  </si>
  <si>
    <t>合計</t>
    <rPh sb="0" eb="2">
      <t>ゴウケイ</t>
    </rPh>
    <phoneticPr fontId="37"/>
  </si>
  <si>
    <r>
      <t>※２　判定は、○であれば</t>
    </r>
    <r>
      <rPr>
        <u/>
        <sz val="14"/>
        <color theme="1"/>
        <rFont val="ＭＳ Ｐゴシック"/>
        <family val="3"/>
        <charset val="128"/>
      </rPr>
      <t>支援対象施設</t>
    </r>
    <r>
      <rPr>
        <sz val="14"/>
        <color theme="1"/>
        <rFont val="ＭＳ Ｐゴシック"/>
        <family val="3"/>
        <charset val="128"/>
      </rPr>
      <t>とする。</t>
    </r>
    <rPh sb="3" eb="5">
      <t>ハンテイ</t>
    </rPh>
    <rPh sb="12" eb="14">
      <t>シエン</t>
    </rPh>
    <rPh sb="14" eb="16">
      <t>タイショウ</t>
    </rPh>
    <rPh sb="16" eb="18">
      <t>シセツ</t>
    </rPh>
    <phoneticPr fontId="37"/>
  </si>
  <si>
    <t>換算</t>
    <rPh sb="0" eb="2">
      <t>カンサン</t>
    </rPh>
    <phoneticPr fontId="37"/>
  </si>
  <si>
    <t>1/6</t>
    <phoneticPr fontId="7"/>
  </si>
  <si>
    <t>※12ヶ月中の2ヶ月で2/12とした。</t>
    <rPh sb="4" eb="5">
      <t>ゲツ</t>
    </rPh>
    <rPh sb="5" eb="6">
      <t>チュウ</t>
    </rPh>
    <rPh sb="9" eb="10">
      <t>ゲツ</t>
    </rPh>
    <phoneticPr fontId="7"/>
  </si>
  <si>
    <t>※12ヶ月中の2ヶ月とした</t>
    <rPh sb="4" eb="5">
      <t>ゲツ</t>
    </rPh>
    <rPh sb="5" eb="6">
      <t>ナカ</t>
    </rPh>
    <rPh sb="9" eb="10">
      <t>ゲツ</t>
    </rPh>
    <phoneticPr fontId="7"/>
  </si>
  <si>
    <t>※千円未満切捨て</t>
    <rPh sb="1" eb="2">
      <t>セン</t>
    </rPh>
    <rPh sb="2" eb="5">
      <t>エンミマン</t>
    </rPh>
    <rPh sb="5" eb="7">
      <t>キリス</t>
    </rPh>
    <phoneticPr fontId="7"/>
  </si>
  <si>
    <t>省エネ交付額</t>
    <rPh sb="0" eb="1">
      <t>ショウ</t>
    </rPh>
    <rPh sb="3" eb="5">
      <t>コウフ</t>
    </rPh>
    <rPh sb="5" eb="6">
      <t>ガク</t>
    </rPh>
    <phoneticPr fontId="33"/>
  </si>
  <si>
    <t>（単位：千円）</t>
    <rPh sb="1" eb="3">
      <t>タンイ</t>
    </rPh>
    <rPh sb="4" eb="5">
      <t>セン</t>
    </rPh>
    <rPh sb="5" eb="6">
      <t>エン</t>
    </rPh>
    <phoneticPr fontId="33"/>
  </si>
  <si>
    <t>多面or治水ダム等or連携管理</t>
    <rPh sb="0" eb="2">
      <t>タメン</t>
    </rPh>
    <rPh sb="4" eb="6">
      <t>チスイ</t>
    </rPh>
    <rPh sb="8" eb="9">
      <t>トウ</t>
    </rPh>
    <rPh sb="11" eb="13">
      <t>レンケイ</t>
    </rPh>
    <rPh sb="13" eb="15">
      <t>カンリ</t>
    </rPh>
    <phoneticPr fontId="33"/>
  </si>
  <si>
    <t>９．交付金交付申請書の提出期限</t>
    <rPh sb="2" eb="5">
      <t>コウフキン</t>
    </rPh>
    <rPh sb="5" eb="7">
      <t>コウフ</t>
    </rPh>
    <rPh sb="7" eb="10">
      <t>シンセイショ</t>
    </rPh>
    <rPh sb="11" eb="13">
      <t>テイシュツ</t>
    </rPh>
    <rPh sb="13" eb="15">
      <t>キゲン</t>
    </rPh>
    <phoneticPr fontId="7"/>
  </si>
  <si>
    <t>３．位置図</t>
    <rPh sb="2" eb="5">
      <t>イチズ</t>
    </rPh>
    <phoneticPr fontId="7"/>
  </si>
  <si>
    <t>４．施設写真</t>
    <rPh sb="2" eb="4">
      <t>シセツ</t>
    </rPh>
    <rPh sb="4" eb="6">
      <t>シャシン</t>
    </rPh>
    <phoneticPr fontId="7"/>
  </si>
  <si>
    <t>５．口座振替申出書　※代表者など変更があれば提出</t>
    <rPh sb="2" eb="4">
      <t>コウザ</t>
    </rPh>
    <rPh sb="4" eb="6">
      <t>フリカエ</t>
    </rPh>
    <rPh sb="6" eb="7">
      <t>モウ</t>
    </rPh>
    <rPh sb="7" eb="9">
      <t>デショ</t>
    </rPh>
    <rPh sb="11" eb="14">
      <t>ダイヒョウシャ</t>
    </rPh>
    <rPh sb="16" eb="18">
      <t>ヘンコウ</t>
    </rPh>
    <rPh sb="22" eb="24">
      <t>テイシュツ</t>
    </rPh>
    <phoneticPr fontId="7"/>
  </si>
  <si>
    <t>１．交付金申請額計算表（電気・油脂）</t>
    <rPh sb="2" eb="5">
      <t>コウフキン</t>
    </rPh>
    <rPh sb="5" eb="8">
      <t>シンセイガク</t>
    </rPh>
    <rPh sb="8" eb="10">
      <t>ケイサン</t>
    </rPh>
    <rPh sb="10" eb="11">
      <t>ヒョウ</t>
    </rPh>
    <rPh sb="12" eb="14">
      <t>デンキ</t>
    </rPh>
    <rPh sb="15" eb="17">
      <t>ユシ</t>
    </rPh>
    <phoneticPr fontId="37"/>
  </si>
  <si>
    <t>２．電気料金請求書（写）</t>
    <rPh sb="2" eb="4">
      <t>デンキ</t>
    </rPh>
    <rPh sb="4" eb="6">
      <t>リョウキン</t>
    </rPh>
    <rPh sb="6" eb="9">
      <t>セイキュウショ</t>
    </rPh>
    <rPh sb="10" eb="11">
      <t>ウツ</t>
    </rPh>
    <phoneticPr fontId="7"/>
  </si>
  <si>
    <t>３．位置図</t>
    <rPh sb="2" eb="4">
      <t>イチ</t>
    </rPh>
    <rPh sb="4" eb="5">
      <t>ズ</t>
    </rPh>
    <phoneticPr fontId="7"/>
  </si>
  <si>
    <t>〇</t>
    <phoneticPr fontId="7"/>
  </si>
  <si>
    <t>１．交付金申請額計算表（電気・油脂）</t>
    <rPh sb="12" eb="14">
      <t>デンキ</t>
    </rPh>
    <rPh sb="15" eb="17">
      <t>ユシ</t>
    </rPh>
    <phoneticPr fontId="7"/>
  </si>
  <si>
    <t>６．委任状</t>
    <rPh sb="2" eb="5">
      <t>イニンジョウ</t>
    </rPh>
    <phoneticPr fontId="7"/>
  </si>
  <si>
    <t>７．預金通帳（写）　※代表者など変更があれば提出</t>
    <rPh sb="2" eb="4">
      <t>ヨキン</t>
    </rPh>
    <rPh sb="4" eb="6">
      <t>ツウチョウ</t>
    </rPh>
    <rPh sb="7" eb="8">
      <t>ウツ</t>
    </rPh>
    <phoneticPr fontId="7"/>
  </si>
  <si>
    <t>８．高圧の電気工作物に関する年次点検結果（写）（高圧の場合は添付）</t>
    <rPh sb="2" eb="4">
      <t>コウアツ</t>
    </rPh>
    <rPh sb="5" eb="7">
      <t>デンキ</t>
    </rPh>
    <rPh sb="7" eb="10">
      <t>コウサクブツ</t>
    </rPh>
    <rPh sb="11" eb="12">
      <t>カン</t>
    </rPh>
    <rPh sb="14" eb="16">
      <t>ネンジ</t>
    </rPh>
    <rPh sb="16" eb="18">
      <t>テンケン</t>
    </rPh>
    <rPh sb="18" eb="20">
      <t>ケッカ</t>
    </rPh>
    <rPh sb="21" eb="22">
      <t>ウツ</t>
    </rPh>
    <rPh sb="24" eb="26">
      <t>コウアツ</t>
    </rPh>
    <rPh sb="27" eb="29">
      <t>バアイ</t>
    </rPh>
    <rPh sb="30" eb="32">
      <t>テンプ</t>
    </rPh>
    <phoneticPr fontId="7"/>
  </si>
  <si>
    <t>９．農事用電力以外の契約の証明</t>
    <rPh sb="2" eb="4">
      <t>ノウジ</t>
    </rPh>
    <rPh sb="4" eb="5">
      <t>ヨウ</t>
    </rPh>
    <rPh sb="5" eb="7">
      <t>デンリョク</t>
    </rPh>
    <rPh sb="7" eb="9">
      <t>イガイ</t>
    </rPh>
    <rPh sb="10" eb="12">
      <t>ケイヤク</t>
    </rPh>
    <rPh sb="13" eb="15">
      <t>ショウメイ</t>
    </rPh>
    <phoneticPr fontId="7"/>
  </si>
  <si>
    <t>10．支援対象施設に関する要件の確認</t>
    <rPh sb="3" eb="5">
      <t>シエン</t>
    </rPh>
    <rPh sb="5" eb="7">
      <t>タイショウ</t>
    </rPh>
    <rPh sb="7" eb="9">
      <t>シセツ</t>
    </rPh>
    <rPh sb="10" eb="11">
      <t>カン</t>
    </rPh>
    <rPh sb="13" eb="15">
      <t>ヨウケン</t>
    </rPh>
    <rPh sb="16" eb="18">
      <t>カクニン</t>
    </rPh>
    <phoneticPr fontId="7"/>
  </si>
  <si>
    <t>注１）１・２・３・４は提出必須。５・６・７・８・９・10は内容により提出。</t>
    <rPh sb="0" eb="1">
      <t>チュウ</t>
    </rPh>
    <rPh sb="11" eb="13">
      <t>テイシュツ</t>
    </rPh>
    <rPh sb="13" eb="15">
      <t>ヒッス</t>
    </rPh>
    <rPh sb="29" eb="31">
      <t>ナイヨウ</t>
    </rPh>
    <rPh sb="34" eb="36">
      <t>テイシュツ</t>
    </rPh>
    <phoneticPr fontId="7"/>
  </si>
  <si>
    <t>注３）10については、国補助事業（水利施設管理強化事業、基幹水利施設管理事業）の対象施設は
　　提出不要。</t>
    <rPh sb="0" eb="1">
      <t>チュウ</t>
    </rPh>
    <rPh sb="11" eb="12">
      <t>クニ</t>
    </rPh>
    <rPh sb="12" eb="14">
      <t>ホジョ</t>
    </rPh>
    <rPh sb="14" eb="16">
      <t>ジギョウ</t>
    </rPh>
    <rPh sb="17" eb="19">
      <t>スイリ</t>
    </rPh>
    <rPh sb="19" eb="21">
      <t>シセツ</t>
    </rPh>
    <rPh sb="21" eb="25">
      <t>カンリキョウカ</t>
    </rPh>
    <rPh sb="25" eb="27">
      <t>ジギョウ</t>
    </rPh>
    <rPh sb="28" eb="30">
      <t>キカン</t>
    </rPh>
    <rPh sb="30" eb="32">
      <t>スイリ</t>
    </rPh>
    <rPh sb="32" eb="34">
      <t>シセツ</t>
    </rPh>
    <rPh sb="34" eb="36">
      <t>カンリ</t>
    </rPh>
    <rPh sb="36" eb="38">
      <t>ジギョウ</t>
    </rPh>
    <rPh sb="40" eb="42">
      <t>タイショウ</t>
    </rPh>
    <rPh sb="42" eb="44">
      <t>シセツ</t>
    </rPh>
    <rPh sb="48" eb="49">
      <t>テイ</t>
    </rPh>
    <rPh sb="49" eb="50">
      <t>デ</t>
    </rPh>
    <rPh sb="50" eb="52">
      <t>フヨウ</t>
    </rPh>
    <phoneticPr fontId="7"/>
  </si>
  <si>
    <t>２．電気料金請求書（写）、油脂費領収書（写）</t>
    <rPh sb="2" eb="4">
      <t>デンキ</t>
    </rPh>
    <rPh sb="4" eb="6">
      <t>リョウキン</t>
    </rPh>
    <rPh sb="6" eb="9">
      <t>セイキュウショ</t>
    </rPh>
    <rPh sb="10" eb="11">
      <t>ウツ</t>
    </rPh>
    <rPh sb="13" eb="16">
      <t>ユシヒ</t>
    </rPh>
    <rPh sb="16" eb="19">
      <t>リョウシュウショ</t>
    </rPh>
    <rPh sb="20" eb="21">
      <t>ウツ</t>
    </rPh>
    <phoneticPr fontId="7"/>
  </si>
  <si>
    <t>２．油脂費領収書（写）</t>
    <rPh sb="2" eb="4">
      <t>ユシ</t>
    </rPh>
    <rPh sb="4" eb="5">
      <t>ヒ</t>
    </rPh>
    <rPh sb="5" eb="8">
      <t>リョウシュウショ</t>
    </rPh>
    <rPh sb="9" eb="10">
      <t>ウツ</t>
    </rPh>
    <phoneticPr fontId="7"/>
  </si>
  <si>
    <t>月別領収書を貼り付けてください。</t>
    <rPh sb="0" eb="2">
      <t>ツキベツ</t>
    </rPh>
    <rPh sb="2" eb="4">
      <t>リョウシュウ</t>
    </rPh>
    <rPh sb="4" eb="5">
      <t>ショ</t>
    </rPh>
    <rPh sb="6" eb="7">
      <t>ハ</t>
    </rPh>
    <rPh sb="8" eb="9">
      <t>ツ</t>
    </rPh>
    <phoneticPr fontId="7"/>
  </si>
  <si>
    <t>７．預金通帳（写）</t>
    <rPh sb="2" eb="4">
      <t>ヨキン</t>
    </rPh>
    <rPh sb="4" eb="6">
      <t>ツウチョウ</t>
    </rPh>
    <rPh sb="7" eb="8">
      <t>ウツ</t>
    </rPh>
    <phoneticPr fontId="7"/>
  </si>
  <si>
    <t>８．高圧の電気工作物に関する年次点検結果（写）</t>
    <rPh sb="2" eb="4">
      <t>コウアツ</t>
    </rPh>
    <rPh sb="5" eb="7">
      <t>デンキ</t>
    </rPh>
    <rPh sb="7" eb="10">
      <t>コウサクブツ</t>
    </rPh>
    <rPh sb="11" eb="12">
      <t>カン</t>
    </rPh>
    <rPh sb="14" eb="16">
      <t>ネンジ</t>
    </rPh>
    <rPh sb="16" eb="18">
      <t>テンケン</t>
    </rPh>
    <rPh sb="18" eb="20">
      <t>ケッカ</t>
    </rPh>
    <rPh sb="21" eb="22">
      <t>シャ</t>
    </rPh>
    <phoneticPr fontId="7"/>
  </si>
  <si>
    <r>
      <t>R７実績額</t>
    </r>
    <r>
      <rPr>
        <vertAlign val="superscript"/>
        <sz val="11"/>
        <color theme="1"/>
        <rFont val="ＭＳ Ｐゴシック"/>
        <family val="3"/>
        <charset val="128"/>
      </rPr>
      <t>※１</t>
    </r>
    <rPh sb="2" eb="4">
      <t>ジッセキ</t>
    </rPh>
    <rPh sb="4" eb="5">
      <t>ガク</t>
    </rPh>
    <phoneticPr fontId="37"/>
  </si>
  <si>
    <t>※１　各費用は、直近12ヶ月の実績値とする。</t>
    <rPh sb="3" eb="4">
      <t>カク</t>
    </rPh>
    <rPh sb="4" eb="6">
      <t>ヒヨウ</t>
    </rPh>
    <rPh sb="8" eb="10">
      <t>チョッキン</t>
    </rPh>
    <rPh sb="13" eb="14">
      <t>ゲツ</t>
    </rPh>
    <rPh sb="15" eb="17">
      <t>ジッセキ</t>
    </rPh>
    <rPh sb="17" eb="18">
      <t>アタイ</t>
    </rPh>
    <phoneticPr fontId="37"/>
  </si>
  <si>
    <t>農業者が構成員となって農業水利施設を管理している団体。（土地改良区、水利組合等）</t>
    <rPh sb="0" eb="3">
      <t>ノウギョウシャ</t>
    </rPh>
    <rPh sb="4" eb="7">
      <t>コウセイイン</t>
    </rPh>
    <rPh sb="11" eb="13">
      <t>ノウギョウ</t>
    </rPh>
    <rPh sb="13" eb="15">
      <t>スイリ</t>
    </rPh>
    <rPh sb="15" eb="17">
      <t>シセツ</t>
    </rPh>
    <rPh sb="18" eb="20">
      <t>カンリ</t>
    </rPh>
    <rPh sb="28" eb="30">
      <t>トチ</t>
    </rPh>
    <rPh sb="30" eb="33">
      <t>カイリョウク</t>
    </rPh>
    <rPh sb="34" eb="36">
      <t>スイリ</t>
    </rPh>
    <rPh sb="36" eb="38">
      <t>クミアイ</t>
    </rPh>
    <rPh sb="38" eb="39">
      <t>トウ</t>
    </rPh>
    <phoneticPr fontId="7"/>
  </si>
  <si>
    <t>　契約種別が農事用電力以外の場合は、対象施設が農業水利施設であることの証明となる図面（受益図面）等を提出してください。
　併せて、その図面位置の全景写真を貼り付け若しくは別途添付してください。</t>
    <rPh sb="1" eb="3">
      <t>ケイヤク</t>
    </rPh>
    <rPh sb="3" eb="5">
      <t>シュベツ</t>
    </rPh>
    <rPh sb="6" eb="8">
      <t>ノウジ</t>
    </rPh>
    <rPh sb="8" eb="11">
      <t>ヨウデンリョク</t>
    </rPh>
    <rPh sb="11" eb="13">
      <t>イガイ</t>
    </rPh>
    <rPh sb="14" eb="16">
      <t>バアイ</t>
    </rPh>
    <rPh sb="18" eb="20">
      <t>タイショウ</t>
    </rPh>
    <rPh sb="20" eb="22">
      <t>シセツ</t>
    </rPh>
    <rPh sb="23" eb="25">
      <t>ノウギョウ</t>
    </rPh>
    <rPh sb="25" eb="27">
      <t>スイリ</t>
    </rPh>
    <rPh sb="27" eb="29">
      <t>シセツ</t>
    </rPh>
    <rPh sb="35" eb="37">
      <t>ショウメイ</t>
    </rPh>
    <rPh sb="40" eb="42">
      <t>ズメン</t>
    </rPh>
    <rPh sb="43" eb="45">
      <t>ジュエキ</t>
    </rPh>
    <rPh sb="45" eb="47">
      <t>ズメン</t>
    </rPh>
    <rPh sb="48" eb="49">
      <t>トウ</t>
    </rPh>
    <rPh sb="50" eb="52">
      <t>テイシュツ</t>
    </rPh>
    <rPh sb="61" eb="62">
      <t>アワ</t>
    </rPh>
    <rPh sb="67" eb="69">
      <t>ズメン</t>
    </rPh>
    <rPh sb="69" eb="71">
      <t>イチ</t>
    </rPh>
    <rPh sb="72" eb="74">
      <t>ゼンケイ</t>
    </rPh>
    <rPh sb="74" eb="76">
      <t>シャシン</t>
    </rPh>
    <rPh sb="77" eb="78">
      <t>ハ</t>
    </rPh>
    <rPh sb="79" eb="80">
      <t>ツ</t>
    </rPh>
    <rPh sb="81" eb="82">
      <t>モ</t>
    </rPh>
    <rPh sb="85" eb="87">
      <t>ベット</t>
    </rPh>
    <rPh sb="87" eb="89">
      <t>テンプ</t>
    </rPh>
    <phoneticPr fontId="7"/>
  </si>
  <si>
    <t>施設名</t>
    <rPh sb="0" eb="2">
      <t>シセツ</t>
    </rPh>
    <rPh sb="2" eb="3">
      <t>メイ</t>
    </rPh>
    <phoneticPr fontId="7"/>
  </si>
  <si>
    <t>交付対象施設が複数ある場合は、施設毎に提出してください。</t>
    <rPh sb="0" eb="2">
      <t>コウフ</t>
    </rPh>
    <rPh sb="2" eb="4">
      <t>タイショウ</t>
    </rPh>
    <rPh sb="4" eb="6">
      <t>シセツ</t>
    </rPh>
    <rPh sb="7" eb="9">
      <t>フクスウ</t>
    </rPh>
    <rPh sb="11" eb="13">
      <t>バアイ</t>
    </rPh>
    <rPh sb="15" eb="17">
      <t>シセツ</t>
    </rPh>
    <rPh sb="17" eb="18">
      <t>ゴト</t>
    </rPh>
    <rPh sb="19" eb="21">
      <t>テイシュツ</t>
    </rPh>
    <phoneticPr fontId="7"/>
  </si>
  <si>
    <t>施設名</t>
    <rPh sb="0" eb="3">
      <t>シセツメイ</t>
    </rPh>
    <phoneticPr fontId="7"/>
  </si>
  <si>
    <t>（建物内のポンプなど、どのような施設か分かるようなもの）</t>
    <rPh sb="1" eb="3">
      <t>タテモノ</t>
    </rPh>
    <rPh sb="3" eb="4">
      <t>ナイ</t>
    </rPh>
    <rPh sb="16" eb="18">
      <t>シセツ</t>
    </rPh>
    <rPh sb="19" eb="20">
      <t>ワ</t>
    </rPh>
    <phoneticPr fontId="7"/>
  </si>
  <si>
    <t>農業水利施設管理者に対する電気料金及び油脂費高騰対策として島根県より交付金を交付し、農業者の負担を軽減するとともに、電気料金等の高騰の影響を受けにくい農業水利システムへの転換を進めること。</t>
    <rPh sb="0" eb="2">
      <t>ノウギョウ</t>
    </rPh>
    <rPh sb="2" eb="4">
      <t>スイリ</t>
    </rPh>
    <rPh sb="4" eb="6">
      <t>シセツ</t>
    </rPh>
    <rPh sb="6" eb="9">
      <t>カンリシャ</t>
    </rPh>
    <rPh sb="10" eb="11">
      <t>タイ</t>
    </rPh>
    <rPh sb="13" eb="15">
      <t>デンキ</t>
    </rPh>
    <rPh sb="15" eb="17">
      <t>リョウキン</t>
    </rPh>
    <rPh sb="17" eb="18">
      <t>オヨ</t>
    </rPh>
    <rPh sb="19" eb="21">
      <t>ユシ</t>
    </rPh>
    <rPh sb="21" eb="22">
      <t>ヒ</t>
    </rPh>
    <rPh sb="22" eb="24">
      <t>コウトウ</t>
    </rPh>
    <rPh sb="24" eb="26">
      <t>タイサク</t>
    </rPh>
    <rPh sb="29" eb="31">
      <t>シマネ</t>
    </rPh>
    <rPh sb="31" eb="32">
      <t>ケン</t>
    </rPh>
    <rPh sb="34" eb="37">
      <t>コウフキン</t>
    </rPh>
    <rPh sb="38" eb="40">
      <t>コウフ</t>
    </rPh>
    <rPh sb="42" eb="45">
      <t>ノウギョウシャ</t>
    </rPh>
    <rPh sb="46" eb="48">
      <t>フタン</t>
    </rPh>
    <rPh sb="49" eb="51">
      <t>ケイゲン</t>
    </rPh>
    <rPh sb="58" eb="60">
      <t>デンキ</t>
    </rPh>
    <rPh sb="60" eb="62">
      <t>リョウキン</t>
    </rPh>
    <rPh sb="62" eb="63">
      <t>トウ</t>
    </rPh>
    <rPh sb="64" eb="66">
      <t>コウトウ</t>
    </rPh>
    <rPh sb="67" eb="69">
      <t>エイキョウ</t>
    </rPh>
    <rPh sb="70" eb="71">
      <t>ウ</t>
    </rPh>
    <rPh sb="75" eb="77">
      <t>ノウギョウ</t>
    </rPh>
    <rPh sb="77" eb="79">
      <t>スイリ</t>
    </rPh>
    <rPh sb="85" eb="87">
      <t>テンカン</t>
    </rPh>
    <rPh sb="88" eb="89">
      <t>スス</t>
    </rPh>
    <phoneticPr fontId="7"/>
  </si>
  <si>
    <t>ただし、市単独事業など他からの補助金等を充当している部分は対象外。</t>
    <rPh sb="4" eb="5">
      <t>シ</t>
    </rPh>
    <rPh sb="5" eb="7">
      <t>タンドク</t>
    </rPh>
    <rPh sb="7" eb="9">
      <t>ジギョウ</t>
    </rPh>
    <rPh sb="11" eb="12">
      <t>ホカ</t>
    </rPh>
    <rPh sb="15" eb="18">
      <t>ホジョキン</t>
    </rPh>
    <rPh sb="18" eb="19">
      <t>トウ</t>
    </rPh>
    <rPh sb="20" eb="22">
      <t>ジュウトウ</t>
    </rPh>
    <rPh sb="26" eb="28">
      <t>ブブン</t>
    </rPh>
    <rPh sb="29" eb="32">
      <t>タイショウガイ</t>
    </rPh>
    <phoneticPr fontId="7"/>
  </si>
  <si>
    <t>提出してください（任意様式）。</t>
    <rPh sb="9" eb="11">
      <t>ニンイ</t>
    </rPh>
    <rPh sb="11" eb="13">
      <t>ヨウシキ</t>
    </rPh>
    <phoneticPr fontId="7"/>
  </si>
  <si>
    <t>ただし、予算額が上限に達した場合、受付できない可能性があります。</t>
    <rPh sb="4" eb="6">
      <t>ヨサン</t>
    </rPh>
    <rPh sb="6" eb="7">
      <t>ガク</t>
    </rPh>
    <rPh sb="8" eb="10">
      <t>ジョウゲン</t>
    </rPh>
    <rPh sb="11" eb="12">
      <t>タッ</t>
    </rPh>
    <rPh sb="14" eb="16">
      <t>バアイ</t>
    </rPh>
    <rPh sb="17" eb="19">
      <t>ウケツケ</t>
    </rPh>
    <rPh sb="23" eb="26">
      <t>カノウセイ</t>
    </rPh>
    <phoneticPr fontId="7"/>
  </si>
  <si>
    <t>・申請内容等について、県ＨＰ等で公表することがあります。</t>
    <rPh sb="1" eb="3">
      <t>シンセイ</t>
    </rPh>
    <rPh sb="3" eb="5">
      <t>ナイヨウ</t>
    </rPh>
    <rPh sb="5" eb="6">
      <t>トウ</t>
    </rPh>
    <rPh sb="11" eb="12">
      <t>ケン</t>
    </rPh>
    <rPh sb="14" eb="15">
      <t>トウ</t>
    </rPh>
    <rPh sb="16" eb="18">
      <t>コウヒョウ</t>
    </rPh>
    <phoneticPr fontId="7"/>
  </si>
  <si>
    <t>交付金交付申請書及び省エネルギー化推進計画に定めた項目で、必要な箇所に記載がないもの</t>
    <rPh sb="0" eb="3">
      <t>コウフキン</t>
    </rPh>
    <rPh sb="3" eb="5">
      <t>コウフ</t>
    </rPh>
    <rPh sb="5" eb="8">
      <t>シンセイショ</t>
    </rPh>
    <rPh sb="8" eb="9">
      <t>オヨ</t>
    </rPh>
    <rPh sb="10" eb="11">
      <t>ショウ</t>
    </rPh>
    <rPh sb="16" eb="21">
      <t>カスイシンケイカク</t>
    </rPh>
    <rPh sb="22" eb="23">
      <t>サダ</t>
    </rPh>
    <rPh sb="25" eb="27">
      <t>コウモク</t>
    </rPh>
    <rPh sb="29" eb="31">
      <t>ヒツヨウ</t>
    </rPh>
    <rPh sb="32" eb="34">
      <t>カショ</t>
    </rPh>
    <rPh sb="33" eb="34">
      <t>ショ</t>
    </rPh>
    <rPh sb="35" eb="37">
      <t>キサイ</t>
    </rPh>
    <phoneticPr fontId="7"/>
  </si>
  <si>
    <t>ありますので、十分確認のうえ提出してください。</t>
    <rPh sb="7" eb="9">
      <t>ジュウブン</t>
    </rPh>
    <rPh sb="9" eb="11">
      <t>カクニン</t>
    </rPh>
    <phoneticPr fontId="7"/>
  </si>
  <si>
    <t>１１．申請者許諾事項</t>
    <rPh sb="3" eb="6">
      <t>シンセイシャ</t>
    </rPh>
    <rPh sb="6" eb="8">
      <t>キョダク</t>
    </rPh>
    <rPh sb="8" eb="10">
      <t>ジコウ</t>
    </rPh>
    <phoneticPr fontId="7"/>
  </si>
  <si>
    <t>１２．その他</t>
    <rPh sb="5" eb="6">
      <t>ホカ</t>
    </rPh>
    <phoneticPr fontId="7"/>
  </si>
  <si>
    <t>１０．提出先及び問い合わせ先</t>
    <rPh sb="3" eb="5">
      <t>テイシュツ</t>
    </rPh>
    <rPh sb="5" eb="6">
      <t>サキ</t>
    </rPh>
    <rPh sb="6" eb="7">
      <t>オヨ</t>
    </rPh>
    <rPh sb="8" eb="9">
      <t>ト</t>
    </rPh>
    <rPh sb="10" eb="11">
      <t>ア</t>
    </rPh>
    <rPh sb="13" eb="14">
      <t>サキ</t>
    </rPh>
    <phoneticPr fontId="7"/>
  </si>
  <si>
    <t>若しくは記載内容に虚偽があるもの、〆切までに提出がないものは、申請を無効とする場合が</t>
    <rPh sb="0" eb="1">
      <t>モ</t>
    </rPh>
    <rPh sb="4" eb="6">
      <t>キサイ</t>
    </rPh>
    <rPh sb="6" eb="8">
      <t>ナイヨウ</t>
    </rPh>
    <rPh sb="9" eb="11">
      <t>キョギ</t>
    </rPh>
    <rPh sb="10" eb="11">
      <t>イツワ</t>
    </rPh>
    <rPh sb="39" eb="41">
      <t>バアイ</t>
    </rPh>
    <phoneticPr fontId="7"/>
  </si>
  <si>
    <t>注２）対象とする「使用電力量、油脂量」は、令和８年４月から９月までとする。</t>
    <rPh sb="0" eb="1">
      <t>チュウ</t>
    </rPh>
    <rPh sb="3" eb="5">
      <t>タイショウ</t>
    </rPh>
    <rPh sb="11" eb="14">
      <t>デンリョクリョウ</t>
    </rPh>
    <rPh sb="15" eb="17">
      <t>ユシ</t>
    </rPh>
    <rPh sb="17" eb="18">
      <t>リョウ</t>
    </rPh>
    <phoneticPr fontId="7"/>
  </si>
  <si>
    <t>　　※請求書発行は翌月となるので、上記に対応した電気料金請求書は５月から10月までに
　　　発行されたもの。</t>
    <rPh sb="3" eb="6">
      <t>セイキュウショ</t>
    </rPh>
    <rPh sb="6" eb="8">
      <t>ハッコウ</t>
    </rPh>
    <rPh sb="9" eb="10">
      <t>ヨク</t>
    </rPh>
    <rPh sb="10" eb="11">
      <t>ツキ</t>
    </rPh>
    <rPh sb="17" eb="19">
      <t>ジョウキ</t>
    </rPh>
    <rPh sb="20" eb="22">
      <t>タイオウ</t>
    </rPh>
    <rPh sb="24" eb="26">
      <t>デンキ</t>
    </rPh>
    <rPh sb="26" eb="28">
      <t>リョウキン</t>
    </rPh>
    <rPh sb="28" eb="31">
      <t>セイキュウショ</t>
    </rPh>
    <rPh sb="33" eb="34">
      <t>ガツ</t>
    </rPh>
    <rPh sb="38" eb="39">
      <t>ガツ</t>
    </rPh>
    <rPh sb="46" eb="48">
      <t>ハッコウ</t>
    </rPh>
    <phoneticPr fontId="7"/>
  </si>
  <si>
    <t>令和８年４月～令和８年９月の電気料金</t>
    <rPh sb="0" eb="2">
      <t>レイワ</t>
    </rPh>
    <rPh sb="3" eb="4">
      <t>ネン</t>
    </rPh>
    <rPh sb="5" eb="6">
      <t>ガツ</t>
    </rPh>
    <rPh sb="12" eb="13">
      <t>ガツ</t>
    </rPh>
    <rPh sb="14" eb="16">
      <t>デンキ</t>
    </rPh>
    <rPh sb="16" eb="18">
      <t>リョウキン</t>
    </rPh>
    <phoneticPr fontId="37"/>
  </si>
  <si>
    <t>令和２～７年４月～９月の電気料金相当分</t>
    <rPh sb="0" eb="2">
      <t>レイワ</t>
    </rPh>
    <rPh sb="5" eb="6">
      <t>ネン</t>
    </rPh>
    <rPh sb="7" eb="8">
      <t>ガツ</t>
    </rPh>
    <rPh sb="10" eb="11">
      <t>ガツ</t>
    </rPh>
    <rPh sb="12" eb="14">
      <t>デンキ</t>
    </rPh>
    <rPh sb="14" eb="16">
      <t>リョウキン</t>
    </rPh>
    <rPh sb="16" eb="19">
      <t>ソウトウブン</t>
    </rPh>
    <phoneticPr fontId="37"/>
  </si>
  <si>
    <t>R8事業費（ａ）</t>
    <rPh sb="2" eb="5">
      <t>ジギョウヒ</t>
    </rPh>
    <phoneticPr fontId="37"/>
  </si>
  <si>
    <t>R8国費（ｂ）</t>
    <rPh sb="2" eb="4">
      <t>コクヒ</t>
    </rPh>
    <phoneticPr fontId="37"/>
  </si>
  <si>
    <t>令和８年４月～令和８年９月の油脂費</t>
    <rPh sb="0" eb="2">
      <t>レイワ</t>
    </rPh>
    <rPh sb="3" eb="4">
      <t>ネン</t>
    </rPh>
    <rPh sb="5" eb="6">
      <t>ガツ</t>
    </rPh>
    <rPh sb="7" eb="9">
      <t>レイワ</t>
    </rPh>
    <rPh sb="10" eb="11">
      <t>ネン</t>
    </rPh>
    <rPh sb="12" eb="13">
      <t>ガツ</t>
    </rPh>
    <rPh sb="14" eb="17">
      <t>ユシヒ</t>
    </rPh>
    <phoneticPr fontId="37"/>
  </si>
  <si>
    <t>令和２～７年４月～９月の油脂費相当分</t>
    <rPh sb="0" eb="2">
      <t>レイワ</t>
    </rPh>
    <rPh sb="5" eb="6">
      <t>ネン</t>
    </rPh>
    <rPh sb="7" eb="8">
      <t>ガツ</t>
    </rPh>
    <rPh sb="10" eb="11">
      <t>ガツ</t>
    </rPh>
    <rPh sb="12" eb="15">
      <t>ユシヒ</t>
    </rPh>
    <rPh sb="15" eb="18">
      <t>ソウトウブン</t>
    </rPh>
    <phoneticPr fontId="37"/>
  </si>
  <si>
    <t>令和８年４月から９月までの使用電力及び油脂
（令和８年５月請求分から１０月請求分）</t>
    <rPh sb="0" eb="2">
      <t>レイワ</t>
    </rPh>
    <rPh sb="3" eb="4">
      <t>ネン</t>
    </rPh>
    <rPh sb="5" eb="6">
      <t>ガツ</t>
    </rPh>
    <rPh sb="9" eb="10">
      <t>ガツ</t>
    </rPh>
    <rPh sb="13" eb="15">
      <t>シヨウ</t>
    </rPh>
    <rPh sb="15" eb="17">
      <t>デンリョク</t>
    </rPh>
    <rPh sb="17" eb="18">
      <t>オヨ</t>
    </rPh>
    <rPh sb="19" eb="21">
      <t>ユシ</t>
    </rPh>
    <rPh sb="23" eb="25">
      <t>レイワ</t>
    </rPh>
    <rPh sb="26" eb="27">
      <t>ネン</t>
    </rPh>
    <rPh sb="28" eb="29">
      <t>ガツ</t>
    </rPh>
    <rPh sb="29" eb="32">
      <t>セイキュウブン</t>
    </rPh>
    <rPh sb="36" eb="37">
      <t>ガツ</t>
    </rPh>
    <rPh sb="37" eb="40">
      <t>セイキュウブン</t>
    </rPh>
    <phoneticPr fontId="7"/>
  </si>
  <si>
    <t>※R2～7（4～9月）とR8.4～9月の単価で比較</t>
    <rPh sb="9" eb="10">
      <t>ツキ</t>
    </rPh>
    <rPh sb="18" eb="19">
      <t>ツキ</t>
    </rPh>
    <rPh sb="20" eb="22">
      <t>タンカ</t>
    </rPh>
    <rPh sb="23" eb="25">
      <t>ヒカク</t>
    </rPh>
    <phoneticPr fontId="37"/>
  </si>
  <si>
    <t>令和８年５月現在では、９月までの単価が不明のため、見込みの各単価に基づいて算出する。単価が発表され次第、修正する。</t>
    <phoneticPr fontId="7"/>
  </si>
  <si>
    <t>※４　「電気料金」にかかる「基本料金上昇率」「電力量料金上昇率」及び油脂費にかかる「上昇率」は、令和８年４月から９月までの各単価に基づいて算出を行う。</t>
    <rPh sb="4" eb="6">
      <t>デンキ</t>
    </rPh>
    <rPh sb="6" eb="8">
      <t>リョウキン</t>
    </rPh>
    <rPh sb="14" eb="16">
      <t>キホン</t>
    </rPh>
    <rPh sb="16" eb="18">
      <t>リョウキン</t>
    </rPh>
    <rPh sb="18" eb="20">
      <t>ジョウショウ</t>
    </rPh>
    <rPh sb="20" eb="21">
      <t>リツ</t>
    </rPh>
    <rPh sb="23" eb="25">
      <t>デンリョク</t>
    </rPh>
    <rPh sb="25" eb="26">
      <t>リョウ</t>
    </rPh>
    <rPh sb="26" eb="28">
      <t>リョウキン</t>
    </rPh>
    <rPh sb="28" eb="30">
      <t>ジョウショウ</t>
    </rPh>
    <rPh sb="30" eb="31">
      <t>リツ</t>
    </rPh>
    <rPh sb="32" eb="33">
      <t>オヨ</t>
    </rPh>
    <rPh sb="34" eb="36">
      <t>ユシ</t>
    </rPh>
    <rPh sb="36" eb="37">
      <t>ヒ</t>
    </rPh>
    <rPh sb="42" eb="44">
      <t>ジョウショウ</t>
    </rPh>
    <rPh sb="44" eb="45">
      <t>リツ</t>
    </rPh>
    <rPh sb="48" eb="50">
      <t>レイワ</t>
    </rPh>
    <phoneticPr fontId="7"/>
  </si>
  <si>
    <t>令和２～７年４月～９月の国費相当分（ｃ）</t>
    <rPh sb="12" eb="14">
      <t>コクヒ</t>
    </rPh>
    <rPh sb="14" eb="17">
      <t>ソウトウブン</t>
    </rPh>
    <phoneticPr fontId="37"/>
  </si>
  <si>
    <t>中国・Ａ重油（４月～５月）</t>
    <rPh sb="4" eb="6">
      <t>ジュウユ</t>
    </rPh>
    <rPh sb="8" eb="9">
      <t>ツキ</t>
    </rPh>
    <rPh sb="11" eb="12">
      <t>ツキ</t>
    </rPh>
    <phoneticPr fontId="37"/>
  </si>
  <si>
    <t>※３　再エネ上昇率は、1.344（R8年4月～9月の再エネ賦課金単価／R2～7年4月から9月の再エネ賦課金平均単価）とする。</t>
    <rPh sb="3" eb="4">
      <t>サイ</t>
    </rPh>
    <rPh sb="6" eb="8">
      <t>ジョウショウ</t>
    </rPh>
    <rPh sb="8" eb="9">
      <t>リツ</t>
    </rPh>
    <rPh sb="19" eb="20">
      <t>ネン</t>
    </rPh>
    <rPh sb="21" eb="22">
      <t>ガツ</t>
    </rPh>
    <rPh sb="24" eb="25">
      <t>ガツ</t>
    </rPh>
    <rPh sb="26" eb="27">
      <t>サイ</t>
    </rPh>
    <rPh sb="29" eb="32">
      <t>フカキン</t>
    </rPh>
    <rPh sb="32" eb="34">
      <t>タンカ</t>
    </rPh>
    <rPh sb="39" eb="40">
      <t>ネン</t>
    </rPh>
    <rPh sb="41" eb="42">
      <t>ガツ</t>
    </rPh>
    <rPh sb="45" eb="46">
      <t>ガツ</t>
    </rPh>
    <rPh sb="47" eb="48">
      <t>サイ</t>
    </rPh>
    <rPh sb="50" eb="53">
      <t>フカキン</t>
    </rPh>
    <rPh sb="53" eb="55">
      <t>ヘイキン</t>
    </rPh>
    <rPh sb="55" eb="57">
      <t>タンカ</t>
    </rPh>
    <phoneticPr fontId="33"/>
  </si>
  <si>
    <t>R8再エネ賦課金</t>
    <rPh sb="2" eb="3">
      <t>サイ</t>
    </rPh>
    <rPh sb="5" eb="8">
      <t>フカキン</t>
    </rPh>
    <phoneticPr fontId="37"/>
  </si>
  <si>
    <t>受付〆切　　令和８年１２月２５日（金）　島根県庁必着</t>
    <rPh sb="0" eb="2">
      <t>ウケツケ</t>
    </rPh>
    <rPh sb="2" eb="4">
      <t>シメキリ</t>
    </rPh>
    <rPh sb="6" eb="8">
      <t>レイワ</t>
    </rPh>
    <rPh sb="9" eb="10">
      <t>ネン</t>
    </rPh>
    <rPh sb="12" eb="13">
      <t>ガツ</t>
    </rPh>
    <rPh sb="15" eb="16">
      <t>ニチ</t>
    </rPh>
    <rPh sb="17" eb="18">
      <t>キン</t>
    </rPh>
    <rPh sb="20" eb="23">
      <t>シマネケン</t>
    </rPh>
    <rPh sb="23" eb="24">
      <t>チョウ</t>
    </rPh>
    <rPh sb="24" eb="26">
      <t>ヒッチャク</t>
    </rPh>
    <phoneticPr fontId="7"/>
  </si>
  <si>
    <t>【国事業（6-9月）併用】農事用電力A（高圧）４月～５月</t>
    <rPh sb="1" eb="2">
      <t>クニ</t>
    </rPh>
    <rPh sb="2" eb="4">
      <t>ジギョウ</t>
    </rPh>
    <rPh sb="8" eb="9">
      <t>ツキ</t>
    </rPh>
    <rPh sb="10" eb="12">
      <t>ヘイヨウ</t>
    </rPh>
    <rPh sb="13" eb="15">
      <t>ノウジ</t>
    </rPh>
    <rPh sb="15" eb="16">
      <t>ヨウ</t>
    </rPh>
    <rPh sb="16" eb="18">
      <t>デンリョク</t>
    </rPh>
    <rPh sb="20" eb="22">
      <t>コウアツ</t>
    </rPh>
    <rPh sb="24" eb="25">
      <t>ツキ</t>
    </rPh>
    <rPh sb="27" eb="28">
      <t>ツキ</t>
    </rPh>
    <phoneticPr fontId="7"/>
  </si>
  <si>
    <t>【国事業（6-9月）併用】農事用電力A（低圧）４月～５月</t>
    <rPh sb="13" eb="15">
      <t>ノウジ</t>
    </rPh>
    <rPh sb="15" eb="16">
      <t>ヨウ</t>
    </rPh>
    <rPh sb="16" eb="18">
      <t>デンリョク</t>
    </rPh>
    <rPh sb="20" eb="22">
      <t>テイアツ</t>
    </rPh>
    <rPh sb="24" eb="25">
      <t>ツキ</t>
    </rPh>
    <rPh sb="27" eb="28">
      <t>ツキ</t>
    </rPh>
    <phoneticPr fontId="7"/>
  </si>
  <si>
    <t>【国事業（6-9月）併用】低圧電力　４月～５月</t>
    <rPh sb="13" eb="15">
      <t>テイアツ</t>
    </rPh>
    <rPh sb="15" eb="17">
      <t>デンリョク</t>
    </rPh>
    <rPh sb="19" eb="20">
      <t>ツキ</t>
    </rPh>
    <rPh sb="22" eb="23">
      <t>ツキ</t>
    </rPh>
    <phoneticPr fontId="7"/>
  </si>
  <si>
    <t>【国事業（6-9月）併用】ビジネス動力　４月～５月</t>
    <rPh sb="17" eb="19">
      <t>ドウリョク</t>
    </rPh>
    <rPh sb="21" eb="22">
      <t>ツキ</t>
    </rPh>
    <rPh sb="24" eb="25">
      <t>ツキ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</si>
</sst>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Red]\-#,##0.000\ "/>
    <numFmt numFmtId="177" formatCode="0.000"/>
    <numFmt numFmtId="178" formatCode="0.0"/>
    <numFmt numFmtId="179" formatCode="0.000_);[Red]\(0.000\)"/>
    <numFmt numFmtId="180" formatCode="#,##0.000;[Red]\-#,##0.000"/>
    <numFmt numFmtId="181" formatCode="0.000_ "/>
    <numFmt numFmtId="182" formatCode="#,##0.0000;[Red]\-#,##0.0000"/>
    <numFmt numFmtId="183" formatCode="0.0%"/>
  </numFmts>
  <fonts count="6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9"/>
      <color theme="0"/>
      <name val="游ゴシック"/>
      <family val="2"/>
      <scheme val="minor"/>
    </font>
    <font>
      <sz val="11"/>
      <color theme="1"/>
      <name val="游ゴシック"/>
      <family val="2"/>
      <scheme val="minor"/>
    </font>
    <font>
      <sz val="14"/>
      <color theme="1"/>
      <name val="游ゴシック"/>
      <family val="2"/>
      <scheme val="minor"/>
    </font>
    <font>
      <b/>
      <sz val="20"/>
      <color theme="1"/>
      <name val="游ゴシック"/>
      <family val="3"/>
      <charset val="128"/>
      <scheme val="minor"/>
    </font>
    <font>
      <sz val="16"/>
      <color theme="1"/>
      <name val="游ゴシック"/>
      <family val="3"/>
      <charset val="128"/>
      <scheme val="minor"/>
    </font>
    <font>
      <u/>
      <sz val="11"/>
      <color theme="1"/>
      <name val="游ゴシック"/>
      <family val="2"/>
      <scheme val="minor"/>
    </font>
    <font>
      <sz val="14"/>
      <color theme="1"/>
      <name val="游ゴシック"/>
      <family val="3"/>
      <charset val="128"/>
      <scheme val="minor"/>
    </font>
    <font>
      <sz val="16"/>
      <color theme="1"/>
      <name val="游ゴシック"/>
      <family val="2"/>
      <scheme val="minor"/>
    </font>
    <font>
      <sz val="18"/>
      <color theme="1"/>
      <name val="游ゴシック"/>
      <family val="2"/>
      <scheme val="minor"/>
    </font>
    <font>
      <b/>
      <sz val="18"/>
      <color theme="1"/>
      <name val="游ゴシック"/>
      <family val="3"/>
      <charset val="128"/>
      <scheme val="minor"/>
    </font>
    <font>
      <sz val="20"/>
      <color theme="1"/>
      <name val="游ゴシック"/>
      <family val="3"/>
      <charset val="128"/>
      <scheme val="minor"/>
    </font>
    <font>
      <sz val="11"/>
      <color theme="1"/>
      <name val="游ゴシック"/>
      <family val="3"/>
      <charset val="128"/>
      <scheme val="minor"/>
    </font>
    <font>
      <sz val="18"/>
      <color theme="1"/>
      <name val="游ゴシック"/>
      <family val="3"/>
      <charset val="128"/>
      <scheme val="minor"/>
    </font>
    <font>
      <u/>
      <sz val="11"/>
      <color theme="10"/>
      <name val="游ゴシック"/>
      <family val="2"/>
      <scheme val="minor"/>
    </font>
    <font>
      <sz val="11"/>
      <color theme="10"/>
      <name val="游ゴシック"/>
      <family val="2"/>
      <scheme val="minor"/>
    </font>
    <font>
      <b/>
      <sz val="11"/>
      <color theme="1"/>
      <name val="游ゴシック"/>
      <family val="3"/>
      <charset val="128"/>
      <scheme val="minor"/>
    </font>
    <font>
      <sz val="14"/>
      <name val="游ゴシック"/>
      <family val="2"/>
      <scheme val="minor"/>
    </font>
    <font>
      <sz val="1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b/>
      <sz val="20"/>
      <name val="游ゴシック"/>
      <family val="3"/>
      <charset val="128"/>
      <scheme val="minor"/>
    </font>
    <font>
      <sz val="10"/>
      <color theme="1"/>
      <name val="游ゴシック"/>
      <family val="2"/>
      <scheme val="minor"/>
    </font>
    <font>
      <sz val="6"/>
      <name val="游ゴシック"/>
      <family val="2"/>
      <charset val="128"/>
      <scheme val="minor"/>
    </font>
    <font>
      <b/>
      <sz val="12"/>
      <color theme="1"/>
      <name val="游ゴシック"/>
      <family val="3"/>
      <charset val="128"/>
      <scheme val="minor"/>
    </font>
    <font>
      <sz val="10"/>
      <color theme="1"/>
      <name val="ＭＳ Ｐゴシック"/>
      <family val="2"/>
      <charset val="128"/>
    </font>
    <font>
      <sz val="14"/>
      <name val="ＭＳ Ｐゴシック"/>
      <family val="3"/>
      <charset val="128"/>
    </font>
    <font>
      <sz val="6"/>
      <name val="ＭＳ Ｐゴシック"/>
      <family val="2"/>
      <charset val="128"/>
    </font>
    <font>
      <sz val="14"/>
      <color theme="1"/>
      <name val="ＭＳ Ｐゴシック"/>
      <family val="3"/>
      <charset val="128"/>
    </font>
    <font>
      <sz val="10"/>
      <name val="ＭＳ Ｐゴシック"/>
      <family val="3"/>
      <charset val="128"/>
    </font>
    <font>
      <sz val="10"/>
      <name val="ＭＳ Ｐゴシック"/>
      <family val="2"/>
      <charset val="128"/>
    </font>
    <font>
      <sz val="11"/>
      <name val="ＭＳ Ｐゴシック"/>
      <family val="3"/>
      <charset val="128"/>
    </font>
    <font>
      <b/>
      <sz val="10"/>
      <color theme="1"/>
      <name val="ＭＳ Ｐゴシック"/>
      <family val="3"/>
      <charset val="128"/>
    </font>
    <font>
      <sz val="9"/>
      <name val="ＭＳ Ｐゴシック"/>
      <family val="3"/>
      <charset val="128"/>
    </font>
    <font>
      <sz val="9"/>
      <color theme="1"/>
      <name val="ＭＳ Ｐゴシック"/>
      <family val="2"/>
      <charset val="128"/>
    </font>
    <font>
      <sz val="11"/>
      <color theme="1"/>
      <name val="ＭＳ Ｐゴシック"/>
      <family val="2"/>
      <charset val="128"/>
    </font>
    <font>
      <sz val="10"/>
      <color theme="1"/>
      <name val="ＭＳ Ｐゴシック"/>
      <family val="3"/>
      <charset val="128"/>
    </font>
    <font>
      <sz val="9"/>
      <color indexed="81"/>
      <name val="MS P ゴシック"/>
      <family val="3"/>
      <charset val="128"/>
    </font>
    <font>
      <b/>
      <sz val="9"/>
      <color indexed="81"/>
      <name val="MS P ゴシック"/>
      <family val="3"/>
      <charset val="128"/>
    </font>
    <font>
      <sz val="10"/>
      <color rgb="FF000000"/>
      <name val="ＭＳ Ｐゴシック"/>
      <family val="3"/>
      <charset val="128"/>
    </font>
    <font>
      <sz val="16"/>
      <color theme="1"/>
      <name val="ＭＳ Ｐゴシック"/>
      <family val="3"/>
      <charset val="128"/>
    </font>
    <font>
      <sz val="14"/>
      <color rgb="FFFF0000"/>
      <name val="ＭＳ Ｐゴシック"/>
      <family val="3"/>
      <charset val="128"/>
    </font>
    <font>
      <sz val="11"/>
      <color theme="1"/>
      <name val="ＭＳ Ｐゴシック"/>
      <family val="3"/>
      <charset val="128"/>
    </font>
    <font>
      <b/>
      <u/>
      <sz val="14"/>
      <color rgb="FFFF0000"/>
      <name val="ＭＳ Ｐゴシック"/>
      <family val="3"/>
      <charset val="128"/>
    </font>
    <font>
      <b/>
      <u/>
      <sz val="11"/>
      <color rgb="FFFF0000"/>
      <name val="ＭＳ Ｐゴシック"/>
      <family val="3"/>
      <charset val="128"/>
    </font>
    <font>
      <u/>
      <sz val="11"/>
      <color theme="1"/>
      <name val="ＭＳ Ｐゴシック"/>
      <family val="3"/>
      <charset val="128"/>
    </font>
    <font>
      <vertAlign val="superscript"/>
      <sz val="11"/>
      <color theme="1"/>
      <name val="ＭＳ Ｐゴシック"/>
      <family val="3"/>
      <charset val="128"/>
    </font>
    <font>
      <b/>
      <sz val="11"/>
      <color rgb="FFFF0000"/>
      <name val="ＭＳ Ｐゴシック"/>
      <family val="3"/>
      <charset val="128"/>
    </font>
    <font>
      <u/>
      <sz val="14"/>
      <color theme="1"/>
      <name val="ＭＳ Ｐゴシック"/>
      <family val="3"/>
      <charset val="128"/>
    </font>
    <font>
      <b/>
      <sz val="18"/>
      <name val="游ゴシック"/>
      <family val="3"/>
      <charset val="128"/>
    </font>
    <font>
      <b/>
      <sz val="22"/>
      <color theme="1"/>
      <name val="游ゴシック"/>
      <family val="3"/>
      <charset val="128"/>
      <scheme val="minor"/>
    </font>
    <font>
      <sz val="12"/>
      <name val="游ゴシック"/>
      <family val="3"/>
      <charset val="128"/>
      <scheme val="minor"/>
    </font>
    <font>
      <b/>
      <sz val="10"/>
      <name val="ＭＳ Ｐゴシック"/>
      <family val="3"/>
      <charset val="128"/>
    </font>
    <font>
      <sz val="12"/>
      <color rgb="FF000000"/>
      <name val="ＭＳ Ｐゴシック"/>
      <family val="3"/>
      <charset val="128"/>
    </font>
    <font>
      <sz val="12"/>
      <color theme="1"/>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DDEBF7"/>
        <bgColor rgb="FF000000"/>
      </patternFill>
    </fill>
    <fill>
      <patternFill patternType="lightDown"/>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9">
    <xf numFmtId="0" fontId="0" fillId="0" borderId="0"/>
    <xf numFmtId="38" fontId="11" fillId="0" borderId="0" applyFont="0" applyFill="0" applyBorder="0" applyAlignment="0" applyProtection="0">
      <alignment vertical="center"/>
    </xf>
    <xf numFmtId="0" fontId="23" fillId="0" borderId="0" applyNumberFormat="0" applyFill="0" applyBorder="0" applyAlignment="0" applyProtection="0"/>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5" fillId="0" borderId="0">
      <alignment vertical="center"/>
    </xf>
    <xf numFmtId="9"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55">
    <xf numFmtId="0" fontId="0" fillId="0" borderId="0" xfId="0"/>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left" vertical="center"/>
    </xf>
    <xf numFmtId="0" fontId="9" fillId="0" borderId="10" xfId="0" applyFont="1" applyBorder="1" applyAlignment="1">
      <alignment horizontal="left" vertical="center"/>
    </xf>
    <xf numFmtId="0" fontId="10" fillId="0" borderId="0" xfId="0" applyFont="1"/>
    <xf numFmtId="0" fontId="8" fillId="0" borderId="0" xfId="0" applyFont="1"/>
    <xf numFmtId="0" fontId="9" fillId="0" borderId="0" xfId="0" applyFont="1" applyBorder="1"/>
    <xf numFmtId="0" fontId="8" fillId="0" borderId="11" xfId="0" applyFont="1" applyBorder="1"/>
    <xf numFmtId="0" fontId="8" fillId="0" borderId="12" xfId="0" applyFont="1" applyBorder="1"/>
    <xf numFmtId="0" fontId="8" fillId="0" borderId="14" xfId="0" applyFont="1" applyBorder="1"/>
    <xf numFmtId="0" fontId="8" fillId="0" borderId="0" xfId="0" applyFont="1" applyBorder="1"/>
    <xf numFmtId="0" fontId="8" fillId="0" borderId="15" xfId="0" applyFont="1" applyBorder="1"/>
    <xf numFmtId="0" fontId="12" fillId="0" borderId="0" xfId="0" applyFont="1" applyBorder="1"/>
    <xf numFmtId="0" fontId="13" fillId="0" borderId="0" xfId="0" applyFont="1" applyBorder="1" applyAlignment="1">
      <alignment horizontal="left"/>
    </xf>
    <xf numFmtId="0" fontId="0" fillId="0" borderId="13" xfId="0" applyBorder="1"/>
    <xf numFmtId="0" fontId="0" fillId="0" borderId="15" xfId="0" applyBorder="1"/>
    <xf numFmtId="0" fontId="0" fillId="0" borderId="14" xfId="0" applyBorder="1"/>
    <xf numFmtId="0" fontId="0" fillId="0" borderId="0" xfId="0" applyBorder="1"/>
    <xf numFmtId="0" fontId="0" fillId="0" borderId="16" xfId="0" applyBorder="1"/>
    <xf numFmtId="0" fontId="0" fillId="0" borderId="17" xfId="0" applyBorder="1"/>
    <xf numFmtId="0" fontId="0" fillId="0" borderId="18" xfId="0" applyBorder="1"/>
    <xf numFmtId="0" fontId="0" fillId="0" borderId="5" xfId="0" applyBorder="1"/>
    <xf numFmtId="0" fontId="0" fillId="0" borderId="0" xfId="0" applyFill="1" applyBorder="1"/>
    <xf numFmtId="0" fontId="0" fillId="0" borderId="12" xfId="0" applyBorder="1"/>
    <xf numFmtId="0" fontId="15" fillId="0" borderId="0" xfId="0" applyFont="1" applyBorder="1" applyAlignment="1"/>
    <xf numFmtId="0" fontId="16" fillId="0" borderId="0" xfId="0" applyFont="1" applyBorder="1" applyAlignment="1">
      <alignment horizontal="left"/>
    </xf>
    <xf numFmtId="38" fontId="13" fillId="0" borderId="0" xfId="1" applyFont="1" applyBorder="1" applyAlignment="1"/>
    <xf numFmtId="0" fontId="9" fillId="0" borderId="0" xfId="0" applyFont="1" applyBorder="1" applyAlignment="1">
      <alignment horizontal="left" vertical="center"/>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0" fillId="0" borderId="11" xfId="0" applyBorder="1"/>
    <xf numFmtId="0" fontId="16" fillId="0" borderId="2" xfId="0" applyFont="1" applyBorder="1" applyAlignment="1">
      <alignment horizontal="left"/>
    </xf>
    <xf numFmtId="0" fontId="0" fillId="0" borderId="2" xfId="0" applyBorder="1"/>
    <xf numFmtId="0" fontId="0" fillId="0" borderId="3" xfId="0" applyBorder="1"/>
    <xf numFmtId="0" fontId="8" fillId="0" borderId="2" xfId="0" applyFont="1" applyBorder="1" applyAlignment="1">
      <alignment horizontal="left" vertical="center" wrapText="1"/>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9"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9" fillId="0" borderId="14" xfId="0" applyFont="1" applyBorder="1" applyAlignment="1">
      <alignment horizontal="center"/>
    </xf>
    <xf numFmtId="0" fontId="9"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10" fillId="0" borderId="0" xfId="0" applyFont="1" applyBorder="1"/>
    <xf numFmtId="0" fontId="14" fillId="0" borderId="0" xfId="0" applyFont="1" applyBorder="1" applyAlignment="1">
      <alignment horizontal="left" vertical="center"/>
    </xf>
    <xf numFmtId="0" fontId="9" fillId="0" borderId="0" xfId="0" applyFont="1" applyBorder="1" applyAlignment="1">
      <alignment horizontal="left" vertical="center"/>
    </xf>
    <xf numFmtId="0" fontId="9"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0" xfId="0" applyFont="1" applyBorder="1" applyAlignment="1">
      <alignment horizontal="left" vertical="center"/>
    </xf>
    <xf numFmtId="0" fontId="0" fillId="0" borderId="9" xfId="0" applyBorder="1"/>
    <xf numFmtId="0" fontId="0" fillId="0" borderId="1" xfId="0" applyBorder="1"/>
    <xf numFmtId="0" fontId="0" fillId="0" borderId="10" xfId="0" applyBorder="1"/>
    <xf numFmtId="0" fontId="9" fillId="0" borderId="0" xfId="0" applyFont="1" applyBorder="1" applyAlignment="1">
      <alignment vertical="top"/>
    </xf>
    <xf numFmtId="0" fontId="0" fillId="0" borderId="0" xfId="0" applyAlignment="1">
      <alignment vertical="top"/>
    </xf>
    <xf numFmtId="0" fontId="0" fillId="0" borderId="17" xfId="0" applyBorder="1" applyAlignment="1">
      <alignment vertical="top"/>
    </xf>
    <xf numFmtId="0" fontId="0" fillId="0" borderId="15" xfId="0" applyBorder="1" applyAlignment="1"/>
    <xf numFmtId="0" fontId="9" fillId="0" borderId="0" xfId="0" applyFont="1" applyBorder="1" applyAlignment="1">
      <alignment horizontal="left" vertical="center"/>
    </xf>
    <xf numFmtId="0" fontId="9" fillId="0" borderId="14" xfId="0" applyFont="1" applyBorder="1" applyAlignment="1">
      <alignment horizontal="left" vertical="center"/>
    </xf>
    <xf numFmtId="0" fontId="20" fillId="0" borderId="4" xfId="0" applyFont="1" applyBorder="1" applyAlignment="1"/>
    <xf numFmtId="0" fontId="0" fillId="0" borderId="20" xfId="0" applyBorder="1" applyAlignment="1"/>
    <xf numFmtId="0" fontId="0" fillId="0" borderId="0" xfId="0" applyBorder="1" applyAlignment="1"/>
    <xf numFmtId="0" fontId="0" fillId="0" borderId="0" xfId="0" applyBorder="1" applyAlignment="1">
      <alignment horizontal="center"/>
    </xf>
    <xf numFmtId="0" fontId="8" fillId="0" borderId="0" xfId="0" applyFont="1" applyFill="1" applyBorder="1"/>
    <xf numFmtId="0" fontId="9" fillId="0" borderId="0" xfId="0" applyFont="1" applyFill="1" applyBorder="1"/>
    <xf numFmtId="0" fontId="28" fillId="0" borderId="0" xfId="0" applyFont="1" applyBorder="1" applyAlignment="1">
      <alignment wrapText="1"/>
    </xf>
    <xf numFmtId="0" fontId="28" fillId="0" borderId="5" xfId="0" applyFont="1" applyBorder="1" applyAlignment="1">
      <alignment wrapText="1"/>
    </xf>
    <xf numFmtId="0" fontId="0" fillId="0" borderId="3" xfId="0" applyBorder="1" applyAlignment="1">
      <alignment horizontal="center"/>
    </xf>
    <xf numFmtId="0" fontId="19" fillId="0" borderId="0" xfId="0" applyFont="1" applyBorder="1" applyAlignment="1">
      <alignment horizontal="left"/>
    </xf>
    <xf numFmtId="0" fontId="8" fillId="0" borderId="0" xfId="0" applyFont="1" applyBorder="1" applyAlignment="1">
      <alignment horizontal="left"/>
    </xf>
    <xf numFmtId="0" fontId="32" fillId="0" borderId="0" xfId="0" applyFont="1"/>
    <xf numFmtId="0" fontId="9" fillId="0" borderId="0" xfId="0" applyFont="1" applyAlignment="1">
      <alignment horizontal="left" indent="1"/>
    </xf>
    <xf numFmtId="0" fontId="8" fillId="0" borderId="0" xfId="0" applyFont="1" applyAlignment="1">
      <alignment vertical="top"/>
    </xf>
    <xf numFmtId="0" fontId="8" fillId="0" borderId="5" xfId="0" applyFont="1" applyBorder="1" applyAlignment="1">
      <alignment horizontal="center"/>
    </xf>
    <xf numFmtId="0" fontId="9" fillId="0" borderId="5" xfId="0" applyFont="1" applyBorder="1" applyAlignment="1">
      <alignment horizontal="center"/>
    </xf>
    <xf numFmtId="0" fontId="36" fillId="0" borderId="0" xfId="14" applyFont="1">
      <alignment vertical="center"/>
    </xf>
    <xf numFmtId="0" fontId="35" fillId="0" borderId="0" xfId="14">
      <alignment vertical="center"/>
    </xf>
    <xf numFmtId="9" fontId="0" fillId="0" borderId="0" xfId="15" applyFont="1">
      <alignment vertical="center"/>
    </xf>
    <xf numFmtId="0" fontId="35" fillId="0" borderId="0" xfId="14" applyAlignment="1">
      <alignment horizontal="right" vertical="center"/>
    </xf>
    <xf numFmtId="0" fontId="35" fillId="0" borderId="22" xfId="14" applyBorder="1" applyAlignment="1">
      <alignment horizontal="center" vertical="center"/>
    </xf>
    <xf numFmtId="0" fontId="35" fillId="0" borderId="0" xfId="14" applyAlignment="1">
      <alignment horizontal="center" vertical="center" wrapText="1"/>
    </xf>
    <xf numFmtId="0" fontId="35" fillId="0" borderId="23" xfId="14" applyBorder="1" applyAlignment="1">
      <alignment horizontal="center" vertical="center"/>
    </xf>
    <xf numFmtId="0" fontId="35" fillId="0" borderId="0" xfId="14" applyAlignment="1">
      <alignment horizontal="center" vertical="center"/>
    </xf>
    <xf numFmtId="0" fontId="38" fillId="2" borderId="0" xfId="14" applyFont="1" applyFill="1">
      <alignment vertical="center"/>
    </xf>
    <xf numFmtId="0" fontId="35" fillId="0" borderId="21" xfId="14" applyBorder="1">
      <alignment vertical="center"/>
    </xf>
    <xf numFmtId="38" fontId="0" fillId="3" borderId="21" xfId="16" applyFont="1" applyFill="1" applyBorder="1">
      <alignment vertical="center"/>
    </xf>
    <xf numFmtId="38" fontId="0" fillId="0" borderId="21" xfId="16" applyFont="1" applyBorder="1">
      <alignment vertical="center"/>
    </xf>
    <xf numFmtId="0" fontId="38" fillId="3" borderId="0" xfId="14" applyFont="1" applyFill="1">
      <alignment vertical="center"/>
    </xf>
    <xf numFmtId="0" fontId="35" fillId="0" borderId="19" xfId="14" applyBorder="1" applyAlignment="1">
      <alignment horizontal="center" vertical="center"/>
    </xf>
    <xf numFmtId="0" fontId="35" fillId="0" borderId="5" xfId="14" applyBorder="1" applyAlignment="1">
      <alignment horizontal="center" vertical="center"/>
    </xf>
    <xf numFmtId="0" fontId="39" fillId="0" borderId="5" xfId="14" applyFont="1" applyBorder="1" applyAlignment="1">
      <alignment horizontal="center" vertical="center"/>
    </xf>
    <xf numFmtId="0" fontId="39" fillId="0" borderId="5" xfId="14" applyFont="1" applyBorder="1" applyAlignment="1">
      <alignment horizontal="center" vertical="center" shrinkToFit="1"/>
    </xf>
    <xf numFmtId="0" fontId="39" fillId="0" borderId="20" xfId="14" applyFont="1" applyBorder="1" applyAlignment="1">
      <alignment horizontal="center" vertical="center" wrapText="1"/>
    </xf>
    <xf numFmtId="0" fontId="35" fillId="0" borderId="24" xfId="14" applyBorder="1" applyAlignment="1">
      <alignment horizontal="center" vertical="center" wrapText="1"/>
    </xf>
    <xf numFmtId="0" fontId="39" fillId="0" borderId="24" xfId="14" applyFont="1" applyBorder="1" applyAlignment="1">
      <alignment horizontal="center" vertical="center"/>
    </xf>
    <xf numFmtId="0" fontId="39" fillId="0" borderId="24" xfId="14" applyFont="1" applyBorder="1" applyAlignment="1">
      <alignment horizontal="center" vertical="center" wrapText="1"/>
    </xf>
    <xf numFmtId="0" fontId="39" fillId="0" borderId="24" xfId="14" applyFont="1" applyBorder="1" applyAlignment="1">
      <alignment horizontal="center" vertical="center" wrapText="1" shrinkToFit="1"/>
    </xf>
    <xf numFmtId="0" fontId="39" fillId="0" borderId="23" xfId="14" applyFont="1" applyBorder="1" applyAlignment="1">
      <alignment horizontal="center" vertical="center"/>
    </xf>
    <xf numFmtId="0" fontId="40" fillId="3" borderId="21" xfId="14" applyFont="1" applyFill="1" applyBorder="1">
      <alignment vertical="center"/>
    </xf>
    <xf numFmtId="0" fontId="40" fillId="2" borderId="21" xfId="14" applyFont="1" applyFill="1" applyBorder="1" applyAlignment="1">
      <alignment horizontal="center" vertical="center"/>
    </xf>
    <xf numFmtId="0" fontId="40" fillId="2" borderId="21" xfId="14" applyFont="1" applyFill="1" applyBorder="1">
      <alignment vertical="center"/>
    </xf>
    <xf numFmtId="38" fontId="39" fillId="3" borderId="21" xfId="16" applyFont="1" applyFill="1" applyBorder="1">
      <alignment vertical="center"/>
    </xf>
    <xf numFmtId="38" fontId="39" fillId="0" borderId="21" xfId="16" applyFont="1" applyFill="1" applyBorder="1">
      <alignment vertical="center"/>
    </xf>
    <xf numFmtId="38" fontId="39" fillId="0" borderId="21" xfId="16" applyFont="1" applyBorder="1">
      <alignment vertical="center"/>
    </xf>
    <xf numFmtId="176" fontId="39" fillId="0" borderId="21" xfId="16" applyNumberFormat="1" applyFont="1" applyBorder="1" applyAlignment="1">
      <alignment horizontal="center" vertical="center"/>
    </xf>
    <xf numFmtId="177" fontId="39" fillId="0" borderId="21" xfId="14" applyNumberFormat="1" applyFont="1" applyBorder="1" applyAlignment="1">
      <alignment horizontal="center" vertical="center"/>
    </xf>
    <xf numFmtId="0" fontId="35" fillId="0" borderId="5" xfId="14" applyBorder="1">
      <alignment vertical="center"/>
    </xf>
    <xf numFmtId="0" fontId="39" fillId="3" borderId="5" xfId="14" applyFont="1" applyFill="1" applyBorder="1">
      <alignment vertical="center"/>
    </xf>
    <xf numFmtId="38" fontId="39" fillId="3" borderId="5" xfId="16" applyFont="1" applyFill="1" applyBorder="1">
      <alignment vertical="center"/>
    </xf>
    <xf numFmtId="0" fontId="35" fillId="0" borderId="25" xfId="14" applyBorder="1" applyAlignment="1">
      <alignment horizontal="center" vertical="center"/>
    </xf>
    <xf numFmtId="0" fontId="39" fillId="0" borderId="25" xfId="14" applyFont="1" applyBorder="1">
      <alignment vertical="center"/>
    </xf>
    <xf numFmtId="38" fontId="39" fillId="0" borderId="25" xfId="14" applyNumberFormat="1" applyFont="1" applyBorder="1">
      <alignment vertical="center"/>
    </xf>
    <xf numFmtId="0" fontId="41" fillId="0" borderId="0" xfId="14" applyFont="1">
      <alignment vertical="center"/>
    </xf>
    <xf numFmtId="38" fontId="0" fillId="0" borderId="0" xfId="16" applyFont="1">
      <alignment vertical="center"/>
    </xf>
    <xf numFmtId="38" fontId="0" fillId="0" borderId="5" xfId="16" applyFont="1" applyBorder="1" applyAlignment="1">
      <alignment horizontal="center" vertical="center"/>
    </xf>
    <xf numFmtId="0" fontId="35" fillId="0" borderId="19" xfId="14" applyBorder="1">
      <alignment vertical="center"/>
    </xf>
    <xf numFmtId="0" fontId="35" fillId="0" borderId="4" xfId="14" applyBorder="1">
      <alignment vertical="center"/>
    </xf>
    <xf numFmtId="0" fontId="35" fillId="0" borderId="20" xfId="14" applyBorder="1">
      <alignment vertical="center"/>
    </xf>
    <xf numFmtId="38" fontId="40" fillId="0" borderId="5" xfId="16" applyFont="1" applyBorder="1">
      <alignment vertical="center"/>
    </xf>
    <xf numFmtId="0" fontId="40" fillId="0" borderId="5" xfId="14" applyFont="1" applyBorder="1">
      <alignment vertical="center"/>
    </xf>
    <xf numFmtId="0" fontId="40" fillId="2" borderId="5" xfId="14" applyFont="1" applyFill="1" applyBorder="1" applyAlignment="1">
      <alignment horizontal="center" vertical="center"/>
    </xf>
    <xf numFmtId="0" fontId="43" fillId="4" borderId="19" xfId="14" applyFont="1" applyFill="1" applyBorder="1">
      <alignment vertical="center"/>
    </xf>
    <xf numFmtId="0" fontId="44" fillId="4" borderId="4" xfId="14" applyFont="1" applyFill="1" applyBorder="1">
      <alignment vertical="center"/>
    </xf>
    <xf numFmtId="0" fontId="35" fillId="4" borderId="20" xfId="14" applyFill="1" applyBorder="1">
      <alignment vertical="center"/>
    </xf>
    <xf numFmtId="38" fontId="40" fillId="4" borderId="5" xfId="16" applyFont="1" applyFill="1" applyBorder="1">
      <alignment vertical="center"/>
    </xf>
    <xf numFmtId="38" fontId="35" fillId="0" borderId="0" xfId="14" applyNumberFormat="1">
      <alignment vertical="center"/>
    </xf>
    <xf numFmtId="38" fontId="40" fillId="3" borderId="5" xfId="16" applyFont="1" applyFill="1" applyBorder="1">
      <alignment vertical="center"/>
    </xf>
    <xf numFmtId="0" fontId="40" fillId="0" borderId="0" xfId="14" applyFont="1">
      <alignment vertical="center"/>
    </xf>
    <xf numFmtId="0" fontId="35" fillId="0" borderId="24" xfId="14" applyBorder="1">
      <alignment vertical="center"/>
    </xf>
    <xf numFmtId="38" fontId="40" fillId="3" borderId="24" xfId="16" applyFont="1" applyFill="1" applyBorder="1">
      <alignment vertical="center"/>
    </xf>
    <xf numFmtId="38" fontId="40" fillId="0" borderId="24" xfId="16" applyFont="1" applyBorder="1">
      <alignment vertical="center"/>
    </xf>
    <xf numFmtId="0" fontId="35" fillId="0" borderId="26" xfId="14" applyBorder="1">
      <alignment vertical="center"/>
    </xf>
    <xf numFmtId="0" fontId="35" fillId="0" borderId="27" xfId="14" applyBorder="1">
      <alignment vertical="center"/>
    </xf>
    <xf numFmtId="0" fontId="35" fillId="0" borderId="28" xfId="14" applyBorder="1">
      <alignment vertical="center"/>
    </xf>
    <xf numFmtId="38" fontId="40" fillId="0" borderId="29" xfId="16" applyFont="1" applyBorder="1">
      <alignment vertical="center"/>
    </xf>
    <xf numFmtId="38" fontId="0" fillId="0" borderId="21" xfId="16" applyFont="1" applyBorder="1" applyAlignment="1">
      <alignment horizontal="center" vertical="center"/>
    </xf>
    <xf numFmtId="38" fontId="39" fillId="0" borderId="9" xfId="16" applyFont="1" applyBorder="1">
      <alignment vertical="center"/>
    </xf>
    <xf numFmtId="38" fontId="39" fillId="4" borderId="30" xfId="14" applyNumberFormat="1" applyFont="1" applyFill="1" applyBorder="1">
      <alignment vertical="center"/>
    </xf>
    <xf numFmtId="0" fontId="39" fillId="0" borderId="0" xfId="14" applyFont="1">
      <alignment vertical="center"/>
    </xf>
    <xf numFmtId="0" fontId="35" fillId="0" borderId="7" xfId="14" applyBorder="1">
      <alignment vertical="center"/>
    </xf>
    <xf numFmtId="0" fontId="45" fillId="0" borderId="0" xfId="14" applyFont="1">
      <alignment vertical="center"/>
    </xf>
    <xf numFmtId="0" fontId="35" fillId="0" borderId="0" xfId="14" applyAlignment="1">
      <alignment vertical="center" wrapText="1"/>
    </xf>
    <xf numFmtId="0" fontId="46" fillId="0" borderId="0" xfId="14" applyFont="1">
      <alignment vertical="center"/>
    </xf>
    <xf numFmtId="178" fontId="35" fillId="0" borderId="0" xfId="14" applyNumberFormat="1">
      <alignment vertical="center"/>
    </xf>
    <xf numFmtId="0" fontId="49" fillId="5" borderId="5" xfId="14" applyFont="1" applyFill="1" applyBorder="1">
      <alignment vertical="center"/>
    </xf>
    <xf numFmtId="0" fontId="49" fillId="5" borderId="20" xfId="14" applyFont="1" applyFill="1" applyBorder="1">
      <alignment vertical="center"/>
    </xf>
    <xf numFmtId="0" fontId="35" fillId="2" borderId="5" xfId="14" applyFill="1" applyBorder="1" applyAlignment="1">
      <alignment horizontal="center" vertical="center"/>
    </xf>
    <xf numFmtId="0" fontId="49" fillId="0" borderId="21" xfId="14" applyFont="1" applyBorder="1">
      <alignment vertical="center"/>
    </xf>
    <xf numFmtId="0" fontId="49" fillId="0" borderId="10" xfId="14" applyFont="1" applyBorder="1">
      <alignment vertical="center"/>
    </xf>
    <xf numFmtId="0" fontId="40" fillId="0" borderId="5" xfId="14" applyFont="1" applyBorder="1" applyAlignment="1">
      <alignment horizontal="center" vertical="center"/>
    </xf>
    <xf numFmtId="177" fontId="46" fillId="0" borderId="0" xfId="14" applyNumberFormat="1" applyFont="1">
      <alignment vertical="center"/>
    </xf>
    <xf numFmtId="179" fontId="40" fillId="0" borderId="5" xfId="15" applyNumberFormat="1" applyFont="1" applyFill="1" applyBorder="1">
      <alignment vertical="center"/>
    </xf>
    <xf numFmtId="180" fontId="35" fillId="0" borderId="0" xfId="14" applyNumberFormat="1">
      <alignment vertical="center"/>
    </xf>
    <xf numFmtId="181" fontId="35" fillId="0" borderId="5" xfId="14" applyNumberFormat="1" applyBorder="1" applyAlignment="1">
      <alignment horizontal="center" vertical="center"/>
    </xf>
    <xf numFmtId="177" fontId="40" fillId="0" borderId="5" xfId="16" applyNumberFormat="1" applyFont="1" applyFill="1" applyBorder="1">
      <alignment vertical="center"/>
    </xf>
    <xf numFmtId="182" fontId="0" fillId="0" borderId="5" xfId="16" applyNumberFormat="1" applyFont="1" applyBorder="1" applyAlignment="1">
      <alignment horizontal="center" vertical="center"/>
    </xf>
    <xf numFmtId="0" fontId="49" fillId="0" borderId="0" xfId="14" applyFont="1">
      <alignment vertical="center"/>
    </xf>
    <xf numFmtId="9" fontId="35" fillId="0" borderId="0" xfId="14" quotePrefix="1" applyNumberFormat="1" applyAlignment="1">
      <alignment horizontal="center" vertical="center"/>
    </xf>
    <xf numFmtId="12" fontId="35" fillId="0" borderId="0" xfId="14" quotePrefix="1" applyNumberFormat="1" applyAlignment="1">
      <alignment horizontal="center" vertical="center"/>
    </xf>
    <xf numFmtId="0" fontId="35" fillId="2" borderId="5" xfId="14" applyFill="1" applyBorder="1">
      <alignment vertical="center"/>
    </xf>
    <xf numFmtId="0" fontId="50" fillId="0" borderId="0" xfId="14" applyFont="1">
      <alignment vertical="center"/>
    </xf>
    <xf numFmtId="0" fontId="51" fillId="0" borderId="0" xfId="14" applyFont="1">
      <alignment vertical="center"/>
    </xf>
    <xf numFmtId="0" fontId="52" fillId="0" borderId="0" xfId="14" applyFont="1">
      <alignment vertical="center"/>
    </xf>
    <xf numFmtId="0" fontId="35" fillId="3" borderId="0" xfId="14" applyFill="1">
      <alignment vertical="center"/>
    </xf>
    <xf numFmtId="0" fontId="53" fillId="0" borderId="0" xfId="14" applyFont="1">
      <alignment vertical="center"/>
    </xf>
    <xf numFmtId="0" fontId="54" fillId="0" borderId="0" xfId="14" applyFont="1">
      <alignment vertical="center"/>
    </xf>
    <xf numFmtId="0" fontId="55" fillId="0" borderId="0" xfId="14" applyFont="1">
      <alignment vertical="center"/>
    </xf>
    <xf numFmtId="0" fontId="52" fillId="0" borderId="24" xfId="14" applyFont="1" applyBorder="1" applyAlignment="1">
      <alignment horizontal="center" vertical="center"/>
    </xf>
    <xf numFmtId="0" fontId="52" fillId="0" borderId="31" xfId="14" applyFont="1" applyBorder="1" applyAlignment="1">
      <alignment horizontal="center" vertical="center" shrinkToFit="1"/>
    </xf>
    <xf numFmtId="0" fontId="35" fillId="3" borderId="25" xfId="14" applyFill="1" applyBorder="1">
      <alignment vertical="center"/>
    </xf>
    <xf numFmtId="0" fontId="35" fillId="3" borderId="34" xfId="14" applyFill="1" applyBorder="1">
      <alignment vertical="center"/>
    </xf>
    <xf numFmtId="0" fontId="52" fillId="0" borderId="5" xfId="14" applyFont="1" applyBorder="1" applyAlignment="1">
      <alignment horizontal="center" vertical="center"/>
    </xf>
    <xf numFmtId="0" fontId="52" fillId="0" borderId="5" xfId="14" applyFont="1" applyBorder="1" applyAlignment="1">
      <alignment horizontal="center" vertical="center" wrapText="1"/>
    </xf>
    <xf numFmtId="0" fontId="52" fillId="0" borderId="5" xfId="14" applyFont="1" applyBorder="1">
      <alignment vertical="center"/>
    </xf>
    <xf numFmtId="38" fontId="52" fillId="3" borderId="5" xfId="16" applyFont="1" applyFill="1" applyBorder="1">
      <alignment vertical="center"/>
    </xf>
    <xf numFmtId="0" fontId="52" fillId="6" borderId="5" xfId="14" applyFont="1" applyFill="1" applyBorder="1">
      <alignment vertical="center"/>
    </xf>
    <xf numFmtId="38" fontId="52" fillId="0" borderId="5" xfId="16" applyFont="1" applyBorder="1">
      <alignment vertical="center"/>
    </xf>
    <xf numFmtId="0" fontId="38" fillId="0" borderId="0" xfId="14" applyFont="1">
      <alignment vertical="center"/>
    </xf>
    <xf numFmtId="0" fontId="35" fillId="0" borderId="5" xfId="14" quotePrefix="1" applyBorder="1" applyAlignment="1">
      <alignment horizontal="right" vertical="center"/>
    </xf>
    <xf numFmtId="181" fontId="35" fillId="0" borderId="0" xfId="14" applyNumberFormat="1">
      <alignment vertical="center"/>
    </xf>
    <xf numFmtId="38" fontId="40" fillId="3" borderId="22" xfId="16" applyFont="1" applyFill="1" applyBorder="1">
      <alignment vertical="center"/>
    </xf>
    <xf numFmtId="38" fontId="39" fillId="0" borderId="25" xfId="16" applyFont="1" applyBorder="1">
      <alignment vertical="center"/>
    </xf>
    <xf numFmtId="0" fontId="59" fillId="0" borderId="0" xfId="14" applyFont="1">
      <alignment vertical="center"/>
    </xf>
    <xf numFmtId="0" fontId="9"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20" fontId="0" fillId="0" borderId="14" xfId="0" applyNumberFormat="1" applyBorder="1"/>
    <xf numFmtId="20" fontId="0" fillId="0" borderId="15" xfId="0" applyNumberFormat="1" applyBorder="1"/>
    <xf numFmtId="20" fontId="0" fillId="0" borderId="0" xfId="0" applyNumberFormat="1"/>
    <xf numFmtId="0" fontId="35" fillId="7" borderId="0" xfId="14" applyFill="1">
      <alignment vertical="center"/>
    </xf>
    <xf numFmtId="0" fontId="45" fillId="7" borderId="0" xfId="14" applyFont="1" applyFill="1">
      <alignment vertical="center"/>
    </xf>
    <xf numFmtId="38" fontId="11" fillId="7" borderId="0" xfId="16" applyFont="1" applyFill="1">
      <alignment vertical="center"/>
    </xf>
    <xf numFmtId="38" fontId="62" fillId="0" borderId="5" xfId="16" applyFont="1" applyBorder="1" applyAlignment="1">
      <alignment horizontal="center" vertical="center"/>
    </xf>
    <xf numFmtId="0" fontId="62" fillId="0" borderId="5" xfId="14" applyFont="1" applyBorder="1" applyAlignment="1">
      <alignment horizontal="center" vertical="center"/>
    </xf>
    <xf numFmtId="38" fontId="39" fillId="0" borderId="5" xfId="16" applyFont="1" applyBorder="1" applyAlignment="1">
      <alignment horizontal="center" vertical="center" wrapText="1"/>
    </xf>
    <xf numFmtId="0" fontId="63" fillId="0" borderId="10" xfId="14" applyFont="1" applyBorder="1" applyAlignment="1">
      <alignment horizontal="right" vertical="center"/>
    </xf>
    <xf numFmtId="179" fontId="64" fillId="0" borderId="10" xfId="14" applyNumberFormat="1" applyFont="1" applyBorder="1" applyAlignment="1">
      <alignment horizontal="right" vertical="center"/>
    </xf>
    <xf numFmtId="0" fontId="52" fillId="7" borderId="0" xfId="14" applyFont="1" applyFill="1">
      <alignment vertical="center"/>
    </xf>
    <xf numFmtId="0" fontId="21" fillId="0" borderId="0" xfId="0" applyFont="1"/>
    <xf numFmtId="20" fontId="21" fillId="0" borderId="0" xfId="0" applyNumberFormat="1" applyFont="1" applyAlignment="1">
      <alignment horizontal="left" vertical="top"/>
    </xf>
    <xf numFmtId="0" fontId="21" fillId="0" borderId="0" xfId="0" applyFont="1" applyAlignment="1">
      <alignment horizontal="center"/>
    </xf>
    <xf numFmtId="0" fontId="21" fillId="0" borderId="0" xfId="0" applyFont="1" applyAlignment="1">
      <alignment horizontal="center" wrapText="1"/>
    </xf>
    <xf numFmtId="0" fontId="25" fillId="0" borderId="0" xfId="0" applyFont="1"/>
    <xf numFmtId="0" fontId="21" fillId="0" borderId="0" xfId="0" applyFont="1" applyAlignment="1">
      <alignment horizontal="center" vertical="top"/>
    </xf>
    <xf numFmtId="0" fontId="21" fillId="0" borderId="0" xfId="0" applyFont="1" applyAlignment="1">
      <alignment horizontal="left" wrapText="1"/>
    </xf>
    <xf numFmtId="0" fontId="21" fillId="0" borderId="0" xfId="0" applyFont="1" applyAlignment="1">
      <alignment vertical="top"/>
    </xf>
    <xf numFmtId="0" fontId="9" fillId="0" borderId="0" xfId="0" applyFont="1"/>
    <xf numFmtId="0" fontId="9" fillId="0" borderId="0" xfId="0" applyFont="1" applyAlignment="1">
      <alignment horizontal="left" wrapText="1"/>
    </xf>
    <xf numFmtId="0" fontId="61" fillId="0" borderId="0" xfId="0" applyFont="1"/>
    <xf numFmtId="0" fontId="34" fillId="0" borderId="0" xfId="0" applyFont="1"/>
    <xf numFmtId="0" fontId="0" fillId="0" borderId="0" xfId="0" applyAlignment="1">
      <alignment vertical="center" wrapText="1"/>
    </xf>
    <xf numFmtId="0" fontId="9" fillId="0" borderId="0" xfId="0" applyFont="1" applyBorder="1" applyAlignment="1">
      <alignment wrapText="1"/>
    </xf>
    <xf numFmtId="0" fontId="0" fillId="0" borderId="0" xfId="0" applyBorder="1" applyAlignment="1"/>
    <xf numFmtId="0" fontId="0" fillId="0" borderId="15" xfId="0" applyBorder="1" applyAlignment="1"/>
    <xf numFmtId="0" fontId="8" fillId="0" borderId="0" xfId="0" applyFont="1" applyBorder="1" applyAlignment="1"/>
    <xf numFmtId="0" fontId="8" fillId="0" borderId="4" xfId="0" applyFont="1" applyBorder="1" applyAlignment="1"/>
    <xf numFmtId="0" fontId="0" fillId="0" borderId="4" xfId="0" applyBorder="1" applyAlignment="1"/>
    <xf numFmtId="0" fontId="61" fillId="0" borderId="0" xfId="0" applyFont="1" applyBorder="1" applyAlignment="1">
      <alignment wrapText="1"/>
    </xf>
    <xf numFmtId="0" fontId="27" fillId="0" borderId="0" xfId="0" applyFont="1" applyAlignment="1">
      <alignment wrapText="1"/>
    </xf>
    <xf numFmtId="0" fontId="27" fillId="0" borderId="15" xfId="0" applyFont="1" applyBorder="1" applyAlignment="1">
      <alignment wrapText="1"/>
    </xf>
    <xf numFmtId="0" fontId="9" fillId="0" borderId="15" xfId="0" applyFont="1" applyBorder="1" applyAlignment="1">
      <alignment wrapText="1"/>
    </xf>
    <xf numFmtId="0" fontId="19" fillId="0" borderId="17" xfId="0" applyFont="1" applyBorder="1" applyAlignment="1">
      <alignment horizontal="center" vertical="center"/>
    </xf>
    <xf numFmtId="0" fontId="0" fillId="0" borderId="0" xfId="0" applyBorder="1" applyAlignment="1">
      <alignment wrapText="1"/>
    </xf>
    <xf numFmtId="0" fontId="0" fillId="0" borderId="15" xfId="0" applyBorder="1" applyAlignment="1">
      <alignment wrapText="1"/>
    </xf>
    <xf numFmtId="0" fontId="9" fillId="0" borderId="0" xfId="0" applyFont="1" applyBorder="1" applyAlignment="1">
      <alignment horizontal="right"/>
    </xf>
    <xf numFmtId="0" fontId="0" fillId="0" borderId="0" xfId="0" applyBorder="1" applyAlignment="1">
      <alignment horizontal="right"/>
    </xf>
    <xf numFmtId="0" fontId="16" fillId="0" borderId="0" xfId="0" applyFont="1" applyBorder="1" applyAlignment="1">
      <alignment horizontal="center"/>
    </xf>
    <xf numFmtId="0" fontId="16" fillId="0" borderId="0" xfId="0" applyFont="1" applyBorder="1" applyAlignment="1"/>
    <xf numFmtId="0" fontId="12" fillId="0" borderId="14" xfId="0" applyFont="1" applyBorder="1" applyAlignment="1"/>
    <xf numFmtId="0" fontId="9" fillId="0" borderId="14" xfId="0" applyFont="1" applyBorder="1" applyAlignment="1">
      <alignment horizontal="left" vertical="center" wrapText="1"/>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24" fillId="0" borderId="4" xfId="2" applyFont="1" applyBorder="1" applyAlignment="1"/>
    <xf numFmtId="0" fontId="21" fillId="0" borderId="4" xfId="0" applyFont="1" applyBorder="1" applyAlignment="1"/>
    <xf numFmtId="38" fontId="13" fillId="0" borderId="19" xfId="1" applyFont="1" applyBorder="1" applyAlignment="1"/>
    <xf numFmtId="0" fontId="20" fillId="0" borderId="4" xfId="0" applyFont="1" applyBorder="1" applyAlignment="1"/>
    <xf numFmtId="0" fontId="9" fillId="0" borderId="1" xfId="0" applyFont="1" applyBorder="1" applyAlignment="1">
      <alignment wrapText="1"/>
    </xf>
    <xf numFmtId="0" fontId="9" fillId="0" borderId="1" xfId="0" applyFont="1" applyBorder="1" applyAlignment="1"/>
    <xf numFmtId="0" fontId="9" fillId="0" borderId="1" xfId="0" applyFont="1" applyBorder="1" applyAlignment="1">
      <alignment horizontal="center" wrapText="1"/>
    </xf>
    <xf numFmtId="0" fontId="9" fillId="0" borderId="1" xfId="0" applyFont="1" applyBorder="1" applyAlignment="1">
      <alignment horizontal="center"/>
    </xf>
    <xf numFmtId="0" fontId="9" fillId="0" borderId="4" xfId="0" applyFont="1" applyBorder="1" applyAlignment="1">
      <alignment horizontal="center"/>
    </xf>
    <xf numFmtId="0" fontId="35" fillId="0" borderId="22" xfId="14" applyBorder="1" applyAlignment="1">
      <alignment horizontal="center" vertical="center"/>
    </xf>
    <xf numFmtId="0" fontId="35" fillId="0" borderId="23" xfId="14" applyBorder="1" applyAlignment="1">
      <alignment horizontal="center" vertical="center"/>
    </xf>
    <xf numFmtId="0" fontId="35" fillId="0" borderId="22" xfId="14" applyBorder="1" applyAlignment="1">
      <alignment horizontal="center" vertical="center" wrapText="1"/>
    </xf>
    <xf numFmtId="0" fontId="35" fillId="0" borderId="5" xfId="14" applyBorder="1" applyAlignment="1">
      <alignment horizontal="center" vertical="center"/>
    </xf>
    <xf numFmtId="0" fontId="35" fillId="0" borderId="24" xfId="14" applyBorder="1" applyAlignment="1">
      <alignment horizontal="center" vertical="center"/>
    </xf>
    <xf numFmtId="0" fontId="39" fillId="0" borderId="19" xfId="14" applyFont="1" applyBorder="1" applyAlignment="1">
      <alignment horizontal="center" vertical="center"/>
    </xf>
    <xf numFmtId="0" fontId="39" fillId="0" borderId="4" xfId="14" applyFont="1" applyBorder="1" applyAlignment="1">
      <alignment horizontal="center" vertical="center"/>
    </xf>
    <xf numFmtId="0" fontId="39" fillId="0" borderId="20" xfId="14" applyFont="1" applyBorder="1" applyAlignment="1">
      <alignment horizontal="center" vertical="center"/>
    </xf>
    <xf numFmtId="0" fontId="39" fillId="0" borderId="22" xfId="14" applyFont="1" applyBorder="1" applyAlignment="1">
      <alignment horizontal="center" vertical="center" wrapText="1"/>
    </xf>
    <xf numFmtId="0" fontId="39" fillId="0" borderId="21" xfId="14" applyFont="1" applyBorder="1" applyAlignment="1">
      <alignment horizontal="center" vertical="center"/>
    </xf>
    <xf numFmtId="0" fontId="39" fillId="0" borderId="22" xfId="14" applyFont="1" applyBorder="1" applyAlignment="1">
      <alignment horizontal="center" vertical="center"/>
    </xf>
    <xf numFmtId="0" fontId="39" fillId="0" borderId="23" xfId="14" applyFont="1" applyBorder="1" applyAlignment="1">
      <alignment horizontal="center" vertical="center"/>
    </xf>
    <xf numFmtId="0" fontId="39" fillId="0" borderId="5" xfId="14" applyFont="1" applyBorder="1" applyAlignment="1">
      <alignment horizontal="center" vertical="center"/>
    </xf>
    <xf numFmtId="0" fontId="8" fillId="0" borderId="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1" xfId="0" applyFont="1" applyBorder="1" applyAlignment="1"/>
    <xf numFmtId="0" fontId="0" fillId="0" borderId="0" xfId="0" applyBorder="1" applyAlignment="1">
      <alignment horizontal="center"/>
    </xf>
    <xf numFmtId="0" fontId="0" fillId="0" borderId="3" xfId="0" applyBorder="1" applyAlignment="1">
      <alignment horizontal="center"/>
    </xf>
    <xf numFmtId="0" fontId="17" fillId="0" borderId="0" xfId="0" applyFont="1" applyBorder="1" applyAlignment="1">
      <alignment horizontal="left" vertical="center" wrapText="1"/>
    </xf>
    <xf numFmtId="0" fontId="0" fillId="0" borderId="0" xfId="0" applyAlignment="1">
      <alignment horizontal="left" vertical="center" wrapText="1"/>
    </xf>
    <xf numFmtId="0" fontId="17" fillId="0" borderId="0" xfId="0" applyFont="1" applyBorder="1" applyAlignment="1">
      <alignment horizontal="left" wrapText="1"/>
    </xf>
    <xf numFmtId="0" fontId="0" fillId="0" borderId="0" xfId="0" applyAlignment="1">
      <alignment horizontal="left" wrapText="1"/>
    </xf>
    <xf numFmtId="0" fontId="0" fillId="0" borderId="3" xfId="0" applyBorder="1" applyAlignment="1">
      <alignment wrapText="1"/>
    </xf>
    <xf numFmtId="0" fontId="14" fillId="0" borderId="0" xfId="0" applyFont="1" applyBorder="1" applyAlignment="1">
      <alignment horizontal="left" vertical="center" wrapText="1"/>
    </xf>
    <xf numFmtId="0" fontId="0" fillId="0" borderId="3" xfId="0" applyBorder="1" applyAlignment="1">
      <alignment horizontal="left" vertical="center"/>
    </xf>
    <xf numFmtId="0" fontId="8" fillId="0" borderId="0" xfId="0" applyFont="1" applyBorder="1" applyAlignment="1">
      <alignment horizontal="left" vertical="center" wrapText="1"/>
    </xf>
    <xf numFmtId="0" fontId="0" fillId="0" borderId="0" xfId="0" applyBorder="1" applyAlignment="1">
      <alignment horizontal="left" vertic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14" fillId="0" borderId="0" xfId="0" applyFont="1" applyBorder="1" applyAlignment="1">
      <alignment horizontal="left" wrapText="1"/>
    </xf>
    <xf numFmtId="0" fontId="17"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7" fillId="0" borderId="6" xfId="0" applyFont="1" applyBorder="1" applyAlignment="1">
      <alignment horizont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2" xfId="0" applyFont="1" applyBorder="1" applyAlignment="1">
      <alignment horizontal="center" wrapText="1"/>
    </xf>
    <xf numFmtId="0" fontId="14" fillId="0" borderId="0" xfId="0" applyFont="1" applyBorder="1" applyAlignment="1">
      <alignment horizontal="center" wrapText="1"/>
    </xf>
    <xf numFmtId="0" fontId="14" fillId="0" borderId="3" xfId="0" applyFont="1" applyBorder="1" applyAlignment="1">
      <alignment horizontal="center" wrapText="1"/>
    </xf>
    <xf numFmtId="0" fontId="0" fillId="0" borderId="4" xfId="0" applyBorder="1" applyAlignment="1">
      <alignment horizontal="center"/>
    </xf>
    <xf numFmtId="0" fontId="0" fillId="0" borderId="7" xfId="0" applyBorder="1" applyAlignment="1">
      <alignment horizontal="center"/>
    </xf>
    <xf numFmtId="0" fontId="60" fillId="0" borderId="6" xfId="0" applyFont="1" applyBorder="1" applyAlignment="1">
      <alignment horizontal="center"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60" fillId="0" borderId="10" xfId="0" applyFont="1" applyBorder="1" applyAlignment="1">
      <alignment horizontal="center" vertical="center"/>
    </xf>
    <xf numFmtId="0" fontId="17" fillId="0" borderId="0" xfId="0" applyFont="1" applyAlignment="1">
      <alignment horizontal="center"/>
    </xf>
    <xf numFmtId="0" fontId="14" fillId="0" borderId="0" xfId="0" applyFont="1" applyAlignment="1">
      <alignment horizontal="center"/>
    </xf>
    <xf numFmtId="0" fontId="12" fillId="0" borderId="0" xfId="0" applyFont="1" applyBorder="1" applyAlignment="1"/>
    <xf numFmtId="0" fontId="21" fillId="0" borderId="1" xfId="0" applyFont="1" applyBorder="1" applyAlignment="1">
      <alignment horizontal="center"/>
    </xf>
    <xf numFmtId="0" fontId="0" fillId="0" borderId="1" xfId="0" applyBorder="1" applyAlignment="1">
      <alignment horizontal="center"/>
    </xf>
    <xf numFmtId="0" fontId="18" fillId="0" borderId="0" xfId="0" applyFont="1" applyBorder="1" applyAlignment="1">
      <alignment horizontal="left" wrapText="1"/>
    </xf>
    <xf numFmtId="0" fontId="18" fillId="0" borderId="0" xfId="0" applyFont="1" applyBorder="1" applyAlignment="1">
      <alignment horizontal="left" vertical="center" wrapText="1"/>
    </xf>
    <xf numFmtId="0" fontId="22" fillId="0" borderId="0" xfId="0" applyFont="1" applyAlignment="1">
      <alignment horizontal="left" vertical="center" wrapText="1"/>
    </xf>
    <xf numFmtId="0" fontId="18" fillId="0" borderId="0" xfId="0" applyFont="1" applyAlignment="1">
      <alignment horizontal="left" wrapText="1"/>
    </xf>
    <xf numFmtId="0" fontId="22" fillId="0" borderId="0" xfId="0" applyFont="1" applyAlignment="1">
      <alignment horizontal="left" wrapText="1"/>
    </xf>
    <xf numFmtId="0" fontId="26" fillId="0" borderId="0" xfId="0" applyFont="1" applyBorder="1" applyAlignment="1"/>
    <xf numFmtId="0" fontId="27" fillId="0" borderId="0" xfId="0" applyFont="1" applyBorder="1" applyAlignment="1"/>
    <xf numFmtId="0" fontId="18" fillId="0" borderId="0" xfId="0" applyFont="1" applyBorder="1" applyAlignment="1">
      <alignment horizontal="left"/>
    </xf>
    <xf numFmtId="0" fontId="22" fillId="0" borderId="0" xfId="0" applyFont="1" applyBorder="1" applyAlignment="1">
      <alignment horizontal="left"/>
    </xf>
    <xf numFmtId="0" fontId="22" fillId="0" borderId="0" xfId="0" applyFont="1" applyAlignment="1">
      <alignment horizontal="left"/>
    </xf>
    <xf numFmtId="0" fontId="18" fillId="0" borderId="0" xfId="0" applyFont="1" applyBorder="1" applyAlignment="1">
      <alignment horizontal="center"/>
    </xf>
    <xf numFmtId="0" fontId="22" fillId="0" borderId="0" xfId="0" applyFont="1" applyBorder="1" applyAlignment="1">
      <alignment horizontal="center"/>
    </xf>
    <xf numFmtId="0" fontId="22" fillId="0" borderId="0" xfId="0" applyFont="1" applyAlignment="1">
      <alignment horizontal="center"/>
    </xf>
    <xf numFmtId="0" fontId="17"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wrapText="1"/>
    </xf>
    <xf numFmtId="0" fontId="14" fillId="0" borderId="0" xfId="0" applyFont="1" applyBorder="1" applyAlignment="1">
      <alignment horizontal="left" shrinkToFit="1"/>
    </xf>
    <xf numFmtId="0" fontId="0" fillId="0" borderId="0" xfId="0" applyBorder="1" applyAlignment="1">
      <alignment horizontal="left" shrinkToFit="1"/>
    </xf>
    <xf numFmtId="0" fontId="21" fillId="0" borderId="0" xfId="0" applyFont="1"/>
    <xf numFmtId="0" fontId="0" fillId="0" borderId="0" xfId="0"/>
    <xf numFmtId="0" fontId="27" fillId="0" borderId="0" xfId="0" applyFont="1" applyAlignment="1">
      <alignment vertical="top" wrapText="1"/>
    </xf>
    <xf numFmtId="0" fontId="27" fillId="0" borderId="0" xfId="0" applyFont="1" applyAlignment="1">
      <alignment vertical="top"/>
    </xf>
    <xf numFmtId="0" fontId="31" fillId="0" borderId="17" xfId="0" applyFont="1" applyBorder="1" applyAlignment="1">
      <alignment horizontal="center"/>
    </xf>
    <xf numFmtId="0" fontId="27" fillId="0" borderId="17" xfId="0" applyFont="1" applyBorder="1" applyAlignment="1">
      <alignment horizontal="center"/>
    </xf>
    <xf numFmtId="0" fontId="21" fillId="0" borderId="12" xfId="0" applyFont="1" applyBorder="1" applyAlignment="1">
      <alignment wrapText="1"/>
    </xf>
    <xf numFmtId="20" fontId="21" fillId="0" borderId="0" xfId="0" applyNumberFormat="1" applyFont="1" applyAlignment="1">
      <alignment vertical="top" wrapText="1"/>
    </xf>
    <xf numFmtId="0" fontId="52" fillId="0" borderId="19" xfId="14" applyFont="1" applyBorder="1" applyAlignment="1">
      <alignment vertical="center" wrapText="1"/>
    </xf>
    <xf numFmtId="0" fontId="52" fillId="0" borderId="20" xfId="14" applyFont="1" applyBorder="1" applyAlignment="1">
      <alignment vertical="center" wrapText="1"/>
    </xf>
    <xf numFmtId="0" fontId="52" fillId="0" borderId="31" xfId="14" applyFont="1" applyBorder="1" applyAlignment="1">
      <alignment horizontal="center" vertical="center" shrinkToFit="1"/>
    </xf>
    <xf numFmtId="0" fontId="52" fillId="0" borderId="32" xfId="14" applyFont="1" applyBorder="1" applyAlignment="1">
      <alignment horizontal="center" vertical="center" shrinkToFit="1"/>
    </xf>
    <xf numFmtId="0" fontId="52" fillId="0" borderId="33" xfId="14" applyFont="1" applyBorder="1" applyAlignment="1">
      <alignment horizontal="center" vertical="center" shrinkToFit="1"/>
    </xf>
    <xf numFmtId="0" fontId="35" fillId="3" borderId="34" xfId="14" applyFill="1" applyBorder="1" applyAlignment="1">
      <alignment horizontal="center" vertical="center"/>
    </xf>
    <xf numFmtId="0" fontId="35" fillId="3" borderId="35" xfId="14" applyFill="1" applyBorder="1" applyAlignment="1">
      <alignment horizontal="center" vertical="center"/>
    </xf>
    <xf numFmtId="0" fontId="35" fillId="3" borderId="36" xfId="14" applyFill="1" applyBorder="1" applyAlignment="1">
      <alignment horizontal="center" vertical="center"/>
    </xf>
    <xf numFmtId="183" fontId="52" fillId="0" borderId="22" xfId="15" applyNumberFormat="1" applyFont="1" applyBorder="1" applyAlignment="1">
      <alignment horizontal="center" vertical="center"/>
    </xf>
    <xf numFmtId="183" fontId="52" fillId="0" borderId="21" xfId="14" applyNumberFormat="1" applyFont="1" applyBorder="1" applyAlignment="1">
      <alignment horizontal="center" vertical="center"/>
    </xf>
    <xf numFmtId="0" fontId="57" fillId="0" borderId="22" xfId="14" applyFont="1" applyBorder="1" applyAlignment="1">
      <alignment horizontal="center" vertical="center"/>
    </xf>
    <xf numFmtId="0" fontId="57" fillId="0" borderId="21" xfId="14" applyFont="1" applyBorder="1" applyAlignment="1">
      <alignment horizontal="center" vertical="center"/>
    </xf>
    <xf numFmtId="0" fontId="52" fillId="0" borderId="19" xfId="14" applyFont="1" applyBorder="1" applyAlignment="1">
      <alignment horizontal="center" vertical="center"/>
    </xf>
    <xf numFmtId="0" fontId="52" fillId="0" borderId="20" xfId="14" applyFont="1" applyBorder="1" applyAlignment="1">
      <alignment horizontal="center" vertical="center"/>
    </xf>
  </cellXfs>
  <cellStyles count="19">
    <cellStyle name="パーセント 2" xfId="15" xr:uid="{E2716DB1-8189-4051-8934-02DC573B4C37}"/>
    <cellStyle name="ハイパーリンク" xfId="2" builtinId="8"/>
    <cellStyle name="桁区切り" xfId="1" builtinId="6"/>
    <cellStyle name="桁区切り 2" xfId="4" xr:uid="{00000000-0005-0000-0000-000002000000}"/>
    <cellStyle name="桁区切り 2 2" xfId="6" xr:uid="{00000000-0005-0000-0000-000003000000}"/>
    <cellStyle name="桁区切り 2 2 2" xfId="9" xr:uid="{00000000-0005-0000-0000-000004000000}"/>
    <cellStyle name="桁区切り 2 3" xfId="8" xr:uid="{00000000-0005-0000-0000-000005000000}"/>
    <cellStyle name="桁区切り 3" xfId="11" xr:uid="{49D43783-AC8E-4603-8647-E2946468A636}"/>
    <cellStyle name="桁区切り 4" xfId="13" xr:uid="{C409B496-8CE4-41B7-AE38-20D26B8B90C9}"/>
    <cellStyle name="桁区切り 5" xfId="16" xr:uid="{C280EF6E-5DAD-4644-B804-9DA337A67D93}"/>
    <cellStyle name="桁区切り 6" xfId="18" xr:uid="{416EC064-2798-49C5-9128-6D1B65C60187}"/>
    <cellStyle name="標準" xfId="0" builtinId="0"/>
    <cellStyle name="標準 2" xfId="3" xr:uid="{00000000-0005-0000-0000-000007000000}"/>
    <cellStyle name="標準 2 2" xfId="5" xr:uid="{00000000-0005-0000-0000-000008000000}"/>
    <cellStyle name="標準 2 3" xfId="7" xr:uid="{00000000-0005-0000-0000-000009000000}"/>
    <cellStyle name="標準 3" xfId="10" xr:uid="{8473F38E-FBA4-46DE-8FA0-3B8E05A6F720}"/>
    <cellStyle name="標準 4" xfId="12" xr:uid="{CEE34987-60C8-4A1D-988C-D77E736D4388}"/>
    <cellStyle name="標準 5" xfId="14" xr:uid="{53156B33-C4B5-4AFA-8248-46EBB8C515A1}"/>
    <cellStyle name="標準 6" xfId="17" xr:uid="{6983386C-5AFB-4DD2-B45A-55FABD7F51AB}"/>
  </cellStyles>
  <dxfs count="10">
    <dxf>
      <fill>
        <patternFill patternType="lightDown"/>
      </fill>
    </dxf>
    <dxf>
      <fill>
        <patternFill patternType="lightDown"/>
      </fill>
    </dxf>
    <dxf>
      <fill>
        <patternFill patternType="darkUp"/>
      </fill>
    </dxf>
    <dxf>
      <fill>
        <patternFill patternType="darkUp"/>
      </fill>
    </dxf>
    <dxf>
      <font>
        <color rgb="FF9C0006"/>
      </font>
      <fill>
        <patternFill>
          <bgColor rgb="FFFFC7CE"/>
        </patternFill>
      </fill>
    </dxf>
    <dxf>
      <fill>
        <patternFill patternType="darkDown"/>
      </fill>
    </dxf>
    <dxf>
      <fill>
        <patternFill patternType="darkDown"/>
      </fill>
    </dxf>
    <dxf>
      <font>
        <color theme="0"/>
      </font>
    </dxf>
    <dxf>
      <fill>
        <patternFill patternType="darkUp"/>
      </fill>
    </dxf>
    <dxf>
      <fill>
        <patternFill patternType="dark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19</xdr:col>
      <xdr:colOff>11206</xdr:colOff>
      <xdr:row>188</xdr:row>
      <xdr:rowOff>156882</xdr:rowOff>
    </xdr:from>
    <xdr:to>
      <xdr:col>20</xdr:col>
      <xdr:colOff>0</xdr:colOff>
      <xdr:row>191</xdr:row>
      <xdr:rowOff>168088</xdr:rowOff>
    </xdr:to>
    <xdr:sp macro="" textlink="">
      <xdr:nvSpPr>
        <xdr:cNvPr id="2" name="フリーフォーム: 図形 1">
          <a:extLst>
            <a:ext uri="{FF2B5EF4-FFF2-40B4-BE49-F238E27FC236}">
              <a16:creationId xmlns:a16="http://schemas.microsoft.com/office/drawing/2014/main" id="{BC9ECD53-4827-4EF7-A881-8D7ADC4F09A0}"/>
            </a:ext>
          </a:extLst>
        </xdr:cNvPr>
        <xdr:cNvSpPr/>
      </xdr:nvSpPr>
      <xdr:spPr>
        <a:xfrm>
          <a:off x="19651756" y="7786407"/>
          <a:ext cx="1236569" cy="897031"/>
        </a:xfrm>
        <a:custGeom>
          <a:avLst/>
          <a:gdLst>
            <a:gd name="connsiteX0" fmla="*/ 0 w 605118"/>
            <a:gd name="connsiteY0" fmla="*/ 874059 h 874059"/>
            <a:gd name="connsiteX1" fmla="*/ 224118 w 605118"/>
            <a:gd name="connsiteY1" fmla="*/ 874059 h 874059"/>
            <a:gd name="connsiteX2" fmla="*/ 224118 w 605118"/>
            <a:gd name="connsiteY2" fmla="*/ 0 h 874059"/>
            <a:gd name="connsiteX3" fmla="*/ 605118 w 605118"/>
            <a:gd name="connsiteY3" fmla="*/ 0 h 874059"/>
            <a:gd name="connsiteX0" fmla="*/ 0 w 1243853"/>
            <a:gd name="connsiteY0" fmla="*/ 885265 h 885265"/>
            <a:gd name="connsiteX1" fmla="*/ 862853 w 1243853"/>
            <a:gd name="connsiteY1" fmla="*/ 874059 h 885265"/>
            <a:gd name="connsiteX2" fmla="*/ 862853 w 1243853"/>
            <a:gd name="connsiteY2" fmla="*/ 0 h 885265"/>
            <a:gd name="connsiteX3" fmla="*/ 1243853 w 1243853"/>
            <a:gd name="connsiteY3" fmla="*/ 0 h 885265"/>
            <a:gd name="connsiteX0" fmla="*/ 0 w 1243853"/>
            <a:gd name="connsiteY0" fmla="*/ 885265 h 885265"/>
            <a:gd name="connsiteX1" fmla="*/ 616324 w 1243853"/>
            <a:gd name="connsiteY1" fmla="*/ 874059 h 885265"/>
            <a:gd name="connsiteX2" fmla="*/ 862853 w 1243853"/>
            <a:gd name="connsiteY2" fmla="*/ 0 h 885265"/>
            <a:gd name="connsiteX3" fmla="*/ 1243853 w 1243853"/>
            <a:gd name="connsiteY3" fmla="*/ 0 h 885265"/>
            <a:gd name="connsiteX0" fmla="*/ 0 w 1243853"/>
            <a:gd name="connsiteY0" fmla="*/ 885265 h 885265"/>
            <a:gd name="connsiteX1" fmla="*/ 616324 w 1243853"/>
            <a:gd name="connsiteY1" fmla="*/ 874059 h 885265"/>
            <a:gd name="connsiteX2" fmla="*/ 605118 w 1243853"/>
            <a:gd name="connsiteY2" fmla="*/ 0 h 885265"/>
            <a:gd name="connsiteX3" fmla="*/ 1243853 w 1243853"/>
            <a:gd name="connsiteY3" fmla="*/ 0 h 885265"/>
            <a:gd name="connsiteX0" fmla="*/ 0 w 1243853"/>
            <a:gd name="connsiteY0" fmla="*/ 885265 h 885265"/>
            <a:gd name="connsiteX1" fmla="*/ 627530 w 1243853"/>
            <a:gd name="connsiteY1" fmla="*/ 862853 h 885265"/>
            <a:gd name="connsiteX2" fmla="*/ 605118 w 1243853"/>
            <a:gd name="connsiteY2" fmla="*/ 0 h 885265"/>
            <a:gd name="connsiteX3" fmla="*/ 1243853 w 1243853"/>
            <a:gd name="connsiteY3" fmla="*/ 0 h 885265"/>
            <a:gd name="connsiteX0" fmla="*/ 0 w 1243853"/>
            <a:gd name="connsiteY0" fmla="*/ 885265 h 896471"/>
            <a:gd name="connsiteX1" fmla="*/ 605119 w 1243853"/>
            <a:gd name="connsiteY1" fmla="*/ 896471 h 896471"/>
            <a:gd name="connsiteX2" fmla="*/ 605118 w 1243853"/>
            <a:gd name="connsiteY2" fmla="*/ 0 h 896471"/>
            <a:gd name="connsiteX3" fmla="*/ 1243853 w 1243853"/>
            <a:gd name="connsiteY3" fmla="*/ 0 h 896471"/>
            <a:gd name="connsiteX0" fmla="*/ 0 w 1210235"/>
            <a:gd name="connsiteY0" fmla="*/ 918883 h 918883"/>
            <a:gd name="connsiteX1" fmla="*/ 571501 w 1210235"/>
            <a:gd name="connsiteY1" fmla="*/ 896471 h 918883"/>
            <a:gd name="connsiteX2" fmla="*/ 571500 w 1210235"/>
            <a:gd name="connsiteY2" fmla="*/ 0 h 918883"/>
            <a:gd name="connsiteX3" fmla="*/ 1210235 w 1210235"/>
            <a:gd name="connsiteY3" fmla="*/ 0 h 918883"/>
            <a:gd name="connsiteX0" fmla="*/ 0 w 1232647"/>
            <a:gd name="connsiteY0" fmla="*/ 896471 h 896471"/>
            <a:gd name="connsiteX1" fmla="*/ 593913 w 1232647"/>
            <a:gd name="connsiteY1" fmla="*/ 896471 h 896471"/>
            <a:gd name="connsiteX2" fmla="*/ 593912 w 1232647"/>
            <a:gd name="connsiteY2" fmla="*/ 0 h 896471"/>
            <a:gd name="connsiteX3" fmla="*/ 1232647 w 1232647"/>
            <a:gd name="connsiteY3" fmla="*/ 0 h 896471"/>
          </a:gdLst>
          <a:ahLst/>
          <a:cxnLst>
            <a:cxn ang="0">
              <a:pos x="connsiteX0" y="connsiteY0"/>
            </a:cxn>
            <a:cxn ang="0">
              <a:pos x="connsiteX1" y="connsiteY1"/>
            </a:cxn>
            <a:cxn ang="0">
              <a:pos x="connsiteX2" y="connsiteY2"/>
            </a:cxn>
            <a:cxn ang="0">
              <a:pos x="connsiteX3" y="connsiteY3"/>
            </a:cxn>
          </a:cxnLst>
          <a:rect l="l" t="t" r="r" b="b"/>
          <a:pathLst>
            <a:path w="1232647" h="896471">
              <a:moveTo>
                <a:pt x="0" y="896471"/>
              </a:moveTo>
              <a:lnTo>
                <a:pt x="593913" y="896471"/>
              </a:lnTo>
              <a:cubicBezTo>
                <a:pt x="593913" y="597647"/>
                <a:pt x="593912" y="298824"/>
                <a:pt x="593912" y="0"/>
              </a:cubicBezTo>
              <a:lnTo>
                <a:pt x="1232647" y="0"/>
              </a:lnTo>
            </a:path>
          </a:pathLst>
        </a:custGeom>
        <a:noFill/>
        <a:ln>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57149</xdr:colOff>
      <xdr:row>1</xdr:row>
      <xdr:rowOff>133350</xdr:rowOff>
    </xdr:from>
    <xdr:to>
      <xdr:col>28</xdr:col>
      <xdr:colOff>1238780</xdr:colOff>
      <xdr:row>61</xdr:row>
      <xdr:rowOff>0</xdr:rowOff>
    </xdr:to>
    <xdr:pic>
      <xdr:nvPicPr>
        <xdr:cNvPr id="7" name="図 6">
          <a:extLst>
            <a:ext uri="{FF2B5EF4-FFF2-40B4-BE49-F238E27FC236}">
              <a16:creationId xmlns:a16="http://schemas.microsoft.com/office/drawing/2014/main" id="{DECD3481-2632-461F-ADB9-411ED7C75A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749" y="381000"/>
          <a:ext cx="10097031" cy="14725650"/>
        </a:xfrm>
        <a:prstGeom prst="rect">
          <a:avLst/>
        </a:prstGeom>
      </xdr:spPr>
    </xdr:pic>
    <xdr:clientData/>
  </xdr:twoCellAnchor>
  <xdr:twoCellAnchor editAs="oneCell">
    <xdr:from>
      <xdr:col>0</xdr:col>
      <xdr:colOff>228600</xdr:colOff>
      <xdr:row>2</xdr:row>
      <xdr:rowOff>190500</xdr:rowOff>
    </xdr:from>
    <xdr:to>
      <xdr:col>14</xdr:col>
      <xdr:colOff>704850</xdr:colOff>
      <xdr:row>60</xdr:row>
      <xdr:rowOff>120650</xdr:rowOff>
    </xdr:to>
    <xdr:pic>
      <xdr:nvPicPr>
        <xdr:cNvPr id="3" name="図 2">
          <a:extLst>
            <a:ext uri="{FF2B5EF4-FFF2-40B4-BE49-F238E27FC236}">
              <a16:creationId xmlns:a16="http://schemas.microsoft.com/office/drawing/2014/main" id="{7945A43B-D11F-7005-5A47-6B7158776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 y="647700"/>
          <a:ext cx="10077450" cy="13188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ad.pref.shimane.jp\&#36786;&#26519;&#27700;&#29987;&#37096;\&#36786;&#22320;&#25972;&#20633;&#35506;\&#22269;&#21942;&#20107;&#26989;&#23550;&#31574;&#23460;\&#31649;&#29702;&#20107;&#26989;&#65288;&#22522;&#24185;&#27700;&#21033;&#12539;&#31649;&#29702;&#24375;&#21270;&#12539;&#22269;&#36896;&#65289;\37%20R7&#24180;&#24230;&#12539;&#22269;&#20104;&#31639;\&#30465;&#12456;&#12493;\&#30476;&#21336;\&#35201;&#32177;\&#31639;&#23450;&#36039;&#26009;\&#38651;&#27671;&#12539;&#27833;&#33026;_&#27096;&#24335;.xlsx" TargetMode="External"/><Relationship Id="rId1" Type="http://schemas.openxmlformats.org/officeDocument/2006/relationships/externalLinkPath" Target="/&#36786;&#22320;&#25972;&#20633;&#35506;/&#22269;&#21942;&#20107;&#26989;&#23550;&#31574;&#23460;/&#31649;&#29702;&#20107;&#26989;&#65288;&#22522;&#24185;&#27700;&#21033;&#12539;&#31649;&#29702;&#24375;&#21270;&#12539;&#22269;&#36896;&#65289;/37%20R7&#24180;&#24230;&#12539;&#22269;&#20104;&#31639;/&#30465;&#12456;&#12493;/&#30476;&#21336;/&#35201;&#32177;/&#31639;&#23450;&#36039;&#26009;/&#38651;&#27671;&#12539;&#27833;&#33026;_&#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③電力料＋油脂費（○○地区）"/>
      <sheetName val="様式④新規地区調書（新規地区は作成）"/>
      <sheetName val="リスト"/>
    </sheetNames>
    <sheetDataSet>
      <sheetData sheetId="0"/>
      <sheetData sheetId="1"/>
      <sheetData sheetId="2">
        <row r="4">
          <cell r="B4" t="str">
            <v>中国電力・低圧</v>
          </cell>
          <cell r="C4">
            <v>1.0469999999999999</v>
          </cell>
          <cell r="D4">
            <v>1.27</v>
          </cell>
          <cell r="F4" t="str">
            <v>中国・Ａ重油</v>
          </cell>
          <cell r="G4">
            <v>1.2410000000000001</v>
          </cell>
        </row>
        <row r="5">
          <cell r="B5" t="str">
            <v>中国電力・高圧</v>
          </cell>
          <cell r="C5">
            <v>1.157</v>
          </cell>
          <cell r="D5">
            <v>1.3360000000000001</v>
          </cell>
          <cell r="F5"/>
          <cell r="G5"/>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kazaki-tetsuji@pref.shimane.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tabSelected="1" view="pageBreakPreview" zoomScaleNormal="100" zoomScaleSheetLayoutView="100" workbookViewId="0">
      <selection activeCell="D26" sqref="D26"/>
    </sheetView>
  </sheetViews>
  <sheetFormatPr defaultRowHeight="18.75"/>
  <cols>
    <col min="1" max="1" width="1.625" customWidth="1"/>
    <col min="2" max="2" width="3.75" customWidth="1"/>
    <col min="3" max="4" width="9.625" customWidth="1"/>
    <col min="5" max="5" width="6.625" customWidth="1"/>
    <col min="6" max="6" width="14.875" customWidth="1"/>
    <col min="7" max="7" width="3.375" customWidth="1"/>
    <col min="8" max="8" width="6.25" customWidth="1"/>
    <col min="9" max="9" width="19.75" customWidth="1"/>
    <col min="10" max="10" width="10.75" customWidth="1"/>
    <col min="11" max="11" width="8.5" customWidth="1"/>
    <col min="12" max="12" width="1.625" customWidth="1"/>
  </cols>
  <sheetData>
    <row r="1" spans="2:11" ht="26.25" customHeight="1">
      <c r="B1" s="7" t="s">
        <v>0</v>
      </c>
      <c r="C1" s="7"/>
      <c r="D1" s="242"/>
      <c r="E1" s="242"/>
      <c r="F1" s="242"/>
      <c r="G1" s="242"/>
      <c r="H1" s="242"/>
      <c r="I1" s="242"/>
      <c r="J1" s="7"/>
    </row>
    <row r="2" spans="2:11" ht="19.5">
      <c r="B2" s="9"/>
      <c r="C2" s="10"/>
      <c r="D2" s="10"/>
      <c r="E2" s="10"/>
      <c r="F2" s="10"/>
      <c r="G2" s="10"/>
      <c r="H2" s="10"/>
      <c r="I2" s="10"/>
      <c r="J2" s="10"/>
      <c r="K2" s="16"/>
    </row>
    <row r="3" spans="2:11" ht="24">
      <c r="B3" s="51"/>
      <c r="C3" s="247" t="s">
        <v>74</v>
      </c>
      <c r="D3" s="247"/>
      <c r="E3" s="247"/>
      <c r="F3" s="247"/>
      <c r="G3" s="247"/>
      <c r="H3" s="247"/>
      <c r="I3" s="247"/>
      <c r="J3" s="247"/>
      <c r="K3" s="75"/>
    </row>
    <row r="4" spans="2:11" ht="24">
      <c r="B4" s="11"/>
      <c r="C4" s="247" t="s">
        <v>64</v>
      </c>
      <c r="D4" s="247"/>
      <c r="E4" s="247"/>
      <c r="F4" s="247"/>
      <c r="G4" s="247"/>
      <c r="H4" s="247"/>
      <c r="I4" s="247"/>
      <c r="J4" s="248"/>
      <c r="K4" s="17"/>
    </row>
    <row r="5" spans="2:11" ht="12" customHeight="1">
      <c r="B5" s="11"/>
      <c r="C5" s="12"/>
      <c r="D5" s="12"/>
      <c r="E5" s="12"/>
      <c r="F5" s="12"/>
      <c r="G5" s="12"/>
      <c r="H5" s="12"/>
      <c r="I5" s="12"/>
      <c r="J5" s="12"/>
      <c r="K5" s="17"/>
    </row>
    <row r="6" spans="2:11" ht="19.5">
      <c r="B6" s="11"/>
      <c r="C6" s="12"/>
      <c r="D6" s="12"/>
      <c r="E6" s="12"/>
      <c r="F6" s="12"/>
      <c r="G6" s="12"/>
      <c r="H6" s="245" t="s">
        <v>24</v>
      </c>
      <c r="I6" s="246"/>
      <c r="J6" s="246"/>
      <c r="K6" s="234"/>
    </row>
    <row r="7" spans="2:11" ht="12" customHeight="1">
      <c r="B7" s="11"/>
      <c r="C7" s="12"/>
      <c r="D7" s="12"/>
      <c r="E7" s="12"/>
      <c r="F7" s="12"/>
      <c r="G7" s="12"/>
      <c r="H7" s="12"/>
      <c r="I7" s="12"/>
      <c r="J7" s="12"/>
      <c r="K7" s="17"/>
    </row>
    <row r="8" spans="2:11" ht="24">
      <c r="B8" s="249" t="s">
        <v>21</v>
      </c>
      <c r="C8" s="248"/>
      <c r="D8" s="248"/>
      <c r="E8" s="248"/>
      <c r="F8" s="233"/>
      <c r="G8" s="80"/>
      <c r="H8" s="12"/>
      <c r="I8" s="12"/>
      <c r="J8" s="12"/>
      <c r="K8" s="17"/>
    </row>
    <row r="9" spans="2:11" ht="14.25" customHeight="1">
      <c r="B9" s="11"/>
      <c r="C9" s="12"/>
      <c r="D9" s="12"/>
      <c r="E9" s="12"/>
      <c r="F9" s="12"/>
      <c r="G9" s="12"/>
      <c r="H9" s="12"/>
      <c r="I9" s="12"/>
      <c r="J9" s="12"/>
      <c r="K9" s="17"/>
    </row>
    <row r="10" spans="2:11" ht="19.5">
      <c r="B10" s="11"/>
      <c r="C10" s="12"/>
      <c r="D10" s="12"/>
      <c r="E10" s="12"/>
      <c r="F10" s="12"/>
      <c r="G10" s="12" t="s">
        <v>22</v>
      </c>
      <c r="H10" s="12" t="s">
        <v>25</v>
      </c>
      <c r="I10" s="12"/>
      <c r="J10" s="12"/>
      <c r="K10" s="17"/>
    </row>
    <row r="11" spans="2:11" ht="19.5">
      <c r="B11" s="11"/>
      <c r="C11" s="12"/>
      <c r="D11" s="12"/>
      <c r="E11" s="12"/>
      <c r="F11" s="12"/>
      <c r="G11" s="12"/>
      <c r="H11" s="235" t="s">
        <v>8</v>
      </c>
      <c r="I11" s="233"/>
      <c r="J11" s="233"/>
      <c r="K11" s="17"/>
    </row>
    <row r="12" spans="2:11" ht="21" customHeight="1">
      <c r="B12" s="11"/>
      <c r="C12" s="12"/>
      <c r="D12" s="12"/>
      <c r="E12" s="12"/>
      <c r="F12" s="8" t="s">
        <v>3</v>
      </c>
      <c r="G12" s="72" t="s">
        <v>23</v>
      </c>
      <c r="H12" s="257" t="s">
        <v>23</v>
      </c>
      <c r="I12" s="258"/>
      <c r="J12" s="258"/>
      <c r="K12" s="17"/>
    </row>
    <row r="13" spans="2:11" ht="61.5" customHeight="1">
      <c r="B13" s="11"/>
      <c r="C13" s="12"/>
      <c r="D13" s="12"/>
      <c r="E13" s="12"/>
      <c r="F13" s="84" t="s">
        <v>47</v>
      </c>
      <c r="G13" s="8"/>
      <c r="H13" s="259" t="s">
        <v>8</v>
      </c>
      <c r="I13" s="260"/>
      <c r="J13" s="260"/>
      <c r="K13" s="17"/>
    </row>
    <row r="14" spans="2:11" ht="39" customHeight="1">
      <c r="B14" s="11"/>
      <c r="C14" s="12"/>
      <c r="D14" s="12"/>
      <c r="E14" s="12"/>
      <c r="F14" s="8" t="s">
        <v>1</v>
      </c>
      <c r="G14" s="8"/>
      <c r="H14" s="261" t="s">
        <v>8</v>
      </c>
      <c r="I14" s="261"/>
      <c r="J14" s="261"/>
      <c r="K14" s="17"/>
    </row>
    <row r="15" spans="2:11" ht="20.25" customHeight="1">
      <c r="B15" s="11"/>
      <c r="C15" s="12"/>
      <c r="D15" s="12"/>
      <c r="E15" s="12"/>
      <c r="F15" s="12" t="s">
        <v>13</v>
      </c>
      <c r="G15" s="12"/>
      <c r="H15" s="236" t="s">
        <v>8</v>
      </c>
      <c r="I15" s="237"/>
      <c r="J15" s="237"/>
      <c r="K15" s="17"/>
    </row>
    <row r="16" spans="2:11" ht="19.5" customHeight="1">
      <c r="B16" s="11"/>
      <c r="C16" s="12"/>
      <c r="D16" s="12"/>
      <c r="E16" s="12"/>
      <c r="F16" s="88" t="s">
        <v>51</v>
      </c>
      <c r="G16" s="12"/>
      <c r="H16" s="236"/>
      <c r="I16" s="237"/>
      <c r="J16" s="237"/>
      <c r="K16" s="17"/>
    </row>
    <row r="17" spans="1:16" ht="32.25" customHeight="1">
      <c r="B17" s="11"/>
      <c r="C17" s="12"/>
      <c r="D17" s="12"/>
      <c r="E17" s="12"/>
      <c r="F17" s="12" t="s">
        <v>12</v>
      </c>
      <c r="G17" s="12"/>
      <c r="H17" s="253" t="s">
        <v>8</v>
      </c>
      <c r="I17" s="254"/>
      <c r="J17" s="254"/>
      <c r="K17" s="17"/>
    </row>
    <row r="18" spans="1:16" ht="19.5">
      <c r="B18" s="11"/>
      <c r="C18" s="12"/>
      <c r="D18" s="12"/>
      <c r="E18" s="12"/>
      <c r="F18" s="12"/>
      <c r="G18" s="12"/>
      <c r="H18" s="12"/>
      <c r="I18" s="12"/>
      <c r="J18" s="12"/>
      <c r="K18" s="17"/>
    </row>
    <row r="19" spans="1:16" ht="18.75" customHeight="1">
      <c r="B19" s="250" t="s">
        <v>75</v>
      </c>
      <c r="C19" s="251"/>
      <c r="D19" s="251"/>
      <c r="E19" s="251"/>
      <c r="F19" s="251"/>
      <c r="G19" s="251"/>
      <c r="H19" s="251"/>
      <c r="I19" s="251"/>
      <c r="J19" s="251"/>
      <c r="K19" s="234"/>
    </row>
    <row r="20" spans="1:16" ht="18.75" customHeight="1">
      <c r="B20" s="252"/>
      <c r="C20" s="251"/>
      <c r="D20" s="251"/>
      <c r="E20" s="251"/>
      <c r="F20" s="251"/>
      <c r="G20" s="251"/>
      <c r="H20" s="251"/>
      <c r="I20" s="251"/>
      <c r="J20" s="251"/>
      <c r="K20" s="234"/>
    </row>
    <row r="21" spans="1:16" ht="19.5">
      <c r="B21" s="77"/>
      <c r="C21" s="76"/>
      <c r="D21" s="76"/>
      <c r="E21" s="76"/>
      <c r="F21" s="76"/>
      <c r="G21" s="76"/>
      <c r="H21" s="76"/>
      <c r="I21" s="76"/>
      <c r="J21" s="76"/>
      <c r="K21" s="17"/>
    </row>
    <row r="22" spans="1:16" s="7" customFormat="1" ht="45.75" customHeight="1">
      <c r="A22" s="12"/>
      <c r="B22" s="11"/>
      <c r="C22" s="85" t="s">
        <v>48</v>
      </c>
      <c r="D22" s="255"/>
      <c r="E22" s="256"/>
      <c r="F22" s="256"/>
      <c r="G22" s="78"/>
      <c r="H22" s="79" t="s">
        <v>9</v>
      </c>
      <c r="I22" s="8"/>
      <c r="J22" s="12"/>
      <c r="K22" s="13"/>
    </row>
    <row r="23" spans="1:16" s="7" customFormat="1" ht="22.5" customHeight="1">
      <c r="A23" s="12"/>
      <c r="B23" s="11"/>
      <c r="C23" s="8"/>
      <c r="D23" s="28"/>
      <c r="E23" s="80"/>
      <c r="F23" s="80"/>
      <c r="G23" s="80"/>
      <c r="H23" s="80"/>
      <c r="I23" s="8"/>
      <c r="J23" s="12"/>
      <c r="K23" s="13"/>
    </row>
    <row r="24" spans="1:16" ht="19.5">
      <c r="B24" s="18"/>
      <c r="C24" s="19"/>
      <c r="D24" s="19"/>
      <c r="E24" s="19" t="s">
        <v>2</v>
      </c>
      <c r="F24" s="19"/>
      <c r="G24" s="19"/>
      <c r="H24" s="19"/>
      <c r="I24" s="19"/>
      <c r="J24" s="92" t="s">
        <v>5</v>
      </c>
      <c r="K24" s="17"/>
      <c r="P24" t="s">
        <v>68</v>
      </c>
    </row>
    <row r="25" spans="1:16" ht="19.5">
      <c r="B25" s="18"/>
      <c r="C25" s="12" t="s">
        <v>223</v>
      </c>
      <c r="D25" s="19"/>
      <c r="E25" s="19"/>
      <c r="F25" s="19"/>
      <c r="G25" s="19"/>
      <c r="H25" s="19"/>
      <c r="I25" s="19"/>
      <c r="J25" s="92"/>
      <c r="K25" s="17"/>
      <c r="P25" s="23"/>
    </row>
    <row r="26" spans="1:16" ht="19.5">
      <c r="B26" s="18"/>
      <c r="C26" s="8" t="s">
        <v>231</v>
      </c>
      <c r="D26" s="19"/>
      <c r="E26" s="19"/>
      <c r="F26" s="19"/>
      <c r="G26" s="19"/>
      <c r="H26" s="19"/>
      <c r="I26" s="19"/>
      <c r="J26" s="93"/>
      <c r="K26" s="17"/>
      <c r="P26" s="23" t="s">
        <v>222</v>
      </c>
    </row>
    <row r="27" spans="1:16" ht="19.5">
      <c r="B27" s="18"/>
      <c r="C27" s="8" t="s">
        <v>216</v>
      </c>
      <c r="D27" s="19"/>
      <c r="E27" s="19"/>
      <c r="F27" s="19"/>
      <c r="G27" s="19"/>
      <c r="H27" s="19"/>
      <c r="I27" s="19"/>
      <c r="J27" s="93"/>
      <c r="K27" s="17"/>
      <c r="P27" s="23" t="s">
        <v>7</v>
      </c>
    </row>
    <row r="28" spans="1:16" ht="19.5">
      <c r="B28" s="18"/>
      <c r="C28" s="8" t="s">
        <v>217</v>
      </c>
      <c r="D28" s="19"/>
      <c r="E28" s="19"/>
      <c r="F28" s="19"/>
      <c r="G28" s="19"/>
      <c r="H28" s="19"/>
      <c r="I28" s="19"/>
      <c r="J28" s="93"/>
      <c r="K28" s="17"/>
    </row>
    <row r="29" spans="1:16" ht="19.5">
      <c r="B29" s="18"/>
      <c r="C29" s="8" t="s">
        <v>218</v>
      </c>
      <c r="D29" s="19"/>
      <c r="E29" s="19"/>
      <c r="F29" s="19"/>
      <c r="G29" s="19"/>
      <c r="H29" s="19"/>
      <c r="I29" s="19"/>
      <c r="J29" s="93"/>
      <c r="K29" s="17"/>
    </row>
    <row r="30" spans="1:16" ht="19.5">
      <c r="B30" s="18"/>
      <c r="C30" s="8" t="s">
        <v>224</v>
      </c>
      <c r="D30" s="19"/>
      <c r="E30" s="19"/>
      <c r="F30" s="19"/>
      <c r="G30" s="19"/>
      <c r="H30" s="19"/>
      <c r="I30" s="19"/>
      <c r="J30" s="93"/>
      <c r="K30" s="17"/>
    </row>
    <row r="31" spans="1:16" ht="19.5">
      <c r="B31" s="18"/>
      <c r="C31" s="8" t="s">
        <v>225</v>
      </c>
      <c r="D31" s="19"/>
      <c r="E31" s="19"/>
      <c r="F31" s="19"/>
      <c r="G31" s="19"/>
      <c r="H31" s="19"/>
      <c r="I31" s="19"/>
      <c r="J31" s="93"/>
      <c r="K31" s="17"/>
    </row>
    <row r="32" spans="1:16" ht="19.5">
      <c r="B32" s="18"/>
      <c r="C32" s="8" t="s">
        <v>226</v>
      </c>
      <c r="D32" s="19"/>
      <c r="E32" s="19"/>
      <c r="F32" s="19"/>
      <c r="G32" s="19"/>
      <c r="H32" s="19"/>
      <c r="I32" s="19"/>
      <c r="J32" s="93"/>
      <c r="K32" s="17"/>
    </row>
    <row r="33" spans="2:11" ht="19.5">
      <c r="B33" s="18"/>
      <c r="C33" s="8" t="s">
        <v>227</v>
      </c>
      <c r="D33" s="19"/>
      <c r="E33" s="19"/>
      <c r="F33" s="19"/>
      <c r="G33" s="19"/>
      <c r="H33" s="19"/>
      <c r="I33" s="19"/>
      <c r="J33" s="93"/>
      <c r="K33" s="17"/>
    </row>
    <row r="34" spans="2:11" ht="19.5">
      <c r="B34" s="18"/>
      <c r="C34" s="8" t="s">
        <v>228</v>
      </c>
      <c r="D34" s="19"/>
      <c r="E34" s="19"/>
      <c r="F34" s="19"/>
      <c r="G34" s="19"/>
      <c r="H34" s="19"/>
      <c r="I34" s="19"/>
      <c r="J34" s="93"/>
      <c r="K34" s="17"/>
    </row>
    <row r="35" spans="2:11" ht="19.5">
      <c r="B35" s="18"/>
      <c r="C35" s="83"/>
      <c r="D35" s="19"/>
      <c r="E35" s="19"/>
      <c r="F35" s="19"/>
      <c r="G35" s="19"/>
      <c r="H35" s="19"/>
      <c r="I35" s="19"/>
      <c r="J35" s="81"/>
      <c r="K35" s="17"/>
    </row>
    <row r="36" spans="2:11" ht="12" customHeight="1">
      <c r="B36" s="18"/>
      <c r="C36" s="24"/>
      <c r="D36" s="19"/>
      <c r="E36" s="19"/>
      <c r="F36" s="19"/>
      <c r="G36" s="19"/>
      <c r="H36" s="19"/>
      <c r="I36" s="19"/>
      <c r="J36" s="81"/>
      <c r="K36" s="17"/>
    </row>
    <row r="37" spans="2:11" ht="19.5">
      <c r="B37" s="18"/>
      <c r="C37" s="82" t="s">
        <v>229</v>
      </c>
      <c r="D37" s="19"/>
      <c r="E37" s="19"/>
      <c r="F37" s="19"/>
      <c r="G37" s="19"/>
      <c r="H37" s="19"/>
      <c r="I37" s="19"/>
      <c r="J37" s="19"/>
      <c r="K37" s="17"/>
    </row>
    <row r="38" spans="2:11" ht="19.5">
      <c r="B38" s="18"/>
      <c r="C38" s="232" t="s">
        <v>255</v>
      </c>
      <c r="D38" s="232"/>
      <c r="E38" s="232"/>
      <c r="F38" s="232"/>
      <c r="G38" s="232"/>
      <c r="H38" s="233"/>
      <c r="I38" s="233"/>
      <c r="J38" s="233"/>
      <c r="K38" s="234"/>
    </row>
    <row r="39" spans="2:11" ht="38.25" customHeight="1">
      <c r="B39" s="18"/>
      <c r="C39" s="238" t="s">
        <v>256</v>
      </c>
      <c r="D39" s="239"/>
      <c r="E39" s="239"/>
      <c r="F39" s="239"/>
      <c r="G39" s="239"/>
      <c r="H39" s="239"/>
      <c r="I39" s="239"/>
      <c r="J39" s="239"/>
      <c r="K39" s="240"/>
    </row>
    <row r="40" spans="2:11" ht="18.75" customHeight="1">
      <c r="B40" s="18"/>
      <c r="C40" s="232" t="s">
        <v>230</v>
      </c>
      <c r="D40" s="232"/>
      <c r="E40" s="232"/>
      <c r="F40" s="232"/>
      <c r="G40" s="232"/>
      <c r="H40" s="232"/>
      <c r="I40" s="232"/>
      <c r="J40" s="232"/>
      <c r="K40" s="241"/>
    </row>
    <row r="41" spans="2:11" ht="18.75" customHeight="1">
      <c r="B41" s="18"/>
      <c r="C41" s="232"/>
      <c r="D41" s="232"/>
      <c r="E41" s="232"/>
      <c r="F41" s="232"/>
      <c r="G41" s="232"/>
      <c r="H41" s="232"/>
      <c r="I41" s="232"/>
      <c r="J41" s="232"/>
      <c r="K41" s="241"/>
    </row>
    <row r="42" spans="2:11" ht="18.75" customHeight="1">
      <c r="B42" s="18"/>
      <c r="C42" s="232" t="s">
        <v>70</v>
      </c>
      <c r="D42" s="243"/>
      <c r="E42" s="243"/>
      <c r="F42" s="243"/>
      <c r="G42" s="243"/>
      <c r="H42" s="243"/>
      <c r="I42" s="243"/>
      <c r="J42" s="243"/>
      <c r="K42" s="244"/>
    </row>
    <row r="43" spans="2:11">
      <c r="B43" s="18"/>
      <c r="C43" s="243"/>
      <c r="D43" s="243"/>
      <c r="E43" s="243"/>
      <c r="F43" s="243"/>
      <c r="G43" s="243"/>
      <c r="H43" s="243"/>
      <c r="I43" s="243"/>
      <c r="J43" s="243"/>
      <c r="K43" s="244"/>
    </row>
    <row r="44" spans="2:11">
      <c r="B44" s="20"/>
      <c r="C44" s="21"/>
      <c r="D44" s="21"/>
      <c r="E44" s="21"/>
      <c r="F44" s="21"/>
      <c r="G44" s="21"/>
      <c r="H44" s="21"/>
      <c r="I44" s="21"/>
      <c r="J44" s="21"/>
      <c r="K44" s="22"/>
    </row>
  </sheetData>
  <mergeCells count="18">
    <mergeCell ref="D1:I1"/>
    <mergeCell ref="C42:K43"/>
    <mergeCell ref="H6:K6"/>
    <mergeCell ref="C4:J4"/>
    <mergeCell ref="C3:J3"/>
    <mergeCell ref="B8:F8"/>
    <mergeCell ref="B19:K20"/>
    <mergeCell ref="H15:J15"/>
    <mergeCell ref="H17:J17"/>
    <mergeCell ref="D22:F22"/>
    <mergeCell ref="H12:J12"/>
    <mergeCell ref="H13:J13"/>
    <mergeCell ref="H14:J14"/>
    <mergeCell ref="C38:K38"/>
    <mergeCell ref="H11:J11"/>
    <mergeCell ref="H16:J16"/>
    <mergeCell ref="C39:K39"/>
    <mergeCell ref="C40:K41"/>
  </mergeCells>
  <phoneticPr fontId="7"/>
  <dataValidations count="3">
    <dataValidation type="list" allowBlank="1" showInputMessage="1" showErrorMessage="1" sqref="J36" xr:uid="{00000000-0002-0000-0000-000000000000}">
      <formula1>$P$25:$P$26</formula1>
    </dataValidation>
    <dataValidation type="list" allowBlank="1" showInputMessage="1" showErrorMessage="1" sqref="I23" xr:uid="{00000000-0002-0000-0000-000001000000}">
      <formula1>INDIRECT(H23)</formula1>
    </dataValidation>
    <dataValidation type="list" allowBlank="1" showInputMessage="1" showErrorMessage="1" sqref="J25:J34" xr:uid="{EE2DB020-FE8E-4C3E-9F94-76D7B8642387}">
      <formula1>$P$26:$P$27</formula1>
    </dataValidation>
  </dataValidations>
  <hyperlinks>
    <hyperlink ref="H17" r:id="rId1" display="okazaki-tetsuji@pref.shimane.lg.jp" xr:uid="{00000000-0004-0000-0000-000000000000}"/>
  </hyperlinks>
  <printOptions horizontalCentered="1" verticalCentered="1"/>
  <pageMargins left="0.31496062992125984" right="0.31496062992125984" top="0.35433070866141736" bottom="0.35433070866141736" header="0.31496062992125984" footer="0.31496062992125984"/>
  <pageSetup paperSize="9" scale="82" fitToWidth="2"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7"/>
  <sheetViews>
    <sheetView view="pageBreakPreview" topLeftCell="A23" zoomScaleNormal="100" zoomScaleSheetLayoutView="100" workbookViewId="0">
      <selection activeCell="S43" sqref="S43"/>
    </sheetView>
  </sheetViews>
  <sheetFormatPr defaultRowHeight="18.75"/>
  <cols>
    <col min="1" max="1" width="1.625" customWidth="1"/>
    <col min="2" max="9" width="9.625" customWidth="1"/>
    <col min="10" max="10" width="1.625" customWidth="1"/>
  </cols>
  <sheetData>
    <row r="1" spans="1:10" s="6" customFormat="1" ht="33">
      <c r="A1" s="6">
        <v>1</v>
      </c>
      <c r="B1" s="15" t="s">
        <v>234</v>
      </c>
      <c r="J1" s="6">
        <v>1</v>
      </c>
    </row>
    <row r="2" spans="1:10">
      <c r="A2" s="36"/>
      <c r="B2" s="25"/>
      <c r="C2" s="25"/>
      <c r="D2" s="25"/>
      <c r="E2" s="25"/>
      <c r="F2" s="25"/>
      <c r="G2" s="25"/>
      <c r="H2" s="25"/>
      <c r="I2" s="25"/>
      <c r="J2" s="16"/>
    </row>
    <row r="3" spans="1:10" ht="27.75" customHeight="1">
      <c r="A3" s="18"/>
      <c r="B3" s="14"/>
      <c r="C3" s="312" t="s">
        <v>4</v>
      </c>
      <c r="D3" s="233"/>
      <c r="E3" s="313"/>
      <c r="F3" s="314"/>
      <c r="G3" s="314"/>
      <c r="H3" s="314"/>
      <c r="I3" s="19"/>
      <c r="J3" s="17"/>
    </row>
    <row r="4" spans="1:10" ht="12.75" customHeight="1">
      <c r="A4" s="18"/>
      <c r="B4" s="14"/>
      <c r="C4" s="26"/>
      <c r="D4" s="26"/>
      <c r="E4" s="26"/>
      <c r="F4" s="19"/>
      <c r="G4" s="19"/>
      <c r="H4" s="19"/>
      <c r="I4" s="19"/>
      <c r="J4" s="17"/>
    </row>
    <row r="5" spans="1:10" ht="18.75" customHeight="1">
      <c r="A5" s="18"/>
      <c r="B5" s="57"/>
      <c r="C5" s="58"/>
      <c r="D5" s="58"/>
      <c r="E5" s="58"/>
      <c r="F5" s="58"/>
      <c r="G5" s="58"/>
      <c r="H5" s="58"/>
      <c r="I5" s="59"/>
      <c r="J5" s="17"/>
    </row>
    <row r="6" spans="1:10" ht="18.75" customHeight="1">
      <c r="A6" s="18"/>
      <c r="B6" s="54"/>
      <c r="C6" s="55"/>
      <c r="D6" s="55"/>
      <c r="E6" s="55"/>
      <c r="F6" s="55"/>
      <c r="G6" s="55"/>
      <c r="H6" s="55"/>
      <c r="I6" s="56"/>
      <c r="J6" s="17"/>
    </row>
    <row r="7" spans="1:10" ht="18.75" customHeight="1">
      <c r="A7" s="18"/>
      <c r="B7" s="54"/>
      <c r="C7" s="55"/>
      <c r="D7" s="55"/>
      <c r="E7" s="55"/>
      <c r="F7" s="55"/>
      <c r="G7" s="55"/>
      <c r="H7" s="55"/>
      <c r="I7" s="56"/>
      <c r="J7" s="17"/>
    </row>
    <row r="8" spans="1:10" ht="18.75" customHeight="1">
      <c r="A8" s="18"/>
      <c r="B8" s="54"/>
      <c r="C8" s="55"/>
      <c r="D8" s="55"/>
      <c r="E8" s="55"/>
      <c r="F8" s="55"/>
      <c r="G8" s="55"/>
      <c r="H8" s="55"/>
      <c r="I8" s="56"/>
      <c r="J8" s="17"/>
    </row>
    <row r="9" spans="1:10" ht="18.75" customHeight="1">
      <c r="A9" s="18"/>
      <c r="B9" s="54"/>
      <c r="C9" s="55"/>
      <c r="D9" s="55"/>
      <c r="E9" s="55"/>
      <c r="F9" s="55"/>
      <c r="G9" s="55"/>
      <c r="H9" s="55"/>
      <c r="I9" s="56"/>
      <c r="J9" s="17"/>
    </row>
    <row r="10" spans="1:10" ht="18.75" customHeight="1">
      <c r="A10" s="18"/>
      <c r="B10" s="54"/>
      <c r="C10" s="55"/>
      <c r="D10" s="55"/>
      <c r="E10" s="55"/>
      <c r="F10" s="55"/>
      <c r="G10" s="55"/>
      <c r="H10" s="55"/>
      <c r="I10" s="56"/>
      <c r="J10" s="17"/>
    </row>
    <row r="11" spans="1:10" ht="18.75" customHeight="1">
      <c r="A11" s="18"/>
      <c r="B11" s="54"/>
      <c r="C11" s="315" t="s">
        <v>14</v>
      </c>
      <c r="D11" s="284"/>
      <c r="E11" s="284"/>
      <c r="F11" s="284"/>
      <c r="G11" s="284"/>
      <c r="H11" s="284"/>
      <c r="I11" s="56"/>
      <c r="J11" s="17"/>
    </row>
    <row r="12" spans="1:10" ht="18.75" customHeight="1">
      <c r="A12" s="18"/>
      <c r="B12" s="40"/>
      <c r="C12" s="284"/>
      <c r="D12" s="284"/>
      <c r="E12" s="284"/>
      <c r="F12" s="284"/>
      <c r="G12" s="284"/>
      <c r="H12" s="284"/>
      <c r="I12" s="42"/>
      <c r="J12" s="17"/>
    </row>
    <row r="13" spans="1:10" ht="18.75" customHeight="1">
      <c r="A13" s="18"/>
      <c r="B13" s="40"/>
      <c r="C13" s="284"/>
      <c r="D13" s="284"/>
      <c r="E13" s="284"/>
      <c r="F13" s="284"/>
      <c r="G13" s="284"/>
      <c r="H13" s="284"/>
      <c r="I13" s="42"/>
      <c r="J13" s="17"/>
    </row>
    <row r="14" spans="1:10" ht="18.75" customHeight="1">
      <c r="A14" s="18"/>
      <c r="B14" s="1"/>
      <c r="C14" s="284"/>
      <c r="D14" s="284"/>
      <c r="E14" s="284"/>
      <c r="F14" s="284"/>
      <c r="G14" s="284"/>
      <c r="H14" s="284"/>
      <c r="I14" s="2"/>
      <c r="J14" s="17"/>
    </row>
    <row r="15" spans="1:10" ht="18.75" customHeight="1">
      <c r="A15" s="18"/>
      <c r="B15" s="1"/>
      <c r="C15" s="316" t="s">
        <v>11</v>
      </c>
      <c r="D15" s="317"/>
      <c r="E15" s="317"/>
      <c r="F15" s="317"/>
      <c r="G15" s="317"/>
      <c r="H15" s="317"/>
      <c r="I15" s="2"/>
      <c r="J15" s="17"/>
    </row>
    <row r="16" spans="1:10" ht="18.75" customHeight="1">
      <c r="A16" s="18"/>
      <c r="B16" s="1"/>
      <c r="C16" s="317"/>
      <c r="D16" s="317"/>
      <c r="E16" s="317"/>
      <c r="F16" s="317"/>
      <c r="G16" s="317"/>
      <c r="H16" s="317"/>
      <c r="I16" s="2"/>
      <c r="J16" s="17"/>
    </row>
    <row r="17" spans="1:10" ht="18.75" customHeight="1">
      <c r="A17" s="18"/>
      <c r="B17" s="1"/>
      <c r="C17" s="52"/>
      <c r="D17" s="52"/>
      <c r="E17" s="52"/>
      <c r="F17" s="52"/>
      <c r="G17" s="52"/>
      <c r="H17" s="52"/>
      <c r="I17" s="2"/>
      <c r="J17" s="17"/>
    </row>
    <row r="18" spans="1:10" ht="18.75" customHeight="1">
      <c r="A18" s="18"/>
      <c r="B18" s="1"/>
      <c r="C18" s="52"/>
      <c r="D18" s="52"/>
      <c r="E18" s="52"/>
      <c r="F18" s="52"/>
      <c r="G18" s="52"/>
      <c r="H18" s="52"/>
      <c r="I18" s="2"/>
      <c r="J18" s="17"/>
    </row>
    <row r="19" spans="1:10" ht="18.75" customHeight="1">
      <c r="A19" s="18"/>
      <c r="B19" s="1"/>
      <c r="C19" s="53"/>
      <c r="D19" s="52"/>
      <c r="E19" s="52"/>
      <c r="F19" s="52"/>
      <c r="G19" s="52"/>
      <c r="H19" s="52"/>
      <c r="I19" s="2"/>
      <c r="J19" s="17"/>
    </row>
    <row r="20" spans="1:10" ht="32.25" customHeight="1">
      <c r="A20" s="18"/>
      <c r="B20" s="37"/>
      <c r="C20" s="279"/>
      <c r="D20" s="279"/>
      <c r="E20" s="279"/>
      <c r="F20" s="279"/>
      <c r="G20" s="279"/>
      <c r="H20" s="279"/>
      <c r="I20" s="280"/>
      <c r="J20" s="17"/>
    </row>
    <row r="21" spans="1:10">
      <c r="A21" s="18"/>
      <c r="B21" s="38"/>
      <c r="C21" s="19"/>
      <c r="D21" s="19"/>
      <c r="E21" s="19"/>
      <c r="F21" s="19"/>
      <c r="G21" s="19"/>
      <c r="H21" s="19"/>
      <c r="I21" s="39"/>
      <c r="J21" s="17"/>
    </row>
    <row r="22" spans="1:10" ht="18.75" customHeight="1">
      <c r="A22" s="18"/>
      <c r="B22" s="290"/>
      <c r="C22" s="291"/>
      <c r="D22" s="291"/>
      <c r="E22" s="291"/>
      <c r="F22" s="291"/>
      <c r="G22" s="291"/>
      <c r="H22" s="291"/>
      <c r="I22" s="292"/>
      <c r="J22" s="17"/>
    </row>
    <row r="23" spans="1:10" ht="18.75" customHeight="1">
      <c r="A23" s="18"/>
      <c r="B23" s="290"/>
      <c r="C23" s="291"/>
      <c r="D23" s="291"/>
      <c r="E23" s="291"/>
      <c r="F23" s="291"/>
      <c r="G23" s="291"/>
      <c r="H23" s="291"/>
      <c r="I23" s="292"/>
      <c r="J23" s="17"/>
    </row>
    <row r="24" spans="1:10" ht="18.75" customHeight="1">
      <c r="A24" s="18"/>
      <c r="B24" s="290"/>
      <c r="C24" s="291"/>
      <c r="D24" s="291"/>
      <c r="E24" s="291"/>
      <c r="F24" s="291"/>
      <c r="G24" s="291"/>
      <c r="H24" s="291"/>
      <c r="I24" s="292"/>
      <c r="J24" s="17"/>
    </row>
    <row r="25" spans="1:10" ht="18.75" customHeight="1">
      <c r="A25" s="18"/>
      <c r="B25" s="290"/>
      <c r="C25" s="291"/>
      <c r="D25" s="291"/>
      <c r="E25" s="291"/>
      <c r="F25" s="291"/>
      <c r="G25" s="291"/>
      <c r="H25" s="291"/>
      <c r="I25" s="292"/>
      <c r="J25" s="17"/>
    </row>
    <row r="26" spans="1:10" ht="18.75" customHeight="1">
      <c r="A26" s="18"/>
      <c r="B26" s="290"/>
      <c r="C26" s="291"/>
      <c r="D26" s="291"/>
      <c r="E26" s="291"/>
      <c r="F26" s="291"/>
      <c r="G26" s="291"/>
      <c r="H26" s="291"/>
      <c r="I26" s="292"/>
      <c r="J26" s="17"/>
    </row>
    <row r="27" spans="1:10" ht="18.75" customHeight="1">
      <c r="A27" s="18"/>
      <c r="B27" s="290"/>
      <c r="C27" s="291"/>
      <c r="D27" s="291"/>
      <c r="E27" s="291"/>
      <c r="F27" s="291"/>
      <c r="G27" s="291"/>
      <c r="H27" s="291"/>
      <c r="I27" s="292"/>
      <c r="J27" s="17"/>
    </row>
    <row r="28" spans="1:10" ht="18.75" customHeight="1">
      <c r="A28" s="18"/>
      <c r="B28" s="290"/>
      <c r="C28" s="291"/>
      <c r="D28" s="291"/>
      <c r="E28" s="291"/>
      <c r="F28" s="291"/>
      <c r="G28" s="291"/>
      <c r="H28" s="291"/>
      <c r="I28" s="292"/>
      <c r="J28" s="17"/>
    </row>
    <row r="29" spans="1:10" ht="18.75" customHeight="1">
      <c r="A29" s="18"/>
      <c r="B29" s="275"/>
      <c r="C29" s="276"/>
      <c r="D29" s="276"/>
      <c r="E29" s="276"/>
      <c r="F29" s="276"/>
      <c r="G29" s="276"/>
      <c r="H29" s="276"/>
      <c r="I29" s="277"/>
      <c r="J29" s="17"/>
    </row>
    <row r="30" spans="1:10" ht="18.75" customHeight="1">
      <c r="A30" s="18"/>
      <c r="B30" s="275"/>
      <c r="C30" s="276"/>
      <c r="D30" s="276"/>
      <c r="E30" s="276"/>
      <c r="F30" s="276"/>
      <c r="G30" s="276"/>
      <c r="H30" s="276"/>
      <c r="I30" s="277"/>
      <c r="J30" s="17"/>
    </row>
    <row r="31" spans="1:10" ht="19.5">
      <c r="A31" s="18"/>
      <c r="B31" s="1"/>
      <c r="C31" s="52"/>
      <c r="D31" s="52"/>
      <c r="E31" s="52"/>
      <c r="F31" s="52"/>
      <c r="G31" s="52"/>
      <c r="H31" s="52"/>
      <c r="I31" s="2"/>
      <c r="J31" s="17"/>
    </row>
    <row r="32" spans="1:10" ht="19.5">
      <c r="A32" s="18"/>
      <c r="B32" s="1"/>
      <c r="C32" s="52"/>
      <c r="D32" s="52"/>
      <c r="E32" s="52"/>
      <c r="F32" s="52"/>
      <c r="G32" s="52"/>
      <c r="H32" s="52"/>
      <c r="I32" s="2"/>
      <c r="J32" s="17"/>
    </row>
    <row r="33" spans="1:10" ht="19.5">
      <c r="A33" s="18"/>
      <c r="B33" s="1"/>
      <c r="C33" s="52"/>
      <c r="D33" s="52"/>
      <c r="E33" s="52"/>
      <c r="F33" s="52"/>
      <c r="G33" s="52"/>
      <c r="H33" s="52"/>
      <c r="I33" s="2"/>
      <c r="J33" s="17"/>
    </row>
    <row r="34" spans="1:10" ht="19.5">
      <c r="A34" s="18"/>
      <c r="B34" s="1"/>
      <c r="C34" s="52"/>
      <c r="D34" s="52"/>
      <c r="E34" s="52"/>
      <c r="F34" s="52"/>
      <c r="G34" s="52"/>
      <c r="H34" s="52"/>
      <c r="I34" s="2"/>
      <c r="J34" s="17"/>
    </row>
    <row r="35" spans="1:10" ht="19.5">
      <c r="A35" s="18"/>
      <c r="B35" s="1"/>
      <c r="C35" s="52"/>
      <c r="D35" s="52"/>
      <c r="E35" s="52"/>
      <c r="F35" s="52"/>
      <c r="G35" s="52"/>
      <c r="H35" s="52"/>
      <c r="I35" s="2"/>
      <c r="J35" s="17"/>
    </row>
    <row r="36" spans="1:10" ht="19.5">
      <c r="A36" s="18"/>
      <c r="B36" s="3"/>
      <c r="C36" s="4"/>
      <c r="D36" s="4"/>
      <c r="E36" s="4"/>
      <c r="F36" s="4"/>
      <c r="G36" s="4"/>
      <c r="H36" s="4"/>
      <c r="I36" s="5"/>
      <c r="J36" s="17"/>
    </row>
    <row r="37" spans="1:10">
      <c r="A37" s="20"/>
      <c r="B37" s="21"/>
      <c r="C37" s="21"/>
      <c r="D37" s="21"/>
      <c r="E37" s="21"/>
      <c r="F37" s="21"/>
      <c r="G37" s="21"/>
      <c r="H37" s="21"/>
      <c r="I37" s="21"/>
      <c r="J37" s="22"/>
    </row>
  </sheetData>
  <mergeCells count="8">
    <mergeCell ref="B29:I30"/>
    <mergeCell ref="C3:D3"/>
    <mergeCell ref="E3:H3"/>
    <mergeCell ref="C11:H14"/>
    <mergeCell ref="C15:H16"/>
    <mergeCell ref="C20:E20"/>
    <mergeCell ref="F20:I20"/>
    <mergeCell ref="B22:I28"/>
  </mergeCells>
  <phoneticPr fontId="7"/>
  <printOptions horizontalCentered="1" verticalCentered="1"/>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6"/>
  <sheetViews>
    <sheetView view="pageBreakPreview" topLeftCell="A17" zoomScaleNormal="100" zoomScaleSheetLayoutView="100" workbookViewId="0">
      <selection activeCell="S43" sqref="S43"/>
    </sheetView>
  </sheetViews>
  <sheetFormatPr defaultRowHeight="18.75"/>
  <cols>
    <col min="1" max="1" width="1.625" customWidth="1"/>
    <col min="2" max="9" width="9.625" customWidth="1"/>
    <col min="10" max="10" width="1.625" customWidth="1"/>
  </cols>
  <sheetData>
    <row r="1" spans="1:10" s="6" customFormat="1" ht="30">
      <c r="A1" s="6">
        <v>1</v>
      </c>
      <c r="B1" s="87" t="s">
        <v>235</v>
      </c>
      <c r="J1" s="6">
        <v>1</v>
      </c>
    </row>
    <row r="2" spans="1:10">
      <c r="A2" s="36"/>
      <c r="B2" s="25"/>
      <c r="C2" s="25"/>
      <c r="D2" s="25"/>
      <c r="E2" s="25"/>
      <c r="F2" s="25"/>
      <c r="G2" s="25"/>
      <c r="H2" s="25"/>
      <c r="I2" s="25"/>
      <c r="J2" s="16"/>
    </row>
    <row r="3" spans="1:10" ht="27.75" customHeight="1">
      <c r="A3" s="18"/>
      <c r="B3" s="14"/>
      <c r="C3" s="320" t="s">
        <v>242</v>
      </c>
      <c r="D3" s="321"/>
      <c r="E3" s="313"/>
      <c r="F3" s="314"/>
      <c r="G3" s="314"/>
      <c r="H3" s="314"/>
      <c r="I3" s="19"/>
      <c r="J3" s="17"/>
    </row>
    <row r="4" spans="1:10" ht="12.75" customHeight="1">
      <c r="A4" s="18"/>
      <c r="B4" s="14"/>
      <c r="C4" s="26"/>
      <c r="D4" s="26"/>
      <c r="E4" s="26"/>
      <c r="F4" s="19"/>
      <c r="G4" s="19"/>
      <c r="H4" s="19"/>
      <c r="I4" s="19"/>
      <c r="J4" s="17"/>
    </row>
    <row r="5" spans="1:10" ht="18.75" customHeight="1">
      <c r="A5" s="18"/>
      <c r="B5" s="57"/>
      <c r="C5" s="58"/>
      <c r="D5" s="58"/>
      <c r="E5" s="58"/>
      <c r="F5" s="58"/>
      <c r="G5" s="58"/>
      <c r="H5" s="58"/>
      <c r="I5" s="59"/>
      <c r="J5" s="17"/>
    </row>
    <row r="6" spans="1:10" ht="18.75" customHeight="1">
      <c r="A6" s="18"/>
      <c r="B6" s="54"/>
      <c r="C6" s="55"/>
      <c r="D6" s="55"/>
      <c r="E6" s="55"/>
      <c r="F6" s="55"/>
      <c r="G6" s="55"/>
      <c r="H6" s="55"/>
      <c r="I6" s="56"/>
      <c r="J6" s="17"/>
    </row>
    <row r="7" spans="1:10" ht="18.75" customHeight="1">
      <c r="A7" s="18"/>
      <c r="B7" s="54"/>
      <c r="C7" s="55"/>
      <c r="D7" s="55"/>
      <c r="E7" s="55"/>
      <c r="F7" s="55"/>
      <c r="G7" s="55"/>
      <c r="H7" s="55"/>
      <c r="I7" s="56"/>
      <c r="J7" s="17"/>
    </row>
    <row r="8" spans="1:10" ht="18.75" customHeight="1">
      <c r="A8" s="18"/>
      <c r="B8" s="54"/>
      <c r="C8" s="55"/>
      <c r="D8" s="55"/>
      <c r="E8" s="55"/>
      <c r="F8" s="55"/>
      <c r="G8" s="55"/>
      <c r="H8" s="55"/>
      <c r="I8" s="56"/>
      <c r="J8" s="17"/>
    </row>
    <row r="9" spans="1:10" ht="18.75" customHeight="1">
      <c r="A9" s="18"/>
      <c r="B9" s="54"/>
      <c r="C9" s="55"/>
      <c r="D9" s="55"/>
      <c r="E9" s="55"/>
      <c r="F9" s="55"/>
      <c r="G9" s="55"/>
      <c r="H9" s="55"/>
      <c r="I9" s="56"/>
      <c r="J9" s="17"/>
    </row>
    <row r="10" spans="1:10" ht="18.75" customHeight="1">
      <c r="A10" s="18"/>
      <c r="B10" s="54"/>
      <c r="C10" s="55"/>
      <c r="D10" s="55"/>
      <c r="E10" s="55"/>
      <c r="F10" s="55"/>
      <c r="G10" s="55"/>
      <c r="H10" s="55"/>
      <c r="I10" s="56"/>
      <c r="J10" s="17"/>
    </row>
    <row r="11" spans="1:10" ht="18.75" customHeight="1">
      <c r="A11" s="18"/>
      <c r="B11" s="54"/>
      <c r="C11" s="315" t="s">
        <v>15</v>
      </c>
      <c r="D11" s="284"/>
      <c r="E11" s="284"/>
      <c r="F11" s="284"/>
      <c r="G11" s="284"/>
      <c r="H11" s="284"/>
      <c r="I11" s="56"/>
      <c r="J11" s="17"/>
    </row>
    <row r="12" spans="1:10" ht="18.75" customHeight="1">
      <c r="A12" s="18"/>
      <c r="B12" s="40"/>
      <c r="C12" s="284"/>
      <c r="D12" s="284"/>
      <c r="E12" s="284"/>
      <c r="F12" s="284"/>
      <c r="G12" s="284"/>
      <c r="H12" s="284"/>
      <c r="I12" s="42"/>
      <c r="J12" s="17"/>
    </row>
    <row r="13" spans="1:10" ht="18.75" customHeight="1">
      <c r="A13" s="18"/>
      <c r="B13" s="40"/>
      <c r="C13" s="284"/>
      <c r="D13" s="284"/>
      <c r="E13" s="284"/>
      <c r="F13" s="284"/>
      <c r="G13" s="284"/>
      <c r="H13" s="284"/>
      <c r="I13" s="42"/>
      <c r="J13" s="17"/>
    </row>
    <row r="14" spans="1:10" ht="18.75" customHeight="1">
      <c r="A14" s="18"/>
      <c r="B14" s="1"/>
      <c r="C14" s="284"/>
      <c r="D14" s="284"/>
      <c r="E14" s="284"/>
      <c r="F14" s="284"/>
      <c r="G14" s="284"/>
      <c r="H14" s="284"/>
      <c r="I14" s="2"/>
      <c r="J14" s="17"/>
    </row>
    <row r="15" spans="1:10" ht="34.5" customHeight="1">
      <c r="A15" s="18"/>
      <c r="B15" s="1"/>
      <c r="C15" s="318" t="s">
        <v>17</v>
      </c>
      <c r="D15" s="319"/>
      <c r="E15" s="319"/>
      <c r="F15" s="319"/>
      <c r="G15" s="319"/>
      <c r="H15" s="319"/>
      <c r="I15" s="2"/>
      <c r="J15" s="17"/>
    </row>
    <row r="16" spans="1:10" ht="18.75" customHeight="1">
      <c r="A16" s="18"/>
      <c r="B16" s="1"/>
      <c r="C16" s="316" t="s">
        <v>49</v>
      </c>
      <c r="D16" s="317"/>
      <c r="E16" s="317"/>
      <c r="F16" s="317"/>
      <c r="G16" s="317"/>
      <c r="H16" s="317"/>
      <c r="I16" s="2"/>
      <c r="J16" s="17"/>
    </row>
    <row r="17" spans="1:10" ht="18.75" customHeight="1">
      <c r="A17" s="18"/>
      <c r="B17" s="1"/>
      <c r="C17" s="317"/>
      <c r="D17" s="317"/>
      <c r="E17" s="317"/>
      <c r="F17" s="317"/>
      <c r="G17" s="317"/>
      <c r="H17" s="317"/>
      <c r="I17" s="2"/>
      <c r="J17" s="17"/>
    </row>
    <row r="18" spans="1:10" ht="18.75" customHeight="1">
      <c r="A18" s="18"/>
      <c r="B18" s="1"/>
      <c r="C18" s="282"/>
      <c r="D18" s="282"/>
      <c r="E18" s="282"/>
      <c r="F18" s="282"/>
      <c r="G18" s="282"/>
      <c r="H18" s="282"/>
      <c r="I18" s="2"/>
      <c r="J18" s="17"/>
    </row>
    <row r="19" spans="1:10" ht="18.75" customHeight="1">
      <c r="A19" s="18"/>
      <c r="B19" s="1"/>
      <c r="C19" s="282"/>
      <c r="D19" s="282"/>
      <c r="E19" s="282"/>
      <c r="F19" s="282"/>
      <c r="G19" s="282"/>
      <c r="H19" s="282"/>
      <c r="I19" s="2"/>
      <c r="J19" s="17"/>
    </row>
    <row r="20" spans="1:10" ht="18.75" customHeight="1">
      <c r="A20" s="18"/>
      <c r="B20" s="1"/>
      <c r="C20" s="53"/>
      <c r="D20" s="52"/>
      <c r="E20" s="52"/>
      <c r="F20" s="52"/>
      <c r="G20" s="52"/>
      <c r="H20" s="52"/>
      <c r="I20" s="2"/>
      <c r="J20" s="17"/>
    </row>
    <row r="21" spans="1:10" ht="32.25" customHeight="1">
      <c r="A21" s="18"/>
      <c r="B21" s="37"/>
      <c r="C21" s="322" t="s">
        <v>50</v>
      </c>
      <c r="D21" s="323"/>
      <c r="E21" s="323"/>
      <c r="F21" s="324"/>
      <c r="G21" s="324"/>
      <c r="H21" s="324"/>
      <c r="I21" s="86"/>
      <c r="J21" s="17"/>
    </row>
    <row r="22" spans="1:10" ht="30">
      <c r="A22" s="18"/>
      <c r="B22" s="38"/>
      <c r="C22" s="325" t="s">
        <v>16</v>
      </c>
      <c r="D22" s="326"/>
      <c r="E22" s="326"/>
      <c r="F22" s="327"/>
      <c r="G22" s="327"/>
      <c r="H22" s="327"/>
      <c r="I22" s="39"/>
      <c r="J22" s="17"/>
    </row>
    <row r="23" spans="1:10" ht="18.75" customHeight="1">
      <c r="A23" s="18"/>
      <c r="B23" s="290"/>
      <c r="C23" s="291"/>
      <c r="D23" s="291"/>
      <c r="E23" s="291"/>
      <c r="F23" s="291"/>
      <c r="G23" s="291"/>
      <c r="H23" s="291"/>
      <c r="I23" s="292"/>
      <c r="J23" s="17"/>
    </row>
    <row r="24" spans="1:10" ht="18.75" customHeight="1">
      <c r="A24" s="18"/>
      <c r="B24" s="290"/>
      <c r="C24" s="291"/>
      <c r="D24" s="291"/>
      <c r="E24" s="291"/>
      <c r="F24" s="291"/>
      <c r="G24" s="291"/>
      <c r="H24" s="291"/>
      <c r="I24" s="292"/>
      <c r="J24" s="17"/>
    </row>
    <row r="25" spans="1:10" ht="18.75" customHeight="1">
      <c r="A25" s="18"/>
      <c r="B25" s="290"/>
      <c r="C25" s="291"/>
      <c r="D25" s="291"/>
      <c r="E25" s="291"/>
      <c r="F25" s="291"/>
      <c r="G25" s="291"/>
      <c r="H25" s="291"/>
      <c r="I25" s="292"/>
      <c r="J25" s="17"/>
    </row>
    <row r="26" spans="1:10" ht="18.75" customHeight="1">
      <c r="A26" s="18"/>
      <c r="B26" s="290"/>
      <c r="C26" s="291"/>
      <c r="D26" s="291"/>
      <c r="E26" s="291"/>
      <c r="F26" s="291"/>
      <c r="G26" s="291"/>
      <c r="H26" s="291"/>
      <c r="I26" s="292"/>
      <c r="J26" s="17"/>
    </row>
    <row r="27" spans="1:10" ht="18.75" customHeight="1">
      <c r="A27" s="18"/>
      <c r="B27" s="290"/>
      <c r="C27" s="291"/>
      <c r="D27" s="291"/>
      <c r="E27" s="291"/>
      <c r="F27" s="291"/>
      <c r="G27" s="291"/>
      <c r="H27" s="291"/>
      <c r="I27" s="292"/>
      <c r="J27" s="17"/>
    </row>
    <row r="28" spans="1:10" ht="18.75" customHeight="1">
      <c r="A28" s="18"/>
      <c r="B28" s="290"/>
      <c r="C28" s="291"/>
      <c r="D28" s="291"/>
      <c r="E28" s="291"/>
      <c r="F28" s="291"/>
      <c r="G28" s="291"/>
      <c r="H28" s="291"/>
      <c r="I28" s="292"/>
      <c r="J28" s="17"/>
    </row>
    <row r="29" spans="1:10" ht="18.75" customHeight="1">
      <c r="A29" s="18"/>
      <c r="B29" s="275"/>
      <c r="C29" s="276"/>
      <c r="D29" s="276"/>
      <c r="E29" s="276"/>
      <c r="F29" s="276"/>
      <c r="G29" s="276"/>
      <c r="H29" s="276"/>
      <c r="I29" s="277"/>
      <c r="J29" s="17"/>
    </row>
    <row r="30" spans="1:10" ht="18.75" customHeight="1">
      <c r="A30" s="18"/>
      <c r="B30" s="275"/>
      <c r="C30" s="276"/>
      <c r="D30" s="276"/>
      <c r="E30" s="276"/>
      <c r="F30" s="276"/>
      <c r="G30" s="276"/>
      <c r="H30" s="276"/>
      <c r="I30" s="277"/>
      <c r="J30" s="17"/>
    </row>
    <row r="31" spans="1:10" ht="19.5">
      <c r="A31" s="18"/>
      <c r="B31" s="1"/>
      <c r="C31" s="52"/>
      <c r="D31" s="52"/>
      <c r="E31" s="52"/>
      <c r="F31" s="52"/>
      <c r="G31" s="52"/>
      <c r="H31" s="52"/>
      <c r="I31" s="2"/>
      <c r="J31" s="17"/>
    </row>
    <row r="32" spans="1:10" ht="19.5">
      <c r="A32" s="18"/>
      <c r="B32" s="1"/>
      <c r="C32" s="52"/>
      <c r="D32" s="52"/>
      <c r="E32" s="52"/>
      <c r="F32" s="52"/>
      <c r="G32" s="52"/>
      <c r="H32" s="52"/>
      <c r="I32" s="2"/>
      <c r="J32" s="17"/>
    </row>
    <row r="33" spans="1:10" ht="19.5">
      <c r="A33" s="18"/>
      <c r="B33" s="1"/>
      <c r="C33" s="52"/>
      <c r="D33" s="52"/>
      <c r="E33" s="52"/>
      <c r="F33" s="52"/>
      <c r="G33" s="52"/>
      <c r="H33" s="52"/>
      <c r="I33" s="2"/>
      <c r="J33" s="17"/>
    </row>
    <row r="34" spans="1:10" ht="19.5">
      <c r="A34" s="18"/>
      <c r="B34" s="1"/>
      <c r="C34" s="52"/>
      <c r="D34" s="52"/>
      <c r="E34" s="52"/>
      <c r="F34" s="52"/>
      <c r="G34" s="52"/>
      <c r="H34" s="52"/>
      <c r="I34" s="2"/>
      <c r="J34" s="17"/>
    </row>
    <row r="35" spans="1:10" ht="19.5">
      <c r="A35" s="18"/>
      <c r="B35" s="3"/>
      <c r="C35" s="4"/>
      <c r="D35" s="4"/>
      <c r="E35" s="4"/>
      <c r="F35" s="4"/>
      <c r="G35" s="4"/>
      <c r="H35" s="4"/>
      <c r="I35" s="5"/>
      <c r="J35" s="17"/>
    </row>
    <row r="36" spans="1:10">
      <c r="A36" s="20"/>
      <c r="B36" s="21"/>
      <c r="C36" s="21"/>
      <c r="D36" s="21"/>
      <c r="E36" s="21"/>
      <c r="F36" s="21"/>
      <c r="G36" s="21"/>
      <c r="H36" s="21"/>
      <c r="I36" s="21"/>
      <c r="J36" s="22"/>
    </row>
  </sheetData>
  <mergeCells count="9">
    <mergeCell ref="B23:I28"/>
    <mergeCell ref="B29:I30"/>
    <mergeCell ref="C15:H15"/>
    <mergeCell ref="C3:D3"/>
    <mergeCell ref="E3:H3"/>
    <mergeCell ref="C11:H14"/>
    <mergeCell ref="C21:H21"/>
    <mergeCell ref="C22:H22"/>
    <mergeCell ref="C16:H19"/>
  </mergeCells>
  <phoneticPr fontId="7"/>
  <printOptions horizontalCentered="1" verticalCentered="1"/>
  <pageMargins left="0.70866141732283472" right="0.70866141732283472" top="0.74803149606299213" bottom="0.74803149606299213" header="0.31496062992125984" footer="0.31496062992125984"/>
  <pageSetup paperSize="9" scale="96" fitToWidth="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1"/>
  <sheetViews>
    <sheetView view="pageBreakPreview" topLeftCell="A19" zoomScaleNormal="100" zoomScaleSheetLayoutView="100" workbookViewId="0">
      <selection activeCell="S43" sqref="S43"/>
    </sheetView>
  </sheetViews>
  <sheetFormatPr defaultRowHeight="18.75"/>
  <cols>
    <col min="1" max="1" width="1.625" customWidth="1"/>
    <col min="2" max="9" width="9.625" customWidth="1"/>
    <col min="10" max="10" width="1.625" customWidth="1"/>
  </cols>
  <sheetData>
    <row r="1" spans="1:10" s="6" customFormat="1" ht="33">
      <c r="A1" s="6">
        <v>1</v>
      </c>
      <c r="B1" s="15" t="s">
        <v>227</v>
      </c>
      <c r="I1" s="60"/>
      <c r="J1" s="60">
        <v>1</v>
      </c>
    </row>
    <row r="2" spans="1:10">
      <c r="A2" s="36"/>
      <c r="B2" s="25"/>
      <c r="C2" s="25"/>
      <c r="D2" s="25"/>
      <c r="E2" s="25"/>
      <c r="F2" s="25"/>
      <c r="G2" s="25"/>
      <c r="H2" s="25"/>
      <c r="I2" s="25"/>
      <c r="J2" s="16"/>
    </row>
    <row r="3" spans="1:10" ht="27.75" customHeight="1">
      <c r="A3" s="18"/>
      <c r="B3" s="14"/>
      <c r="C3" s="320" t="s">
        <v>242</v>
      </c>
      <c r="D3" s="321"/>
      <c r="E3" s="313"/>
      <c r="F3" s="314"/>
      <c r="G3" s="314"/>
      <c r="H3" s="314"/>
      <c r="I3" s="19"/>
      <c r="J3" s="17"/>
    </row>
    <row r="4" spans="1:10" ht="12.75" customHeight="1">
      <c r="A4" s="18"/>
      <c r="B4" s="14"/>
      <c r="C4" s="26"/>
      <c r="D4" s="26"/>
      <c r="E4" s="26"/>
      <c r="F4" s="19"/>
      <c r="G4" s="19"/>
      <c r="H4" s="19"/>
      <c r="I4" s="19"/>
      <c r="J4" s="17"/>
    </row>
    <row r="5" spans="1:10" ht="18.75" customHeight="1">
      <c r="A5" s="18"/>
      <c r="B5" s="57"/>
      <c r="C5" s="58"/>
      <c r="D5" s="58"/>
      <c r="E5" s="58"/>
      <c r="F5" s="58"/>
      <c r="G5" s="58"/>
      <c r="H5" s="58"/>
      <c r="I5" s="59"/>
      <c r="J5" s="17"/>
    </row>
    <row r="6" spans="1:10" ht="18.75" customHeight="1">
      <c r="A6" s="18"/>
      <c r="B6" s="65"/>
      <c r="C6" s="66"/>
      <c r="D6" s="66"/>
      <c r="E6" s="66"/>
      <c r="F6" s="66"/>
      <c r="G6" s="66"/>
      <c r="H6" s="66"/>
      <c r="I6" s="67"/>
      <c r="J6" s="17"/>
    </row>
    <row r="7" spans="1:10" ht="18.75" customHeight="1">
      <c r="A7" s="18"/>
      <c r="B7" s="65"/>
      <c r="C7" s="328" t="s">
        <v>239</v>
      </c>
      <c r="D7" s="329"/>
      <c r="E7" s="329"/>
      <c r="F7" s="329"/>
      <c r="G7" s="329"/>
      <c r="H7" s="329"/>
      <c r="I7" s="67"/>
      <c r="J7" s="17"/>
    </row>
    <row r="8" spans="1:10" ht="18.75" customHeight="1">
      <c r="A8" s="18"/>
      <c r="B8" s="65"/>
      <c r="C8" s="329"/>
      <c r="D8" s="329"/>
      <c r="E8" s="329"/>
      <c r="F8" s="329"/>
      <c r="G8" s="329"/>
      <c r="H8" s="329"/>
      <c r="I8" s="67"/>
      <c r="J8" s="17"/>
    </row>
    <row r="9" spans="1:10" ht="18.75" customHeight="1">
      <c r="A9" s="18"/>
      <c r="B9" s="65"/>
      <c r="C9" s="329"/>
      <c r="D9" s="329"/>
      <c r="E9" s="329"/>
      <c r="F9" s="329"/>
      <c r="G9" s="329"/>
      <c r="H9" s="329"/>
      <c r="I9" s="67"/>
      <c r="J9" s="17"/>
    </row>
    <row r="10" spans="1:10" ht="18.75" customHeight="1">
      <c r="A10" s="18"/>
      <c r="B10" s="65"/>
      <c r="C10" s="329"/>
      <c r="D10" s="329"/>
      <c r="E10" s="329"/>
      <c r="F10" s="329"/>
      <c r="G10" s="329"/>
      <c r="H10" s="329"/>
      <c r="I10" s="67"/>
      <c r="J10" s="17"/>
    </row>
    <row r="11" spans="1:10" ht="63.75" customHeight="1">
      <c r="A11" s="18"/>
      <c r="B11" s="65"/>
      <c r="C11" s="329"/>
      <c r="D11" s="329"/>
      <c r="E11" s="329"/>
      <c r="F11" s="329"/>
      <c r="G11" s="329"/>
      <c r="H11" s="329"/>
      <c r="I11" s="67"/>
      <c r="J11" s="17"/>
    </row>
    <row r="12" spans="1:10" ht="24.75" customHeight="1">
      <c r="A12" s="18"/>
      <c r="B12" s="40"/>
      <c r="C12" s="284"/>
      <c r="D12" s="284"/>
      <c r="E12" s="284"/>
      <c r="F12" s="284"/>
      <c r="G12" s="284"/>
      <c r="H12" s="284"/>
      <c r="I12" s="42"/>
      <c r="J12" s="17"/>
    </row>
    <row r="13" spans="1:10" ht="48.75" customHeight="1">
      <c r="A13" s="18"/>
      <c r="B13" s="40"/>
      <c r="C13" s="330"/>
      <c r="D13" s="330"/>
      <c r="E13" s="330"/>
      <c r="F13" s="330"/>
      <c r="G13" s="330"/>
      <c r="H13" s="330"/>
      <c r="I13" s="42"/>
      <c r="J13" s="17"/>
    </row>
    <row r="14" spans="1:10" ht="42.75" customHeight="1">
      <c r="A14" s="18"/>
      <c r="B14" s="1"/>
      <c r="C14" s="286"/>
      <c r="D14" s="286"/>
      <c r="E14" s="286"/>
      <c r="F14" s="289"/>
      <c r="G14" s="289"/>
      <c r="H14" s="289"/>
      <c r="I14" s="2"/>
      <c r="J14" s="17"/>
    </row>
    <row r="15" spans="1:10" ht="42" customHeight="1">
      <c r="A15" s="18"/>
      <c r="B15" s="1"/>
      <c r="C15" s="331"/>
      <c r="D15" s="332"/>
      <c r="E15" s="293"/>
      <c r="F15" s="330"/>
      <c r="G15" s="330"/>
      <c r="H15" s="330"/>
      <c r="I15" s="2"/>
      <c r="J15" s="17"/>
    </row>
    <row r="16" spans="1:10" ht="18.75" customHeight="1">
      <c r="A16" s="18"/>
      <c r="B16" s="1"/>
      <c r="C16" s="61"/>
      <c r="D16" s="61"/>
      <c r="E16" s="61"/>
      <c r="F16" s="61"/>
      <c r="G16" s="61"/>
      <c r="H16" s="61"/>
      <c r="I16" s="2"/>
      <c r="J16" s="17"/>
    </row>
    <row r="17" spans="1:10" ht="18.75" customHeight="1">
      <c r="A17" s="18"/>
      <c r="B17" s="1"/>
      <c r="C17" s="63"/>
      <c r="D17" s="63"/>
      <c r="E17" s="63"/>
      <c r="F17" s="63"/>
      <c r="G17" s="63"/>
      <c r="H17" s="63"/>
      <c r="I17" s="2"/>
      <c r="J17" s="17"/>
    </row>
    <row r="18" spans="1:10" ht="18.75" customHeight="1">
      <c r="A18" s="18"/>
      <c r="B18" s="1"/>
      <c r="C18" s="64"/>
      <c r="D18" s="63"/>
      <c r="E18" s="63"/>
      <c r="F18" s="63"/>
      <c r="G18" s="63"/>
      <c r="H18" s="63"/>
      <c r="I18" s="2"/>
      <c r="J18" s="17"/>
    </row>
    <row r="19" spans="1:10" ht="32.25" customHeight="1">
      <c r="A19" s="18"/>
      <c r="B19" s="37"/>
      <c r="C19" s="279"/>
      <c r="D19" s="279"/>
      <c r="E19" s="279"/>
      <c r="F19" s="279"/>
      <c r="G19" s="279"/>
      <c r="H19" s="279"/>
      <c r="I19" s="280"/>
      <c r="J19" s="17"/>
    </row>
    <row r="20" spans="1:10">
      <c r="A20" s="18"/>
      <c r="B20" s="38"/>
      <c r="C20" s="19"/>
      <c r="D20" s="19"/>
      <c r="E20" s="19"/>
      <c r="F20" s="19"/>
      <c r="G20" s="19"/>
      <c r="H20" s="19"/>
      <c r="I20" s="39"/>
      <c r="J20" s="17"/>
    </row>
    <row r="21" spans="1:10" ht="18.75" customHeight="1">
      <c r="A21" s="18"/>
      <c r="B21" s="290"/>
      <c r="C21" s="291"/>
      <c r="D21" s="291"/>
      <c r="E21" s="291"/>
      <c r="F21" s="291"/>
      <c r="G21" s="291"/>
      <c r="H21" s="291"/>
      <c r="I21" s="292"/>
      <c r="J21" s="17"/>
    </row>
    <row r="22" spans="1:10" ht="18.75" customHeight="1">
      <c r="A22" s="18"/>
      <c r="B22" s="290"/>
      <c r="C22" s="291"/>
      <c r="D22" s="291"/>
      <c r="E22" s="291"/>
      <c r="F22" s="291"/>
      <c r="G22" s="291"/>
      <c r="H22" s="291"/>
      <c r="I22" s="292"/>
      <c r="J22" s="17"/>
    </row>
    <row r="23" spans="1:10" ht="18.75" customHeight="1">
      <c r="A23" s="18"/>
      <c r="B23" s="290"/>
      <c r="C23" s="291"/>
      <c r="D23" s="291"/>
      <c r="E23" s="291"/>
      <c r="F23" s="291"/>
      <c r="G23" s="291"/>
      <c r="H23" s="291"/>
      <c r="I23" s="292"/>
      <c r="J23" s="17"/>
    </row>
    <row r="24" spans="1:10" ht="18.75" customHeight="1">
      <c r="A24" s="18"/>
      <c r="B24" s="275"/>
      <c r="C24" s="276"/>
      <c r="D24" s="276"/>
      <c r="E24" s="276"/>
      <c r="F24" s="276"/>
      <c r="G24" s="276"/>
      <c r="H24" s="276"/>
      <c r="I24" s="277"/>
      <c r="J24" s="17"/>
    </row>
    <row r="25" spans="1:10" ht="18.75" customHeight="1">
      <c r="A25" s="18"/>
      <c r="B25" s="275"/>
      <c r="C25" s="276"/>
      <c r="D25" s="276"/>
      <c r="E25" s="276"/>
      <c r="F25" s="276"/>
      <c r="G25" s="276"/>
      <c r="H25" s="276"/>
      <c r="I25" s="277"/>
      <c r="J25" s="17"/>
    </row>
    <row r="26" spans="1:10" ht="19.5">
      <c r="A26" s="18"/>
      <c r="B26" s="1"/>
      <c r="C26" s="63"/>
      <c r="D26" s="63"/>
      <c r="E26" s="63"/>
      <c r="F26" s="63"/>
      <c r="G26" s="63"/>
      <c r="H26" s="63"/>
      <c r="I26" s="2"/>
      <c r="J26" s="17"/>
    </row>
    <row r="27" spans="1:10" ht="19.5">
      <c r="A27" s="18"/>
      <c r="B27" s="1"/>
      <c r="C27" s="63"/>
      <c r="D27" s="63"/>
      <c r="E27" s="63"/>
      <c r="F27" s="63"/>
      <c r="G27" s="63"/>
      <c r="H27" s="63"/>
      <c r="I27" s="2"/>
      <c r="J27" s="17"/>
    </row>
    <row r="28" spans="1:10" ht="19.5">
      <c r="A28" s="18"/>
      <c r="B28" s="1"/>
      <c r="C28" s="63"/>
      <c r="D28" s="63"/>
      <c r="E28" s="63"/>
      <c r="F28" s="63"/>
      <c r="G28" s="63"/>
      <c r="H28" s="63"/>
      <c r="I28" s="2"/>
      <c r="J28" s="17"/>
    </row>
    <row r="29" spans="1:10" ht="19.5">
      <c r="A29" s="18"/>
      <c r="B29" s="1"/>
      <c r="C29" s="63"/>
      <c r="D29" s="63"/>
      <c r="E29" s="63"/>
      <c r="F29" s="63"/>
      <c r="G29" s="63"/>
      <c r="H29" s="63"/>
      <c r="I29" s="2"/>
      <c r="J29" s="17"/>
    </row>
    <row r="30" spans="1:10" ht="19.5">
      <c r="A30" s="18"/>
      <c r="B30" s="3"/>
      <c r="C30" s="4"/>
      <c r="D30" s="4"/>
      <c r="E30" s="4"/>
      <c r="F30" s="4"/>
      <c r="G30" s="4"/>
      <c r="H30" s="4"/>
      <c r="I30" s="5"/>
      <c r="J30" s="17"/>
    </row>
    <row r="31" spans="1:10">
      <c r="A31" s="20"/>
      <c r="B31" s="21"/>
      <c r="C31" s="21"/>
      <c r="D31" s="21"/>
      <c r="E31" s="21"/>
      <c r="F31" s="21"/>
      <c r="G31" s="21"/>
      <c r="H31" s="21"/>
      <c r="I31" s="21"/>
      <c r="J31" s="22"/>
    </row>
  </sheetData>
  <mergeCells count="11">
    <mergeCell ref="B21:I23"/>
    <mergeCell ref="B24:I25"/>
    <mergeCell ref="C14:D14"/>
    <mergeCell ref="E14:H14"/>
    <mergeCell ref="C15:D15"/>
    <mergeCell ref="C7:H13"/>
    <mergeCell ref="C3:D3"/>
    <mergeCell ref="E3:H3"/>
    <mergeCell ref="C19:E19"/>
    <mergeCell ref="F19:I19"/>
    <mergeCell ref="E15:H15"/>
  </mergeCells>
  <phoneticPr fontId="7"/>
  <printOptions horizontalCentered="1" verticalCentered="1"/>
  <pageMargins left="0.70866141732283472" right="0.70866141732283472" top="0.74803149606299213" bottom="0.74803149606299213"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D9128-67A7-4876-9793-3FEBB66DC1E6}">
  <sheetPr>
    <pageSetUpPr fitToPage="1"/>
  </sheetPr>
  <dimension ref="A1:J35"/>
  <sheetViews>
    <sheetView view="pageBreakPreview" zoomScaleNormal="100" zoomScaleSheetLayoutView="100" workbookViewId="0">
      <selection activeCell="G28" sqref="G28"/>
    </sheetView>
  </sheetViews>
  <sheetFormatPr defaultRowHeight="18.75"/>
  <cols>
    <col min="1" max="1" width="1.625" customWidth="1"/>
    <col min="2" max="2" width="15.625" customWidth="1"/>
    <col min="3" max="3" width="7.5" customWidth="1"/>
    <col min="4" max="8" width="9.625" customWidth="1"/>
    <col min="9" max="9" width="27.625" customWidth="1"/>
    <col min="10" max="10" width="1.625" customWidth="1"/>
  </cols>
  <sheetData>
    <row r="1" spans="1:10" s="6" customFormat="1" ht="33">
      <c r="A1" s="6">
        <v>1</v>
      </c>
      <c r="B1" s="337" t="s">
        <v>44</v>
      </c>
      <c r="C1" s="338"/>
      <c r="D1" s="338"/>
      <c r="E1" s="338"/>
      <c r="F1" s="338"/>
      <c r="G1" s="338"/>
      <c r="H1" s="338"/>
      <c r="I1" s="338"/>
      <c r="J1" s="6">
        <v>1</v>
      </c>
    </row>
    <row r="2" spans="1:10" ht="24.95" customHeight="1">
      <c r="A2" s="36"/>
      <c r="B2" s="25" t="s">
        <v>26</v>
      </c>
      <c r="C2" s="25"/>
      <c r="D2" s="25"/>
      <c r="E2" s="25"/>
      <c r="F2" s="25"/>
      <c r="G2" s="339"/>
      <c r="H2" s="339"/>
      <c r="I2" s="339"/>
      <c r="J2" s="16"/>
    </row>
    <row r="3" spans="1:10" ht="16.5" customHeight="1">
      <c r="A3" s="18"/>
      <c r="B3" s="219"/>
      <c r="C3" s="219"/>
      <c r="D3" s="219"/>
      <c r="E3" s="219"/>
      <c r="F3" s="219"/>
      <c r="G3" s="219"/>
      <c r="H3" s="219"/>
      <c r="I3" s="219"/>
      <c r="J3" s="17"/>
    </row>
    <row r="4" spans="1:10" ht="24.95" customHeight="1">
      <c r="A4" s="18"/>
      <c r="B4" s="219" t="s">
        <v>27</v>
      </c>
      <c r="C4" s="333" t="s">
        <v>74</v>
      </c>
      <c r="D4" s="333"/>
      <c r="E4" s="333"/>
      <c r="F4" s="333"/>
      <c r="G4" s="333"/>
      <c r="H4" s="219"/>
      <c r="I4" s="219"/>
      <c r="J4" s="17"/>
    </row>
    <row r="5" spans="1:10" s="209" customFormat="1" ht="57" customHeight="1">
      <c r="A5" s="207"/>
      <c r="B5" s="220" t="s">
        <v>28</v>
      </c>
      <c r="C5" s="340" t="s">
        <v>244</v>
      </c>
      <c r="D5" s="340"/>
      <c r="E5" s="340"/>
      <c r="F5" s="340"/>
      <c r="G5" s="340"/>
      <c r="H5" s="340"/>
      <c r="I5" s="340"/>
      <c r="J5" s="208"/>
    </row>
    <row r="6" spans="1:10" ht="24.95" customHeight="1">
      <c r="A6" s="18"/>
      <c r="B6" s="219" t="s">
        <v>34</v>
      </c>
      <c r="C6" s="219" t="s">
        <v>33</v>
      </c>
      <c r="D6" s="221"/>
      <c r="E6" s="221"/>
      <c r="F6" s="222"/>
      <c r="G6" s="222"/>
      <c r="H6" s="222"/>
      <c r="I6" s="222"/>
      <c r="J6" s="17"/>
    </row>
    <row r="7" spans="1:10" ht="24.75" customHeight="1">
      <c r="A7" s="18"/>
      <c r="B7" s="222"/>
      <c r="C7" s="239" t="s">
        <v>45</v>
      </c>
      <c r="D7" s="239"/>
      <c r="E7" s="239"/>
      <c r="F7" s="239"/>
      <c r="G7" s="239"/>
      <c r="H7" s="239"/>
      <c r="I7" s="239"/>
      <c r="J7" s="17"/>
    </row>
    <row r="8" spans="1:10" ht="24.75" customHeight="1">
      <c r="A8" s="18"/>
      <c r="B8" s="222"/>
      <c r="C8" s="239" t="s">
        <v>46</v>
      </c>
      <c r="D8" s="239"/>
      <c r="E8" s="239"/>
      <c r="F8" s="239"/>
      <c r="G8" s="239"/>
      <c r="H8" s="239"/>
      <c r="I8" s="239"/>
      <c r="J8" s="17"/>
    </row>
    <row r="9" spans="1:10" ht="24.95" customHeight="1">
      <c r="A9" s="18"/>
      <c r="B9" s="222"/>
      <c r="C9" s="223" t="s">
        <v>43</v>
      </c>
      <c r="D9" s="224"/>
      <c r="E9" s="221"/>
      <c r="F9" s="221"/>
      <c r="G9" s="221"/>
      <c r="H9" s="221"/>
      <c r="I9" s="221"/>
      <c r="J9" s="17"/>
    </row>
    <row r="10" spans="1:10" ht="24.95" customHeight="1">
      <c r="A10" s="18"/>
      <c r="B10" s="225" t="s">
        <v>35</v>
      </c>
      <c r="C10" s="333" t="s">
        <v>31</v>
      </c>
      <c r="D10" s="334"/>
      <c r="E10" s="219"/>
      <c r="F10" s="219"/>
      <c r="G10" s="219"/>
      <c r="H10" s="219"/>
      <c r="I10" s="219"/>
      <c r="J10" s="17"/>
    </row>
    <row r="11" spans="1:10" ht="24.95" customHeight="1">
      <c r="A11" s="18"/>
      <c r="B11" s="219" t="s">
        <v>36</v>
      </c>
      <c r="C11" s="219" t="s">
        <v>238</v>
      </c>
      <c r="D11" s="219"/>
      <c r="E11" s="219"/>
      <c r="F11" s="219"/>
      <c r="G11" s="219"/>
      <c r="H11" s="219"/>
      <c r="I11" s="219"/>
      <c r="J11" s="17"/>
    </row>
    <row r="12" spans="1:10" ht="24.95" customHeight="1">
      <c r="A12" s="18"/>
      <c r="B12" s="219"/>
      <c r="C12" s="219" t="s">
        <v>77</v>
      </c>
      <c r="D12" s="219"/>
      <c r="E12" s="219"/>
      <c r="F12" s="219"/>
      <c r="G12" s="219"/>
      <c r="H12" s="219"/>
      <c r="I12" s="219"/>
      <c r="J12" s="17"/>
    </row>
    <row r="13" spans="1:10" ht="42" customHeight="1">
      <c r="A13" s="18"/>
      <c r="B13" s="226" t="s">
        <v>37</v>
      </c>
      <c r="C13" s="335" t="s">
        <v>263</v>
      </c>
      <c r="D13" s="336"/>
      <c r="E13" s="336"/>
      <c r="F13" s="336"/>
      <c r="G13" s="336"/>
      <c r="H13" s="336"/>
      <c r="I13" s="336"/>
      <c r="J13" s="17"/>
    </row>
    <row r="14" spans="1:10" ht="24.95" customHeight="1">
      <c r="A14" s="18"/>
      <c r="B14" s="227" t="s">
        <v>38</v>
      </c>
      <c r="C14" s="227" t="s">
        <v>71</v>
      </c>
      <c r="D14" s="227"/>
      <c r="E14" s="227"/>
      <c r="F14" s="227"/>
      <c r="G14" s="227"/>
      <c r="H14" s="227"/>
      <c r="I14" s="227"/>
      <c r="J14" s="17"/>
    </row>
    <row r="15" spans="1:10" ht="24.95" customHeight="1">
      <c r="A15" s="18"/>
      <c r="B15" s="227"/>
      <c r="C15" s="227" t="s">
        <v>245</v>
      </c>
      <c r="D15" s="227"/>
      <c r="E15" s="227"/>
      <c r="F15" s="227"/>
      <c r="G15" s="227"/>
      <c r="H15" s="227"/>
      <c r="I15" s="227"/>
      <c r="J15" s="17"/>
    </row>
    <row r="16" spans="1:10" ht="24.95" customHeight="1">
      <c r="A16" s="18"/>
      <c r="B16" s="227"/>
      <c r="C16" s="227" t="s">
        <v>32</v>
      </c>
      <c r="J16" s="17"/>
    </row>
    <row r="17" spans="1:10" ht="24.95" customHeight="1">
      <c r="A17" s="18"/>
      <c r="B17" s="227"/>
      <c r="C17" s="227" t="s">
        <v>246</v>
      </c>
      <c r="J17" s="17"/>
    </row>
    <row r="18" spans="1:10" ht="24.95" customHeight="1">
      <c r="A18" s="18"/>
      <c r="B18" s="227" t="s">
        <v>42</v>
      </c>
      <c r="C18" s="227"/>
      <c r="D18" s="227"/>
      <c r="E18" s="227"/>
      <c r="F18" s="227"/>
      <c r="G18" s="227"/>
      <c r="H18" s="227"/>
      <c r="I18" s="227"/>
      <c r="J18" s="17"/>
    </row>
    <row r="19" spans="1:10" ht="27" customHeight="1">
      <c r="A19" s="18"/>
      <c r="B19" s="228"/>
      <c r="C19" t="s">
        <v>67</v>
      </c>
      <c r="J19" s="17"/>
    </row>
    <row r="20" spans="1:10" ht="21" customHeight="1">
      <c r="A20" s="18"/>
      <c r="B20" s="228"/>
      <c r="C20" t="s">
        <v>66</v>
      </c>
      <c r="D20" s="73"/>
      <c r="E20" s="73"/>
      <c r="F20" s="73"/>
      <c r="G20" s="73"/>
      <c r="H20" s="73"/>
      <c r="I20" s="73"/>
      <c r="J20" s="17"/>
    </row>
    <row r="21" spans="1:10" ht="24.95" customHeight="1">
      <c r="A21" s="18"/>
      <c r="B21" s="227" t="s">
        <v>215</v>
      </c>
      <c r="C21" s="227"/>
      <c r="D21" s="227"/>
      <c r="E21" s="227"/>
      <c r="F21" s="227"/>
      <c r="G21" s="227"/>
      <c r="H21" s="227"/>
      <c r="I21" s="227"/>
      <c r="J21" s="17"/>
    </row>
    <row r="22" spans="1:10" ht="24.95" customHeight="1">
      <c r="A22" s="18"/>
      <c r="B22" s="227"/>
      <c r="C22" s="229" t="s">
        <v>271</v>
      </c>
      <c r="D22" s="227"/>
      <c r="E22" s="227"/>
      <c r="F22" s="227"/>
      <c r="G22" s="227"/>
      <c r="H22" s="227"/>
      <c r="I22" s="227"/>
      <c r="J22" s="17"/>
    </row>
    <row r="23" spans="1:10" ht="24.95" customHeight="1">
      <c r="A23" s="18"/>
      <c r="C23" s="230" t="s">
        <v>247</v>
      </c>
      <c r="J23" s="17"/>
    </row>
    <row r="24" spans="1:10" ht="24.95" customHeight="1">
      <c r="A24" s="18"/>
      <c r="B24" t="s">
        <v>253</v>
      </c>
      <c r="J24" s="17"/>
    </row>
    <row r="25" spans="1:10" ht="24.95" customHeight="1">
      <c r="A25" s="18"/>
      <c r="C25" t="s">
        <v>30</v>
      </c>
      <c r="J25" s="17"/>
    </row>
    <row r="26" spans="1:10" ht="24.95" customHeight="1">
      <c r="A26" s="18"/>
      <c r="C26" s="227" t="s">
        <v>29</v>
      </c>
      <c r="J26" s="17"/>
    </row>
    <row r="27" spans="1:10" ht="24.95" customHeight="1">
      <c r="A27" s="18"/>
      <c r="C27" t="s">
        <v>76</v>
      </c>
      <c r="J27" s="17"/>
    </row>
    <row r="28" spans="1:10" ht="24.95" customHeight="1">
      <c r="A28" s="18"/>
      <c r="B28" t="s">
        <v>251</v>
      </c>
      <c r="J28" s="17"/>
    </row>
    <row r="29" spans="1:10" ht="24.95" customHeight="1">
      <c r="A29" s="18"/>
      <c r="C29" s="7" t="s">
        <v>72</v>
      </c>
      <c r="J29" s="17"/>
    </row>
    <row r="30" spans="1:10" ht="24.95" customHeight="1">
      <c r="A30" s="18"/>
      <c r="C30" s="7" t="s">
        <v>73</v>
      </c>
      <c r="J30" s="17"/>
    </row>
    <row r="31" spans="1:10" ht="24.95" customHeight="1">
      <c r="A31" s="18"/>
      <c r="C31" s="7" t="s">
        <v>248</v>
      </c>
      <c r="J31" s="17"/>
    </row>
    <row r="32" spans="1:10" ht="24.95" customHeight="1">
      <c r="A32" s="18"/>
      <c r="B32" t="s">
        <v>252</v>
      </c>
      <c r="C32" s="231"/>
      <c r="D32" s="231"/>
      <c r="E32" s="231"/>
      <c r="F32" s="231"/>
      <c r="G32" s="231"/>
      <c r="H32" s="231"/>
      <c r="I32" s="231"/>
      <c r="J32" s="17"/>
    </row>
    <row r="33" spans="1:10" ht="24.95" customHeight="1">
      <c r="A33" s="18"/>
      <c r="C33" s="91" t="s">
        <v>249</v>
      </c>
      <c r="D33" s="73"/>
      <c r="E33" s="73"/>
      <c r="F33" s="73"/>
      <c r="G33" s="73"/>
      <c r="H33" s="73"/>
      <c r="I33" s="73"/>
      <c r="J33" s="17"/>
    </row>
    <row r="34" spans="1:10" ht="24.95" customHeight="1">
      <c r="A34" s="18"/>
      <c r="C34" s="91" t="s">
        <v>254</v>
      </c>
      <c r="D34" s="73"/>
      <c r="E34" s="73"/>
      <c r="F34" s="73"/>
      <c r="G34" s="73"/>
      <c r="H34" s="73"/>
      <c r="I34" s="73"/>
      <c r="J34" s="17"/>
    </row>
    <row r="35" spans="1:10" ht="24.95" customHeight="1">
      <c r="A35" s="20"/>
      <c r="B35" s="21"/>
      <c r="C35" s="74" t="s">
        <v>250</v>
      </c>
      <c r="D35" s="74"/>
      <c r="E35" s="74"/>
      <c r="F35" s="74"/>
      <c r="G35" s="74"/>
      <c r="H35" s="74"/>
      <c r="I35" s="74"/>
      <c r="J35" s="22"/>
    </row>
  </sheetData>
  <mergeCells count="8">
    <mergeCell ref="C10:D10"/>
    <mergeCell ref="C13:I13"/>
    <mergeCell ref="B1:I1"/>
    <mergeCell ref="G2:I2"/>
    <mergeCell ref="C4:G4"/>
    <mergeCell ref="C5:I5"/>
    <mergeCell ref="C7:I7"/>
    <mergeCell ref="C8:I8"/>
  </mergeCells>
  <phoneticPr fontId="7"/>
  <printOptions horizontalCentered="1" verticalCentered="1"/>
  <pageMargins left="0.31496062992125984" right="0.31496062992125984" top="0.35433070866141736" bottom="0.35433070866141736" header="0.31496062992125984" footer="0.31496062992125984"/>
  <pageSetup paperSize="9" scale="86"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BC95-04A0-41E7-A1B1-2B4274B3E0EA}">
  <sheetPr>
    <pageSetUpPr fitToPage="1"/>
  </sheetPr>
  <dimension ref="A2:G35"/>
  <sheetViews>
    <sheetView topLeftCell="A16" zoomScaleNormal="100" workbookViewId="0">
      <selection activeCell="S43" sqref="S43"/>
    </sheetView>
  </sheetViews>
  <sheetFormatPr defaultRowHeight="12"/>
  <cols>
    <col min="1" max="1" width="8" style="95" customWidth="1"/>
    <col min="2" max="2" width="14" style="95" customWidth="1"/>
    <col min="3" max="3" width="25.125" style="95" customWidth="1"/>
    <col min="4" max="4" width="25.625" style="95" customWidth="1"/>
    <col min="5" max="5" width="15.125" style="95" customWidth="1"/>
    <col min="6" max="6" width="21.875" style="95" customWidth="1"/>
    <col min="7" max="7" width="10.75" style="95" customWidth="1"/>
    <col min="8" max="16384" width="9" style="95"/>
  </cols>
  <sheetData>
    <row r="2" spans="1:7" ht="25.5" customHeight="1">
      <c r="A2" s="15" t="s">
        <v>228</v>
      </c>
    </row>
    <row r="3" spans="1:7" ht="18" customHeight="1">
      <c r="A3" s="179"/>
    </row>
    <row r="4" spans="1:7" s="181" customFormat="1" ht="18" customHeight="1">
      <c r="A4" s="180"/>
      <c r="F4" s="182"/>
      <c r="G4" s="95" t="s">
        <v>84</v>
      </c>
    </row>
    <row r="5" spans="1:7" s="181" customFormat="1" ht="18" customHeight="1">
      <c r="A5" s="180" t="s">
        <v>169</v>
      </c>
      <c r="G5" s="95"/>
    </row>
    <row r="6" spans="1:7" s="181" customFormat="1" ht="18" customHeight="1">
      <c r="A6" s="183" t="s">
        <v>170</v>
      </c>
    </row>
    <row r="7" spans="1:7" s="181" customFormat="1" ht="18" customHeight="1">
      <c r="A7" s="184"/>
      <c r="B7" s="185"/>
    </row>
    <row r="8" spans="1:7" s="181" customFormat="1" ht="18" customHeight="1"/>
    <row r="9" spans="1:7" s="181" customFormat="1" ht="18" customHeight="1" thickBot="1">
      <c r="A9" s="186" t="s">
        <v>171</v>
      </c>
      <c r="B9" s="187" t="s">
        <v>172</v>
      </c>
      <c r="C9" s="343" t="s">
        <v>173</v>
      </c>
      <c r="D9" s="344"/>
      <c r="E9" s="344"/>
      <c r="F9" s="344"/>
      <c r="G9" s="345"/>
    </row>
    <row r="10" spans="1:7" ht="60" customHeight="1" thickTop="1">
      <c r="A10" s="188"/>
      <c r="B10" s="189"/>
      <c r="C10" s="346"/>
      <c r="D10" s="347"/>
      <c r="E10" s="347"/>
      <c r="F10" s="347"/>
      <c r="G10" s="348"/>
    </row>
    <row r="11" spans="1:7" ht="18" customHeight="1"/>
    <row r="12" spans="1:7" s="181" customFormat="1" ht="18" customHeight="1">
      <c r="A12" s="181" t="s">
        <v>174</v>
      </c>
      <c r="G12" s="181" t="s">
        <v>175</v>
      </c>
    </row>
    <row r="13" spans="1:7" s="181" customFormat="1" ht="41.25" customHeight="1">
      <c r="A13" s="190" t="s">
        <v>176</v>
      </c>
      <c r="B13" s="190" t="s">
        <v>177</v>
      </c>
      <c r="C13" s="353" t="s">
        <v>178</v>
      </c>
      <c r="D13" s="354"/>
      <c r="E13" s="191" t="s">
        <v>236</v>
      </c>
      <c r="F13" s="191" t="s">
        <v>179</v>
      </c>
      <c r="G13" s="190" t="s">
        <v>180</v>
      </c>
    </row>
    <row r="14" spans="1:7" s="181" customFormat="1" ht="81" customHeight="1">
      <c r="A14" s="190" t="s">
        <v>181</v>
      </c>
      <c r="B14" s="192" t="s">
        <v>182</v>
      </c>
      <c r="C14" s="341" t="s">
        <v>183</v>
      </c>
      <c r="D14" s="342"/>
      <c r="E14" s="193"/>
      <c r="F14" s="194"/>
      <c r="G14" s="194"/>
    </row>
    <row r="15" spans="1:7" s="181" customFormat="1" ht="81" customHeight="1">
      <c r="A15" s="190" t="s">
        <v>184</v>
      </c>
      <c r="B15" s="192" t="s">
        <v>185</v>
      </c>
      <c r="C15" s="341" t="s">
        <v>186</v>
      </c>
      <c r="D15" s="342"/>
      <c r="E15" s="193"/>
      <c r="F15" s="194"/>
      <c r="G15" s="194"/>
    </row>
    <row r="16" spans="1:7" s="181" customFormat="1" ht="81" customHeight="1">
      <c r="A16" s="190" t="s">
        <v>187</v>
      </c>
      <c r="B16" s="192" t="s">
        <v>188</v>
      </c>
      <c r="C16" s="341" t="s">
        <v>189</v>
      </c>
      <c r="D16" s="342"/>
      <c r="E16" s="193"/>
      <c r="F16" s="194"/>
      <c r="G16" s="194"/>
    </row>
    <row r="17" spans="1:7" s="181" customFormat="1" ht="81" customHeight="1">
      <c r="A17" s="190" t="s">
        <v>190</v>
      </c>
      <c r="B17" s="192" t="s">
        <v>191</v>
      </c>
      <c r="C17" s="341" t="s">
        <v>192</v>
      </c>
      <c r="D17" s="342"/>
      <c r="E17" s="193"/>
      <c r="F17" s="194"/>
      <c r="G17" s="194"/>
    </row>
    <row r="18" spans="1:7" s="181" customFormat="1" ht="39.950000000000003" customHeight="1">
      <c r="A18" s="190" t="s">
        <v>193</v>
      </c>
      <c r="B18" s="192" t="s">
        <v>194</v>
      </c>
      <c r="C18" s="341" t="s">
        <v>195</v>
      </c>
      <c r="D18" s="342"/>
      <c r="E18" s="193"/>
      <c r="F18" s="194"/>
      <c r="G18" s="194"/>
    </row>
    <row r="19" spans="1:7" s="181" customFormat="1" ht="39.950000000000003" customHeight="1">
      <c r="A19" s="190" t="s">
        <v>196</v>
      </c>
      <c r="B19" s="192" t="s">
        <v>197</v>
      </c>
      <c r="C19" s="341" t="s">
        <v>198</v>
      </c>
      <c r="D19" s="342"/>
      <c r="E19" s="193"/>
      <c r="F19" s="194"/>
      <c r="G19" s="194"/>
    </row>
    <row r="20" spans="1:7" s="181" customFormat="1" ht="39.950000000000003" customHeight="1">
      <c r="A20" s="190" t="s">
        <v>199</v>
      </c>
      <c r="B20" s="192" t="s">
        <v>200</v>
      </c>
      <c r="C20" s="341" t="s">
        <v>201</v>
      </c>
      <c r="D20" s="342"/>
      <c r="E20" s="193"/>
      <c r="F20" s="349" t="e">
        <f>(E20+E21)/E22</f>
        <v>#DIV/0!</v>
      </c>
      <c r="G20" s="351" t="e">
        <f>IF(F20&gt;=0.25,"○","×")</f>
        <v>#DIV/0!</v>
      </c>
    </row>
    <row r="21" spans="1:7" s="181" customFormat="1" ht="39.950000000000003" customHeight="1">
      <c r="A21" s="190" t="s">
        <v>202</v>
      </c>
      <c r="B21" s="192" t="s">
        <v>203</v>
      </c>
      <c r="C21" s="341" t="s">
        <v>204</v>
      </c>
      <c r="D21" s="342"/>
      <c r="E21" s="193"/>
      <c r="F21" s="350"/>
      <c r="G21" s="352"/>
    </row>
    <row r="22" spans="1:7" s="181" customFormat="1" ht="39.950000000000003" customHeight="1">
      <c r="A22" s="190" t="s">
        <v>205</v>
      </c>
      <c r="B22" s="192"/>
      <c r="C22" s="341"/>
      <c r="D22" s="342"/>
      <c r="E22" s="195">
        <f>SUM(E14:E21)</f>
        <v>0</v>
      </c>
      <c r="F22" s="192"/>
      <c r="G22" s="192"/>
    </row>
    <row r="23" spans="1:7" s="181" customFormat="1" ht="18" customHeight="1">
      <c r="A23" s="196" t="s">
        <v>237</v>
      </c>
    </row>
    <row r="24" spans="1:7" s="181" customFormat="1" ht="18" customHeight="1">
      <c r="A24" s="196" t="s">
        <v>206</v>
      </c>
    </row>
    <row r="25" spans="1:7" s="181" customFormat="1" ht="18" customHeight="1"/>
    <row r="26" spans="1:7" ht="18" customHeight="1"/>
    <row r="27" spans="1:7" ht="18" customHeight="1"/>
    <row r="28" spans="1:7" ht="18" customHeight="1"/>
    <row r="29" spans="1:7" ht="18" customHeight="1"/>
    <row r="30" spans="1:7" ht="18" customHeight="1"/>
    <row r="31" spans="1:7" ht="18" customHeight="1">
      <c r="A31" s="180"/>
    </row>
    <row r="32" spans="1:7" ht="18" customHeight="1">
      <c r="A32" s="183"/>
    </row>
    <row r="33" ht="18" customHeight="1"/>
    <row r="34" ht="18" customHeight="1"/>
    <row r="35" ht="18" customHeight="1"/>
  </sheetData>
  <mergeCells count="14">
    <mergeCell ref="C22:D22"/>
    <mergeCell ref="C9:G9"/>
    <mergeCell ref="C10:G10"/>
    <mergeCell ref="C17:D17"/>
    <mergeCell ref="C18:D18"/>
    <mergeCell ref="C19:D19"/>
    <mergeCell ref="C20:D20"/>
    <mergeCell ref="F20:F21"/>
    <mergeCell ref="G20:G21"/>
    <mergeCell ref="C21:D21"/>
    <mergeCell ref="C13:D13"/>
    <mergeCell ref="C14:D14"/>
    <mergeCell ref="C15:D15"/>
    <mergeCell ref="C16:D16"/>
  </mergeCells>
  <phoneticPr fontId="7"/>
  <pageMargins left="0.7" right="0.7" top="0.75" bottom="0.75" header="0.3" footer="0.3"/>
  <pageSetup paperSize="9" scale="6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30E34-1D69-4BD8-82D1-69EE42F403C6}">
  <sheetPr>
    <pageSetUpPr fitToPage="1"/>
  </sheetPr>
  <dimension ref="A1:AF201"/>
  <sheetViews>
    <sheetView view="pageBreakPreview" zoomScaleNormal="100" zoomScaleSheetLayoutView="100" zoomScalePageLayoutView="70" workbookViewId="0">
      <pane xSplit="4" ySplit="11" topLeftCell="E21" activePane="bottomRight" state="frozen"/>
      <selection pane="topRight" activeCell="D1" sqref="D1"/>
      <selection pane="bottomLeft" activeCell="A12" sqref="A12"/>
      <selection pane="bottomRight" activeCell="G6" sqref="G6"/>
    </sheetView>
  </sheetViews>
  <sheetFormatPr defaultRowHeight="18.75"/>
  <cols>
    <col min="1" max="1" width="4.75" style="95" bestFit="1" customWidth="1"/>
    <col min="2" max="4" width="15.125" style="95" customWidth="1"/>
    <col min="5" max="5" width="16.125" style="95" bestFit="1" customWidth="1"/>
    <col min="6" max="6" width="11.75" style="95" customWidth="1"/>
    <col min="7" max="7" width="11.5" style="95" bestFit="1" customWidth="1"/>
    <col min="8" max="10" width="11.5" style="95" customWidth="1"/>
    <col min="11" max="11" width="11.5" style="95" bestFit="1" customWidth="1"/>
    <col min="12" max="12" width="11.5" style="95" customWidth="1"/>
    <col min="13" max="13" width="12" style="95" customWidth="1"/>
    <col min="14" max="14" width="17.75" style="95" customWidth="1"/>
    <col min="15" max="15" width="16.125" style="95" customWidth="1"/>
    <col min="16" max="16" width="17.375" style="95" customWidth="1"/>
    <col min="17" max="17" width="16.125" style="95" customWidth="1"/>
    <col min="18" max="18" width="16.125" style="95" bestFit="1" customWidth="1"/>
    <col min="19" max="19" width="16.25" style="95" customWidth="1"/>
    <col min="20" max="24" width="16.375" style="95" customWidth="1"/>
    <col min="25" max="25" width="9" style="95"/>
    <col min="26" max="26" width="9.375" style="95" bestFit="1" customWidth="1"/>
    <col min="27" max="30" width="9" style="95"/>
    <col min="31" max="31" width="20.625" style="95" customWidth="1"/>
    <col min="32" max="32" width="9" style="96"/>
    <col min="33" max="35" width="9" style="95"/>
    <col min="36" max="36" width="55.125" style="95" bestFit="1" customWidth="1"/>
    <col min="37" max="16384" width="9" style="95"/>
  </cols>
  <sheetData>
    <row r="1" spans="1:32" ht="24" customHeight="1">
      <c r="A1" s="201" t="s">
        <v>219</v>
      </c>
    </row>
    <row r="2" spans="1:32" ht="18" customHeight="1"/>
    <row r="3" spans="1:32" ht="18" customHeight="1">
      <c r="A3" s="95" t="s">
        <v>79</v>
      </c>
      <c r="E3" s="97" t="s">
        <v>213</v>
      </c>
      <c r="J3" s="97"/>
    </row>
    <row r="4" spans="1:32" ht="18" customHeight="1">
      <c r="A4" s="262" t="s">
        <v>65</v>
      </c>
      <c r="B4" s="262" t="s">
        <v>81</v>
      </c>
      <c r="C4" s="98"/>
      <c r="D4" s="262" t="s">
        <v>82</v>
      </c>
      <c r="E4" s="264" t="s">
        <v>212</v>
      </c>
      <c r="G4" s="99"/>
      <c r="AF4" s="95"/>
    </row>
    <row r="5" spans="1:32" ht="18" customHeight="1" thickBot="1">
      <c r="A5" s="263"/>
      <c r="B5" s="263"/>
      <c r="C5" s="100"/>
      <c r="D5" s="263"/>
      <c r="E5" s="263"/>
      <c r="G5" s="101"/>
      <c r="K5" s="102"/>
      <c r="L5" s="94" t="s">
        <v>83</v>
      </c>
      <c r="AF5" s="95"/>
    </row>
    <row r="6" spans="1:32" ht="18" customHeight="1" thickTop="1">
      <c r="A6" s="103"/>
      <c r="B6" s="104"/>
      <c r="C6" s="104"/>
      <c r="D6" s="104"/>
      <c r="E6" s="105">
        <f>ROUNDDOWN(X191/1000,0)</f>
        <v>0</v>
      </c>
      <c r="K6" s="106"/>
      <c r="L6" s="94" t="s">
        <v>84</v>
      </c>
      <c r="AF6" s="95"/>
    </row>
    <row r="7" spans="1:32" ht="18" customHeight="1">
      <c r="E7" s="95" t="s">
        <v>211</v>
      </c>
    </row>
    <row r="8" spans="1:32" ht="24" customHeight="1">
      <c r="A8" s="95" t="s">
        <v>85</v>
      </c>
      <c r="X8" s="97" t="s">
        <v>80</v>
      </c>
    </row>
    <row r="9" spans="1:32" ht="24" customHeight="1">
      <c r="A9" s="265" t="s">
        <v>65</v>
      </c>
      <c r="B9" s="265" t="s">
        <v>86</v>
      </c>
      <c r="C9" s="107" t="s">
        <v>87</v>
      </c>
      <c r="D9" s="107"/>
      <c r="E9" s="267" t="s">
        <v>88</v>
      </c>
      <c r="F9" s="268"/>
      <c r="G9" s="268"/>
      <c r="H9" s="268"/>
      <c r="I9" s="268"/>
      <c r="J9" s="268"/>
      <c r="K9" s="268"/>
      <c r="L9" s="268"/>
      <c r="M9" s="268"/>
      <c r="N9" s="268"/>
      <c r="O9" s="268"/>
      <c r="P9" s="268"/>
      <c r="Q9" s="269"/>
      <c r="R9" s="267" t="s">
        <v>89</v>
      </c>
      <c r="S9" s="268"/>
      <c r="T9" s="268"/>
      <c r="U9" s="268"/>
      <c r="V9" s="268"/>
      <c r="W9" s="269"/>
      <c r="X9" s="270" t="s">
        <v>90</v>
      </c>
    </row>
    <row r="10" spans="1:32" ht="30" customHeight="1">
      <c r="A10" s="265"/>
      <c r="B10" s="265"/>
      <c r="C10" s="108" t="s">
        <v>91</v>
      </c>
      <c r="D10" s="108" t="s">
        <v>92</v>
      </c>
      <c r="E10" s="272" t="s">
        <v>93</v>
      </c>
      <c r="F10" s="274" t="s">
        <v>257</v>
      </c>
      <c r="G10" s="274"/>
      <c r="H10" s="274"/>
      <c r="I10" s="274"/>
      <c r="J10" s="274"/>
      <c r="K10" s="274"/>
      <c r="L10" s="267" t="s">
        <v>258</v>
      </c>
      <c r="M10" s="268"/>
      <c r="N10" s="269"/>
      <c r="O10" s="109" t="s">
        <v>94</v>
      </c>
      <c r="P10" s="110" t="s">
        <v>95</v>
      </c>
      <c r="Q10" s="109" t="s">
        <v>96</v>
      </c>
      <c r="R10" s="272" t="s">
        <v>97</v>
      </c>
      <c r="S10" s="111" t="s">
        <v>261</v>
      </c>
      <c r="T10" s="274" t="s">
        <v>262</v>
      </c>
      <c r="U10" s="274"/>
      <c r="V10" s="109" t="s">
        <v>94</v>
      </c>
      <c r="W10" s="109" t="s">
        <v>96</v>
      </c>
      <c r="X10" s="271"/>
    </row>
    <row r="11" spans="1:32" ht="54.75" customHeight="1" thickBot="1">
      <c r="A11" s="266"/>
      <c r="B11" s="266"/>
      <c r="C11" s="114" t="s">
        <v>214</v>
      </c>
      <c r="D11" s="112" t="s">
        <v>98</v>
      </c>
      <c r="E11" s="273"/>
      <c r="F11" s="113" t="s">
        <v>99</v>
      </c>
      <c r="G11" s="113" t="s">
        <v>100</v>
      </c>
      <c r="H11" s="113" t="s">
        <v>101</v>
      </c>
      <c r="I11" s="113" t="s">
        <v>102</v>
      </c>
      <c r="J11" s="113" t="s">
        <v>103</v>
      </c>
      <c r="K11" s="114" t="s">
        <v>104</v>
      </c>
      <c r="L11" s="114" t="s">
        <v>105</v>
      </c>
      <c r="M11" s="114" t="s">
        <v>106</v>
      </c>
      <c r="N11" s="114" t="s">
        <v>107</v>
      </c>
      <c r="O11" s="113" t="s">
        <v>108</v>
      </c>
      <c r="P11" s="115" t="s">
        <v>109</v>
      </c>
      <c r="Q11" s="114" t="s">
        <v>110</v>
      </c>
      <c r="R11" s="273"/>
      <c r="S11" s="113" t="s">
        <v>111</v>
      </c>
      <c r="T11" s="113" t="s">
        <v>112</v>
      </c>
      <c r="U11" s="113" t="s">
        <v>113</v>
      </c>
      <c r="V11" s="113" t="s">
        <v>114</v>
      </c>
      <c r="W11" s="113" t="s">
        <v>115</v>
      </c>
      <c r="X11" s="116" t="s">
        <v>116</v>
      </c>
    </row>
    <row r="12" spans="1:32" ht="24" customHeight="1" thickTop="1">
      <c r="A12" s="103">
        <v>1</v>
      </c>
      <c r="B12" s="117"/>
      <c r="C12" s="118"/>
      <c r="D12" s="118"/>
      <c r="E12" s="119"/>
      <c r="F12" s="120"/>
      <c r="G12" s="120"/>
      <c r="H12" s="120"/>
      <c r="I12" s="120"/>
      <c r="J12" s="121">
        <f>SUM(F12:I12)</f>
        <v>0</v>
      </c>
      <c r="K12" s="122">
        <f>SUM(F12:H12)</f>
        <v>0</v>
      </c>
      <c r="L12" s="123">
        <f>IF(E12="",0,VLOOKUP(E12,リスト!$B$4:$D$11,2,FALSE))</f>
        <v>0</v>
      </c>
      <c r="M12" s="124">
        <f>IF(E12="",0,VLOOKUP(E12,リスト!$B$4:$D$11,3,FALSE))</f>
        <v>0</v>
      </c>
      <c r="N12" s="121">
        <f t="shared" ref="N12:N21" si="0">IF(K12=0,0,F12/L12+(G12+H12)/M12+I12/1.356)</f>
        <v>0</v>
      </c>
      <c r="O12" s="121" t="str">
        <f>IF(C12="",IF(D12="40%",N12*0.4,IF(D12="1/3",N12/3,IF(D12="30%",N12*0.3,""))),IF(C12="多面",N12*0.6/1.6*0.5,IF(C12="治水ダム等",N12*0.75/1.75*0.5,IF(C12="連携管理",N12*0.25))))</f>
        <v/>
      </c>
      <c r="P12" s="120"/>
      <c r="Q12" s="121">
        <f>IF(J12=0,0,IF((F12+G12+H12)-(F12/L12+(G12+H12)/M12)+P12&lt;0,0,(F12+G12+H12)-(F12/L12+(G12+H12)/M12)+P12))</f>
        <v>0</v>
      </c>
      <c r="R12" s="119"/>
      <c r="S12" s="120"/>
      <c r="T12" s="124" t="str">
        <f>IF(R12="","",VLOOKUP(R12,リスト!$F$4:$G$5,2,FALSE))</f>
        <v/>
      </c>
      <c r="U12" s="122">
        <f>IF(S12=0,0,S12/T12)</f>
        <v>0</v>
      </c>
      <c r="V12" s="122" t="str">
        <f>IF(C12="",IF(D12="40%",U12*0.4,IF(D13="1/3",U13/3,IF(D13="30%",U13*0.3,""))),IF(C12="多面",U12*0.6/1.6*0.5,IF(C12="治水ダム等",U12*0.75/1.75*0.5,IF(C12="連携管理",U12 *0.25))))</f>
        <v/>
      </c>
      <c r="W12" s="122">
        <f>IF(S12=0,0,IF(S12-U12&lt;0,0,S12-U12))</f>
        <v>0</v>
      </c>
      <c r="X12" s="122">
        <f>IF(Q12+W12=0,0,IF(Q12+W12&lt;0,0,Q12+W12))</f>
        <v>0</v>
      </c>
    </row>
    <row r="13" spans="1:32" ht="24" customHeight="1">
      <c r="A13" s="125">
        <v>2</v>
      </c>
      <c r="B13" s="126"/>
      <c r="C13" s="118"/>
      <c r="D13" s="118"/>
      <c r="E13" s="119"/>
      <c r="F13" s="120"/>
      <c r="G13" s="120"/>
      <c r="H13" s="120"/>
      <c r="I13" s="120"/>
      <c r="J13" s="121">
        <f>SUM(F13:I13)</f>
        <v>0</v>
      </c>
      <c r="K13" s="122">
        <f>SUM(F13:H13)</f>
        <v>0</v>
      </c>
      <c r="L13" s="123">
        <f>IF(E13="",0,VLOOKUP(E13,リスト!$B$4:$D$11,2,FALSE))</f>
        <v>0</v>
      </c>
      <c r="M13" s="124">
        <f>IF(E13="",0,VLOOKUP(E13,リスト!$B$4:$D$11,3,FALSE))</f>
        <v>0</v>
      </c>
      <c r="N13" s="121">
        <f t="shared" si="0"/>
        <v>0</v>
      </c>
      <c r="O13" s="121">
        <f t="shared" ref="O13:O21" si="1">IF(C13="",0,IF(C13="多面",N13*0.6/1.6*0.5,IF(C13="治水ダム等",N13*0.75/1.75*0.5,IF(C13="連携管理",N13*0.25))))</f>
        <v>0</v>
      </c>
      <c r="P13" s="127"/>
      <c r="Q13" s="121">
        <f t="shared" ref="Q13:Q76" si="2">IF(J13=0,0,IF((F13+G13+H13)-(F13/L13+(G13+H13)/M13)+P13&lt;0,0,(F13+G13+H13)-(F13/L13+(G13+H13)/M13)+P13))</f>
        <v>0</v>
      </c>
      <c r="R13" s="119"/>
      <c r="S13" s="120"/>
      <c r="T13" s="124" t="str">
        <f>IF(R13="","",VLOOKUP(R13,リスト!$F$4:$G$5,2,FALSE))</f>
        <v/>
      </c>
      <c r="U13" s="122">
        <f t="shared" ref="U13:U76" si="3">IF(S13=0,0,S13/T13)</f>
        <v>0</v>
      </c>
      <c r="V13" s="122" t="str">
        <f t="shared" ref="V13:V21" si="4">IF(C13="","",IF(C13="多面",U13*0.6/1.6*0.5,IF(C13="治水ダム等",U13*0.75/1.75*0.5,IF(C13="連携管理",U13 *0.25))))</f>
        <v/>
      </c>
      <c r="W13" s="122">
        <f t="shared" ref="W13:W21" si="5">IF(S13=0,0,IF(S13-U13&lt;0,0,S13-U13))</f>
        <v>0</v>
      </c>
      <c r="X13" s="122">
        <f t="shared" ref="X13:X21" si="6">IF(Q13+W13=0,0,IF(Q13+W13&lt;0,0,Q13+W13))</f>
        <v>0</v>
      </c>
    </row>
    <row r="14" spans="1:32" ht="24" customHeight="1">
      <c r="A14" s="103">
        <v>3</v>
      </c>
      <c r="B14" s="126"/>
      <c r="C14" s="118"/>
      <c r="D14" s="118"/>
      <c r="E14" s="119"/>
      <c r="F14" s="120"/>
      <c r="G14" s="120"/>
      <c r="H14" s="120"/>
      <c r="I14" s="120"/>
      <c r="J14" s="121">
        <f t="shared" ref="J14:J77" si="7">SUM(F14:I14)</f>
        <v>0</v>
      </c>
      <c r="K14" s="122">
        <f t="shared" ref="K14:K77" si="8">SUM(F14:H14)</f>
        <v>0</v>
      </c>
      <c r="L14" s="123">
        <f>IF(E14="",0,VLOOKUP(E14,リスト!$B$4:$D$11,2,FALSE))</f>
        <v>0</v>
      </c>
      <c r="M14" s="124">
        <f>IF(E14="",0,VLOOKUP(E14,リスト!$B$4:$D$11,3,FALSE))</f>
        <v>0</v>
      </c>
      <c r="N14" s="121">
        <f t="shared" si="0"/>
        <v>0</v>
      </c>
      <c r="O14" s="121">
        <f t="shared" si="1"/>
        <v>0</v>
      </c>
      <c r="P14" s="127"/>
      <c r="Q14" s="121">
        <f t="shared" si="2"/>
        <v>0</v>
      </c>
      <c r="R14" s="119"/>
      <c r="S14" s="120"/>
      <c r="T14" s="124" t="str">
        <f>IF(R14="","",VLOOKUP(R14,リスト!$F$4:$G$5,2,FALSE))</f>
        <v/>
      </c>
      <c r="U14" s="122">
        <f t="shared" si="3"/>
        <v>0</v>
      </c>
      <c r="V14" s="122" t="str">
        <f t="shared" si="4"/>
        <v/>
      </c>
      <c r="W14" s="122">
        <f t="shared" si="5"/>
        <v>0</v>
      </c>
      <c r="X14" s="122">
        <f t="shared" si="6"/>
        <v>0</v>
      </c>
    </row>
    <row r="15" spans="1:32" ht="24" customHeight="1">
      <c r="A15" s="125">
        <v>4</v>
      </c>
      <c r="B15" s="126"/>
      <c r="C15" s="118"/>
      <c r="D15" s="118"/>
      <c r="E15" s="119"/>
      <c r="F15" s="120"/>
      <c r="G15" s="120"/>
      <c r="H15" s="120"/>
      <c r="I15" s="120"/>
      <c r="J15" s="121">
        <f t="shared" si="7"/>
        <v>0</v>
      </c>
      <c r="K15" s="122">
        <f t="shared" si="8"/>
        <v>0</v>
      </c>
      <c r="L15" s="123">
        <f>IF(E15="",0,VLOOKUP(E15,リスト!$B$4:$D$11,2,FALSE))</f>
        <v>0</v>
      </c>
      <c r="M15" s="124">
        <f>IF(E15="",0,VLOOKUP(E15,リスト!$B$4:$D$11,3,FALSE))</f>
        <v>0</v>
      </c>
      <c r="N15" s="121">
        <f t="shared" si="0"/>
        <v>0</v>
      </c>
      <c r="O15" s="121">
        <f t="shared" si="1"/>
        <v>0</v>
      </c>
      <c r="P15" s="127"/>
      <c r="Q15" s="121">
        <f t="shared" si="2"/>
        <v>0</v>
      </c>
      <c r="R15" s="119"/>
      <c r="S15" s="120"/>
      <c r="T15" s="124" t="str">
        <f>IF(R15="","",VLOOKUP(R15,リスト!$F$4:$G$5,2,FALSE))</f>
        <v/>
      </c>
      <c r="U15" s="122">
        <f t="shared" si="3"/>
        <v>0</v>
      </c>
      <c r="V15" s="122" t="str">
        <f t="shared" si="4"/>
        <v/>
      </c>
      <c r="W15" s="122">
        <f t="shared" si="5"/>
        <v>0</v>
      </c>
      <c r="X15" s="122">
        <f t="shared" si="6"/>
        <v>0</v>
      </c>
    </row>
    <row r="16" spans="1:32" ht="24" customHeight="1">
      <c r="A16" s="103">
        <v>5</v>
      </c>
      <c r="B16" s="126"/>
      <c r="C16" s="118"/>
      <c r="D16" s="118"/>
      <c r="E16" s="119"/>
      <c r="F16" s="120"/>
      <c r="G16" s="120"/>
      <c r="H16" s="120"/>
      <c r="I16" s="120"/>
      <c r="J16" s="121">
        <f t="shared" si="7"/>
        <v>0</v>
      </c>
      <c r="K16" s="122">
        <f t="shared" si="8"/>
        <v>0</v>
      </c>
      <c r="L16" s="123">
        <f>IF(E16="",0,VLOOKUP(E16,リスト!$B$4:$D$11,2,FALSE))</f>
        <v>0</v>
      </c>
      <c r="M16" s="124">
        <f>IF(E16="",0,VLOOKUP(E16,リスト!$B$4:$D$11,3,FALSE))</f>
        <v>0</v>
      </c>
      <c r="N16" s="121">
        <f t="shared" si="0"/>
        <v>0</v>
      </c>
      <c r="O16" s="121">
        <f t="shared" si="1"/>
        <v>0</v>
      </c>
      <c r="P16" s="127"/>
      <c r="Q16" s="121">
        <f t="shared" si="2"/>
        <v>0</v>
      </c>
      <c r="R16" s="119"/>
      <c r="S16" s="120"/>
      <c r="T16" s="124" t="str">
        <f>IF(R16="","",VLOOKUP(R16,リスト!$F$4:$G$5,2,FALSE))</f>
        <v/>
      </c>
      <c r="U16" s="122">
        <f t="shared" si="3"/>
        <v>0</v>
      </c>
      <c r="V16" s="122" t="str">
        <f t="shared" si="4"/>
        <v/>
      </c>
      <c r="W16" s="122">
        <f t="shared" si="5"/>
        <v>0</v>
      </c>
      <c r="X16" s="122">
        <f t="shared" si="6"/>
        <v>0</v>
      </c>
    </row>
    <row r="17" spans="1:31" ht="24" customHeight="1">
      <c r="A17" s="125">
        <v>6</v>
      </c>
      <c r="B17" s="126"/>
      <c r="C17" s="118"/>
      <c r="D17" s="118"/>
      <c r="E17" s="119"/>
      <c r="F17" s="120"/>
      <c r="G17" s="120"/>
      <c r="H17" s="120"/>
      <c r="I17" s="120"/>
      <c r="J17" s="121">
        <f t="shared" si="7"/>
        <v>0</v>
      </c>
      <c r="K17" s="122">
        <f t="shared" si="8"/>
        <v>0</v>
      </c>
      <c r="L17" s="123">
        <f>IF(E17="",0,VLOOKUP(E17,リスト!$B$4:$D$11,2,FALSE))</f>
        <v>0</v>
      </c>
      <c r="M17" s="124">
        <f>IF(E17="",0,VLOOKUP(E17,リスト!$B$4:$D$11,3,FALSE))</f>
        <v>0</v>
      </c>
      <c r="N17" s="121">
        <f t="shared" si="0"/>
        <v>0</v>
      </c>
      <c r="O17" s="121">
        <f t="shared" si="1"/>
        <v>0</v>
      </c>
      <c r="P17" s="127"/>
      <c r="Q17" s="121">
        <f t="shared" si="2"/>
        <v>0</v>
      </c>
      <c r="R17" s="119"/>
      <c r="S17" s="120"/>
      <c r="T17" s="124" t="str">
        <f>IF(R17="","",VLOOKUP(R17,リスト!$F$4:$G$5,2,FALSE))</f>
        <v/>
      </c>
      <c r="U17" s="122">
        <f t="shared" si="3"/>
        <v>0</v>
      </c>
      <c r="V17" s="122" t="str">
        <f t="shared" si="4"/>
        <v/>
      </c>
      <c r="W17" s="122">
        <f t="shared" si="5"/>
        <v>0</v>
      </c>
      <c r="X17" s="122">
        <f t="shared" si="6"/>
        <v>0</v>
      </c>
    </row>
    <row r="18" spans="1:31" ht="24" customHeight="1">
      <c r="A18" s="103">
        <v>7</v>
      </c>
      <c r="B18" s="126"/>
      <c r="C18" s="118"/>
      <c r="D18" s="118"/>
      <c r="E18" s="119"/>
      <c r="F18" s="120"/>
      <c r="G18" s="120"/>
      <c r="H18" s="120"/>
      <c r="I18" s="120"/>
      <c r="J18" s="121">
        <f t="shared" si="7"/>
        <v>0</v>
      </c>
      <c r="K18" s="122">
        <f t="shared" si="8"/>
        <v>0</v>
      </c>
      <c r="L18" s="123">
        <f>IF(E18="",0,VLOOKUP(E18,リスト!$B$4:$D$11,2,FALSE))</f>
        <v>0</v>
      </c>
      <c r="M18" s="124">
        <f>IF(E18="",0,VLOOKUP(E18,リスト!$B$4:$D$11,3,FALSE))</f>
        <v>0</v>
      </c>
      <c r="N18" s="121">
        <f t="shared" si="0"/>
        <v>0</v>
      </c>
      <c r="O18" s="121">
        <f t="shared" si="1"/>
        <v>0</v>
      </c>
      <c r="P18" s="127"/>
      <c r="Q18" s="121">
        <f t="shared" si="2"/>
        <v>0</v>
      </c>
      <c r="R18" s="119"/>
      <c r="S18" s="120"/>
      <c r="T18" s="124" t="str">
        <f>IF(R18="","",VLOOKUP(R18,リスト!$F$4:$G$5,2,FALSE))</f>
        <v/>
      </c>
      <c r="U18" s="122">
        <f t="shared" si="3"/>
        <v>0</v>
      </c>
      <c r="V18" s="122" t="str">
        <f t="shared" si="4"/>
        <v/>
      </c>
      <c r="W18" s="122">
        <f t="shared" si="5"/>
        <v>0</v>
      </c>
      <c r="X18" s="122">
        <f t="shared" si="6"/>
        <v>0</v>
      </c>
    </row>
    <row r="19" spans="1:31" ht="24" customHeight="1">
      <c r="A19" s="125">
        <v>8</v>
      </c>
      <c r="B19" s="126"/>
      <c r="C19" s="118"/>
      <c r="D19" s="118"/>
      <c r="E19" s="119"/>
      <c r="F19" s="120"/>
      <c r="G19" s="120"/>
      <c r="H19" s="120"/>
      <c r="I19" s="120"/>
      <c r="J19" s="121">
        <f t="shared" si="7"/>
        <v>0</v>
      </c>
      <c r="K19" s="122">
        <f t="shared" si="8"/>
        <v>0</v>
      </c>
      <c r="L19" s="123">
        <f>IF(E19="",0,VLOOKUP(E19,リスト!$B$4:$D$11,2,FALSE))</f>
        <v>0</v>
      </c>
      <c r="M19" s="124">
        <f>IF(E19="",0,VLOOKUP(E19,リスト!$B$4:$D$11,3,FALSE))</f>
        <v>0</v>
      </c>
      <c r="N19" s="121">
        <f t="shared" si="0"/>
        <v>0</v>
      </c>
      <c r="O19" s="121">
        <f t="shared" si="1"/>
        <v>0</v>
      </c>
      <c r="P19" s="127"/>
      <c r="Q19" s="121">
        <f t="shared" si="2"/>
        <v>0</v>
      </c>
      <c r="R19" s="119"/>
      <c r="S19" s="120"/>
      <c r="T19" s="124" t="str">
        <f>IF(R19="","",VLOOKUP(R19,リスト!$F$4:$G$5,2,FALSE))</f>
        <v/>
      </c>
      <c r="U19" s="122">
        <f t="shared" si="3"/>
        <v>0</v>
      </c>
      <c r="V19" s="122" t="str">
        <f t="shared" si="4"/>
        <v/>
      </c>
      <c r="W19" s="122">
        <f t="shared" si="5"/>
        <v>0</v>
      </c>
      <c r="X19" s="122">
        <f t="shared" si="6"/>
        <v>0</v>
      </c>
    </row>
    <row r="20" spans="1:31" ht="24" customHeight="1">
      <c r="A20" s="103">
        <v>9</v>
      </c>
      <c r="B20" s="126"/>
      <c r="C20" s="118"/>
      <c r="D20" s="118"/>
      <c r="E20" s="119"/>
      <c r="F20" s="120"/>
      <c r="G20" s="120"/>
      <c r="H20" s="120"/>
      <c r="I20" s="120"/>
      <c r="J20" s="121">
        <f t="shared" si="7"/>
        <v>0</v>
      </c>
      <c r="K20" s="122">
        <f t="shared" si="8"/>
        <v>0</v>
      </c>
      <c r="L20" s="123">
        <f>IF(E20="",0,VLOOKUP(E20,リスト!$B$4:$D$11,2,FALSE))</f>
        <v>0</v>
      </c>
      <c r="M20" s="124">
        <f>IF(E20="",0,VLOOKUP(E20,リスト!$B$4:$D$11,3,FALSE))</f>
        <v>0</v>
      </c>
      <c r="N20" s="121">
        <f t="shared" si="0"/>
        <v>0</v>
      </c>
      <c r="O20" s="121">
        <f t="shared" si="1"/>
        <v>0</v>
      </c>
      <c r="P20" s="127"/>
      <c r="Q20" s="121">
        <f t="shared" si="2"/>
        <v>0</v>
      </c>
      <c r="R20" s="119"/>
      <c r="S20" s="120"/>
      <c r="T20" s="124" t="str">
        <f>IF(R20="","",VLOOKUP(R20,リスト!$F$4:$G$5,2,FALSE))</f>
        <v/>
      </c>
      <c r="U20" s="122">
        <f t="shared" si="3"/>
        <v>0</v>
      </c>
      <c r="V20" s="122" t="str">
        <f t="shared" si="4"/>
        <v/>
      </c>
      <c r="W20" s="122">
        <f t="shared" si="5"/>
        <v>0</v>
      </c>
      <c r="X20" s="122">
        <f t="shared" si="6"/>
        <v>0</v>
      </c>
    </row>
    <row r="21" spans="1:31" ht="24" customHeight="1" thickBot="1">
      <c r="A21" s="125">
        <v>10</v>
      </c>
      <c r="B21" s="126"/>
      <c r="C21" s="118"/>
      <c r="D21" s="118"/>
      <c r="E21" s="119"/>
      <c r="F21" s="120"/>
      <c r="G21" s="120"/>
      <c r="H21" s="120"/>
      <c r="I21" s="120"/>
      <c r="J21" s="121">
        <f t="shared" si="7"/>
        <v>0</v>
      </c>
      <c r="K21" s="122">
        <f t="shared" si="8"/>
        <v>0</v>
      </c>
      <c r="L21" s="123">
        <f>IF(E21="",0,VLOOKUP(E21,リスト!$B$4:$D$11,2,FALSE))</f>
        <v>0</v>
      </c>
      <c r="M21" s="124">
        <f>IF(E21="",0,VLOOKUP(E21,リスト!$B$4:$D$11,3,FALSE))</f>
        <v>0</v>
      </c>
      <c r="N21" s="121">
        <f t="shared" si="0"/>
        <v>0</v>
      </c>
      <c r="O21" s="121">
        <f t="shared" si="1"/>
        <v>0</v>
      </c>
      <c r="P21" s="127"/>
      <c r="Q21" s="121">
        <f t="shared" si="2"/>
        <v>0</v>
      </c>
      <c r="R21" s="119"/>
      <c r="S21" s="120"/>
      <c r="T21" s="124" t="str">
        <f>IF(R21="","",VLOOKUP(R21,リスト!$F$4:$G$5,2,FALSE))</f>
        <v/>
      </c>
      <c r="U21" s="122">
        <f t="shared" si="3"/>
        <v>0</v>
      </c>
      <c r="V21" s="122" t="str">
        <f t="shared" si="4"/>
        <v/>
      </c>
      <c r="W21" s="122">
        <f t="shared" si="5"/>
        <v>0</v>
      </c>
      <c r="X21" s="122">
        <f t="shared" si="6"/>
        <v>0</v>
      </c>
    </row>
    <row r="22" spans="1:31" s="96" customFormat="1" ht="24" hidden="1" customHeight="1" thickBot="1">
      <c r="A22" s="103">
        <v>36</v>
      </c>
      <c r="B22" s="126"/>
      <c r="C22" s="119"/>
      <c r="D22" s="119"/>
      <c r="E22" s="119"/>
      <c r="F22" s="127"/>
      <c r="G22" s="127"/>
      <c r="H22" s="127"/>
      <c r="I22" s="127"/>
      <c r="J22" s="121">
        <f t="shared" si="7"/>
        <v>0</v>
      </c>
      <c r="K22" s="122">
        <f t="shared" si="8"/>
        <v>0</v>
      </c>
      <c r="L22" s="122"/>
      <c r="M22" s="124">
        <f>IF(E22="",0,VLOOKUP(E22,[1]リスト!$B$4:$D$5,3,FALSE))</f>
        <v>0</v>
      </c>
      <c r="N22" s="121">
        <f t="shared" ref="N22:N85" si="9">IF(K22=0,0,F22+(G22+H22)/M22+I22/1.035)</f>
        <v>0</v>
      </c>
      <c r="O22" s="122">
        <f t="shared" ref="O22:O85" si="10">IF(D22="",0,IF(D22="多面",N22*0.6/1.6*0.5,IF(D22="治水ダム等",N22*0.75/1.75*0.5)))</f>
        <v>0</v>
      </c>
      <c r="P22" s="127"/>
      <c r="Q22" s="121">
        <f t="shared" si="2"/>
        <v>0</v>
      </c>
      <c r="R22" s="119"/>
      <c r="S22" s="127"/>
      <c r="T22" s="124" t="str">
        <f>IF(R22="","",VLOOKUP(R22,[1]リスト!$F$4:$G$5,2,FALSE))</f>
        <v/>
      </c>
      <c r="U22" s="122">
        <f t="shared" si="3"/>
        <v>0</v>
      </c>
      <c r="V22" s="122" t="str">
        <f t="shared" ref="V22:V85" si="11">IF(D22="","",IF(D22="多面",U22*0.6/1.6*0.5,IF(D22="治水ダム等",U22*0.75/1.75*0.5)))</f>
        <v/>
      </c>
      <c r="W22" s="122">
        <f t="shared" ref="W22:W85" si="12">IF(S22=0,0,S22-U22)</f>
        <v>0</v>
      </c>
      <c r="X22" s="122">
        <f t="shared" ref="X22:X85" si="13">IF(Q22+W22=0,0,Q22+W22)</f>
        <v>0</v>
      </c>
      <c r="AE22" s="95"/>
    </row>
    <row r="23" spans="1:31" s="96" customFormat="1" ht="24" hidden="1" customHeight="1" thickTop="1">
      <c r="A23" s="103">
        <v>37</v>
      </c>
      <c r="B23" s="126"/>
      <c r="C23" s="119"/>
      <c r="D23" s="119"/>
      <c r="E23" s="119"/>
      <c r="F23" s="127"/>
      <c r="G23" s="127"/>
      <c r="H23" s="127"/>
      <c r="I23" s="127"/>
      <c r="J23" s="121">
        <f t="shared" si="7"/>
        <v>0</v>
      </c>
      <c r="K23" s="122">
        <f t="shared" si="8"/>
        <v>0</v>
      </c>
      <c r="L23" s="122"/>
      <c r="M23" s="124">
        <f>IF(E23="",0,VLOOKUP(E23,[1]リスト!$B$4:$D$5,3,FALSE))</f>
        <v>0</v>
      </c>
      <c r="N23" s="121">
        <f t="shared" si="9"/>
        <v>0</v>
      </c>
      <c r="O23" s="122">
        <f t="shared" si="10"/>
        <v>0</v>
      </c>
      <c r="P23" s="127"/>
      <c r="Q23" s="121">
        <f t="shared" si="2"/>
        <v>0</v>
      </c>
      <c r="R23" s="119"/>
      <c r="S23" s="127"/>
      <c r="T23" s="124" t="str">
        <f>IF(R23="","",VLOOKUP(R23,[1]リスト!$F$4:$G$5,2,FALSE))</f>
        <v/>
      </c>
      <c r="U23" s="122">
        <f t="shared" si="3"/>
        <v>0</v>
      </c>
      <c r="V23" s="122" t="str">
        <f t="shared" si="11"/>
        <v/>
      </c>
      <c r="W23" s="122">
        <f t="shared" si="12"/>
        <v>0</v>
      </c>
      <c r="X23" s="122">
        <f t="shared" si="13"/>
        <v>0</v>
      </c>
      <c r="AE23" s="95"/>
    </row>
    <row r="24" spans="1:31" s="96" customFormat="1" ht="24" hidden="1" customHeight="1" thickTop="1">
      <c r="A24" s="103">
        <v>38</v>
      </c>
      <c r="B24" s="126"/>
      <c r="C24" s="119"/>
      <c r="D24" s="119"/>
      <c r="E24" s="119"/>
      <c r="F24" s="127"/>
      <c r="G24" s="127"/>
      <c r="H24" s="127"/>
      <c r="I24" s="127"/>
      <c r="J24" s="121">
        <f t="shared" si="7"/>
        <v>0</v>
      </c>
      <c r="K24" s="122">
        <f t="shared" si="8"/>
        <v>0</v>
      </c>
      <c r="L24" s="122"/>
      <c r="M24" s="124">
        <f>IF(E24="",0,VLOOKUP(E24,[1]リスト!$B$4:$D$5,3,FALSE))</f>
        <v>0</v>
      </c>
      <c r="N24" s="121">
        <f t="shared" si="9"/>
        <v>0</v>
      </c>
      <c r="O24" s="122">
        <f t="shared" si="10"/>
        <v>0</v>
      </c>
      <c r="P24" s="127"/>
      <c r="Q24" s="121">
        <f t="shared" si="2"/>
        <v>0</v>
      </c>
      <c r="R24" s="119"/>
      <c r="S24" s="127"/>
      <c r="T24" s="124" t="str">
        <f>IF(R24="","",VLOOKUP(R24,[1]リスト!$F$4:$G$5,2,FALSE))</f>
        <v/>
      </c>
      <c r="U24" s="122">
        <f t="shared" si="3"/>
        <v>0</v>
      </c>
      <c r="V24" s="122" t="str">
        <f t="shared" si="11"/>
        <v/>
      </c>
      <c r="W24" s="122">
        <f t="shared" si="12"/>
        <v>0</v>
      </c>
      <c r="X24" s="122">
        <f t="shared" si="13"/>
        <v>0</v>
      </c>
      <c r="AE24" s="95"/>
    </row>
    <row r="25" spans="1:31" s="96" customFormat="1" ht="24" hidden="1" customHeight="1" thickTop="1">
      <c r="A25" s="103">
        <v>39</v>
      </c>
      <c r="B25" s="126"/>
      <c r="C25" s="119"/>
      <c r="D25" s="119"/>
      <c r="E25" s="119"/>
      <c r="F25" s="127"/>
      <c r="G25" s="127"/>
      <c r="H25" s="127"/>
      <c r="I25" s="127"/>
      <c r="J25" s="121">
        <f t="shared" si="7"/>
        <v>0</v>
      </c>
      <c r="K25" s="122">
        <f t="shared" si="8"/>
        <v>0</v>
      </c>
      <c r="L25" s="122"/>
      <c r="M25" s="124">
        <f>IF(E25="",0,VLOOKUP(E25,[1]リスト!$B$4:$D$5,3,FALSE))</f>
        <v>0</v>
      </c>
      <c r="N25" s="121">
        <f t="shared" si="9"/>
        <v>0</v>
      </c>
      <c r="O25" s="122">
        <f t="shared" si="10"/>
        <v>0</v>
      </c>
      <c r="P25" s="127"/>
      <c r="Q25" s="121">
        <f t="shared" si="2"/>
        <v>0</v>
      </c>
      <c r="R25" s="119"/>
      <c r="S25" s="127"/>
      <c r="T25" s="124" t="str">
        <f>IF(R25="","",VLOOKUP(R25,[1]リスト!$F$4:$G$5,2,FALSE))</f>
        <v/>
      </c>
      <c r="U25" s="122">
        <f t="shared" si="3"/>
        <v>0</v>
      </c>
      <c r="V25" s="122" t="str">
        <f t="shared" si="11"/>
        <v/>
      </c>
      <c r="W25" s="122">
        <f t="shared" si="12"/>
        <v>0</v>
      </c>
      <c r="X25" s="122">
        <f t="shared" si="13"/>
        <v>0</v>
      </c>
      <c r="AE25" s="95"/>
    </row>
    <row r="26" spans="1:31" s="96" customFormat="1" ht="24" hidden="1" customHeight="1" thickTop="1">
      <c r="A26" s="103">
        <v>40</v>
      </c>
      <c r="B26" s="126"/>
      <c r="C26" s="119"/>
      <c r="D26" s="119"/>
      <c r="E26" s="119"/>
      <c r="F26" s="127"/>
      <c r="G26" s="127"/>
      <c r="H26" s="127"/>
      <c r="I26" s="127"/>
      <c r="J26" s="121">
        <f t="shared" si="7"/>
        <v>0</v>
      </c>
      <c r="K26" s="122">
        <f t="shared" si="8"/>
        <v>0</v>
      </c>
      <c r="L26" s="122"/>
      <c r="M26" s="124">
        <f>IF(E26="",0,VLOOKUP(E26,[1]リスト!$B$4:$D$5,3,FALSE))</f>
        <v>0</v>
      </c>
      <c r="N26" s="121">
        <f t="shared" si="9"/>
        <v>0</v>
      </c>
      <c r="O26" s="122">
        <f t="shared" si="10"/>
        <v>0</v>
      </c>
      <c r="P26" s="127"/>
      <c r="Q26" s="121">
        <f t="shared" si="2"/>
        <v>0</v>
      </c>
      <c r="R26" s="119"/>
      <c r="S26" s="127"/>
      <c r="T26" s="124" t="str">
        <f>IF(R26="","",VLOOKUP(R26,[1]リスト!$F$4:$G$5,2,FALSE))</f>
        <v/>
      </c>
      <c r="U26" s="122">
        <f t="shared" si="3"/>
        <v>0</v>
      </c>
      <c r="V26" s="122" t="str">
        <f t="shared" si="11"/>
        <v/>
      </c>
      <c r="W26" s="122">
        <f t="shared" si="12"/>
        <v>0</v>
      </c>
      <c r="X26" s="122">
        <f t="shared" si="13"/>
        <v>0</v>
      </c>
      <c r="AE26" s="95"/>
    </row>
    <row r="27" spans="1:31" s="96" customFormat="1" ht="24" hidden="1" customHeight="1" thickTop="1">
      <c r="A27" s="103">
        <v>41</v>
      </c>
      <c r="B27" s="126"/>
      <c r="C27" s="119"/>
      <c r="D27" s="119"/>
      <c r="E27" s="119"/>
      <c r="F27" s="127"/>
      <c r="G27" s="127"/>
      <c r="H27" s="127"/>
      <c r="I27" s="127"/>
      <c r="J27" s="121">
        <f t="shared" si="7"/>
        <v>0</v>
      </c>
      <c r="K27" s="122">
        <f t="shared" si="8"/>
        <v>0</v>
      </c>
      <c r="L27" s="122"/>
      <c r="M27" s="124">
        <f>IF(E27="",0,VLOOKUP(E27,[1]リスト!$B$4:$D$5,3,FALSE))</f>
        <v>0</v>
      </c>
      <c r="N27" s="121">
        <f t="shared" si="9"/>
        <v>0</v>
      </c>
      <c r="O27" s="122">
        <f t="shared" si="10"/>
        <v>0</v>
      </c>
      <c r="P27" s="127"/>
      <c r="Q27" s="121">
        <f t="shared" si="2"/>
        <v>0</v>
      </c>
      <c r="R27" s="119"/>
      <c r="S27" s="127"/>
      <c r="T27" s="124" t="str">
        <f>IF(R27="","",VLOOKUP(R27,[1]リスト!$F$4:$G$5,2,FALSE))</f>
        <v/>
      </c>
      <c r="U27" s="122">
        <f t="shared" si="3"/>
        <v>0</v>
      </c>
      <c r="V27" s="122" t="str">
        <f t="shared" si="11"/>
        <v/>
      </c>
      <c r="W27" s="122">
        <f t="shared" si="12"/>
        <v>0</v>
      </c>
      <c r="X27" s="122">
        <f t="shared" si="13"/>
        <v>0</v>
      </c>
      <c r="AE27" s="95"/>
    </row>
    <row r="28" spans="1:31" s="96" customFormat="1" ht="24" hidden="1" customHeight="1" thickTop="1">
      <c r="A28" s="103">
        <v>42</v>
      </c>
      <c r="B28" s="126"/>
      <c r="C28" s="119"/>
      <c r="D28" s="119"/>
      <c r="E28" s="119"/>
      <c r="F28" s="127"/>
      <c r="G28" s="127"/>
      <c r="H28" s="127"/>
      <c r="I28" s="127"/>
      <c r="J28" s="121">
        <f t="shared" si="7"/>
        <v>0</v>
      </c>
      <c r="K28" s="122">
        <f t="shared" si="8"/>
        <v>0</v>
      </c>
      <c r="L28" s="122"/>
      <c r="M28" s="124">
        <f>IF(E28="",0,VLOOKUP(E28,[1]リスト!$B$4:$D$5,3,FALSE))</f>
        <v>0</v>
      </c>
      <c r="N28" s="121">
        <f t="shared" si="9"/>
        <v>0</v>
      </c>
      <c r="O28" s="122">
        <f t="shared" si="10"/>
        <v>0</v>
      </c>
      <c r="P28" s="127"/>
      <c r="Q28" s="121">
        <f t="shared" si="2"/>
        <v>0</v>
      </c>
      <c r="R28" s="119"/>
      <c r="S28" s="127"/>
      <c r="T28" s="124" t="str">
        <f>IF(R28="","",VLOOKUP(R28,[1]リスト!$F$4:$G$5,2,FALSE))</f>
        <v/>
      </c>
      <c r="U28" s="122">
        <f t="shared" si="3"/>
        <v>0</v>
      </c>
      <c r="V28" s="122" t="str">
        <f t="shared" si="11"/>
        <v/>
      </c>
      <c r="W28" s="122">
        <f t="shared" si="12"/>
        <v>0</v>
      </c>
      <c r="X28" s="122">
        <f t="shared" si="13"/>
        <v>0</v>
      </c>
      <c r="AE28" s="95"/>
    </row>
    <row r="29" spans="1:31" s="96" customFormat="1" ht="24" hidden="1" customHeight="1" thickTop="1">
      <c r="A29" s="103">
        <v>43</v>
      </c>
      <c r="B29" s="126"/>
      <c r="C29" s="119"/>
      <c r="D29" s="119"/>
      <c r="E29" s="119"/>
      <c r="F29" s="127"/>
      <c r="G29" s="127"/>
      <c r="H29" s="127"/>
      <c r="I29" s="127"/>
      <c r="J29" s="121">
        <f t="shared" si="7"/>
        <v>0</v>
      </c>
      <c r="K29" s="122">
        <f t="shared" si="8"/>
        <v>0</v>
      </c>
      <c r="L29" s="122"/>
      <c r="M29" s="124">
        <f>IF(E29="",0,VLOOKUP(E29,[1]リスト!$B$4:$D$5,3,FALSE))</f>
        <v>0</v>
      </c>
      <c r="N29" s="121">
        <f t="shared" si="9"/>
        <v>0</v>
      </c>
      <c r="O29" s="122">
        <f t="shared" si="10"/>
        <v>0</v>
      </c>
      <c r="P29" s="127"/>
      <c r="Q29" s="121">
        <f t="shared" si="2"/>
        <v>0</v>
      </c>
      <c r="R29" s="119"/>
      <c r="S29" s="127"/>
      <c r="T29" s="124" t="str">
        <f>IF(R29="","",VLOOKUP(R29,[1]リスト!$F$4:$G$5,2,FALSE))</f>
        <v/>
      </c>
      <c r="U29" s="122">
        <f t="shared" si="3"/>
        <v>0</v>
      </c>
      <c r="V29" s="122" t="str">
        <f t="shared" si="11"/>
        <v/>
      </c>
      <c r="W29" s="122">
        <f t="shared" si="12"/>
        <v>0</v>
      </c>
      <c r="X29" s="122">
        <f t="shared" si="13"/>
        <v>0</v>
      </c>
      <c r="AE29" s="95"/>
    </row>
    <row r="30" spans="1:31" s="96" customFormat="1" ht="24" hidden="1" customHeight="1" thickTop="1">
      <c r="A30" s="103">
        <v>44</v>
      </c>
      <c r="B30" s="126"/>
      <c r="C30" s="119"/>
      <c r="D30" s="119"/>
      <c r="E30" s="119"/>
      <c r="F30" s="127"/>
      <c r="G30" s="127"/>
      <c r="H30" s="127"/>
      <c r="I30" s="127"/>
      <c r="J30" s="121">
        <f t="shared" si="7"/>
        <v>0</v>
      </c>
      <c r="K30" s="122">
        <f t="shared" si="8"/>
        <v>0</v>
      </c>
      <c r="L30" s="122"/>
      <c r="M30" s="124">
        <f>IF(E30="",0,VLOOKUP(E30,[1]リスト!$B$4:$D$5,3,FALSE))</f>
        <v>0</v>
      </c>
      <c r="N30" s="121">
        <f t="shared" si="9"/>
        <v>0</v>
      </c>
      <c r="O30" s="122">
        <f t="shared" si="10"/>
        <v>0</v>
      </c>
      <c r="P30" s="127"/>
      <c r="Q30" s="121">
        <f t="shared" si="2"/>
        <v>0</v>
      </c>
      <c r="R30" s="119"/>
      <c r="S30" s="127"/>
      <c r="T30" s="124" t="str">
        <f>IF(R30="","",VLOOKUP(R30,[1]リスト!$F$4:$G$5,2,FALSE))</f>
        <v/>
      </c>
      <c r="U30" s="122">
        <f t="shared" si="3"/>
        <v>0</v>
      </c>
      <c r="V30" s="122" t="str">
        <f t="shared" si="11"/>
        <v/>
      </c>
      <c r="W30" s="122">
        <f t="shared" si="12"/>
        <v>0</v>
      </c>
      <c r="X30" s="122">
        <f t="shared" si="13"/>
        <v>0</v>
      </c>
      <c r="AE30" s="95"/>
    </row>
    <row r="31" spans="1:31" s="96" customFormat="1" ht="24" hidden="1" customHeight="1" thickTop="1">
      <c r="A31" s="103">
        <v>45</v>
      </c>
      <c r="B31" s="126"/>
      <c r="C31" s="119"/>
      <c r="D31" s="119"/>
      <c r="E31" s="119"/>
      <c r="F31" s="127"/>
      <c r="G31" s="127"/>
      <c r="H31" s="127"/>
      <c r="I31" s="127"/>
      <c r="J31" s="121">
        <f t="shared" si="7"/>
        <v>0</v>
      </c>
      <c r="K31" s="122">
        <f t="shared" si="8"/>
        <v>0</v>
      </c>
      <c r="L31" s="122"/>
      <c r="M31" s="124">
        <f>IF(E31="",0,VLOOKUP(E31,[1]リスト!$B$4:$D$5,3,FALSE))</f>
        <v>0</v>
      </c>
      <c r="N31" s="121">
        <f t="shared" si="9"/>
        <v>0</v>
      </c>
      <c r="O31" s="122">
        <f t="shared" si="10"/>
        <v>0</v>
      </c>
      <c r="P31" s="127"/>
      <c r="Q31" s="121">
        <f t="shared" si="2"/>
        <v>0</v>
      </c>
      <c r="R31" s="119"/>
      <c r="S31" s="127"/>
      <c r="T31" s="124" t="str">
        <f>IF(R31="","",VLOOKUP(R31,[1]リスト!$F$4:$G$5,2,FALSE))</f>
        <v/>
      </c>
      <c r="U31" s="122">
        <f t="shared" si="3"/>
        <v>0</v>
      </c>
      <c r="V31" s="122" t="str">
        <f t="shared" si="11"/>
        <v/>
      </c>
      <c r="W31" s="122">
        <f t="shared" si="12"/>
        <v>0</v>
      </c>
      <c r="X31" s="122">
        <f t="shared" si="13"/>
        <v>0</v>
      </c>
      <c r="AE31" s="95"/>
    </row>
    <row r="32" spans="1:31" s="96" customFormat="1" ht="24" hidden="1" customHeight="1" thickTop="1">
      <c r="A32" s="103">
        <v>46</v>
      </c>
      <c r="B32" s="126"/>
      <c r="C32" s="119"/>
      <c r="D32" s="119"/>
      <c r="E32" s="119"/>
      <c r="F32" s="127"/>
      <c r="G32" s="127"/>
      <c r="H32" s="127"/>
      <c r="I32" s="127"/>
      <c r="J32" s="121">
        <f t="shared" si="7"/>
        <v>0</v>
      </c>
      <c r="K32" s="122">
        <f t="shared" si="8"/>
        <v>0</v>
      </c>
      <c r="L32" s="122"/>
      <c r="M32" s="124">
        <f>IF(E32="",0,VLOOKUP(E32,[1]リスト!$B$4:$D$5,3,FALSE))</f>
        <v>0</v>
      </c>
      <c r="N32" s="121">
        <f t="shared" si="9"/>
        <v>0</v>
      </c>
      <c r="O32" s="122">
        <f t="shared" si="10"/>
        <v>0</v>
      </c>
      <c r="P32" s="127"/>
      <c r="Q32" s="121">
        <f t="shared" si="2"/>
        <v>0</v>
      </c>
      <c r="R32" s="119"/>
      <c r="S32" s="127"/>
      <c r="T32" s="124" t="str">
        <f>IF(R32="","",VLOOKUP(R32,[1]リスト!$F$4:$G$5,2,FALSE))</f>
        <v/>
      </c>
      <c r="U32" s="122">
        <f t="shared" si="3"/>
        <v>0</v>
      </c>
      <c r="V32" s="122" t="str">
        <f t="shared" si="11"/>
        <v/>
      </c>
      <c r="W32" s="122">
        <f t="shared" si="12"/>
        <v>0</v>
      </c>
      <c r="X32" s="122">
        <f t="shared" si="13"/>
        <v>0</v>
      </c>
      <c r="AE32" s="95"/>
    </row>
    <row r="33" spans="1:31" s="96" customFormat="1" ht="24" hidden="1" customHeight="1" thickTop="1">
      <c r="A33" s="103">
        <v>47</v>
      </c>
      <c r="B33" s="126"/>
      <c r="C33" s="119"/>
      <c r="D33" s="119"/>
      <c r="E33" s="119"/>
      <c r="F33" s="127"/>
      <c r="G33" s="127"/>
      <c r="H33" s="127"/>
      <c r="I33" s="127"/>
      <c r="J33" s="121">
        <f t="shared" si="7"/>
        <v>0</v>
      </c>
      <c r="K33" s="122">
        <f t="shared" si="8"/>
        <v>0</v>
      </c>
      <c r="L33" s="122"/>
      <c r="M33" s="124">
        <f>IF(E33="",0,VLOOKUP(E33,[1]リスト!$B$4:$D$5,3,FALSE))</f>
        <v>0</v>
      </c>
      <c r="N33" s="121">
        <f t="shared" si="9"/>
        <v>0</v>
      </c>
      <c r="O33" s="122">
        <f t="shared" si="10"/>
        <v>0</v>
      </c>
      <c r="P33" s="127"/>
      <c r="Q33" s="121">
        <f t="shared" si="2"/>
        <v>0</v>
      </c>
      <c r="R33" s="119"/>
      <c r="S33" s="127"/>
      <c r="T33" s="124" t="str">
        <f>IF(R33="","",VLOOKUP(R33,[1]リスト!$F$4:$G$5,2,FALSE))</f>
        <v/>
      </c>
      <c r="U33" s="122">
        <f t="shared" si="3"/>
        <v>0</v>
      </c>
      <c r="V33" s="122" t="str">
        <f t="shared" si="11"/>
        <v/>
      </c>
      <c r="W33" s="122">
        <f t="shared" si="12"/>
        <v>0</v>
      </c>
      <c r="X33" s="122">
        <f t="shared" si="13"/>
        <v>0</v>
      </c>
      <c r="AE33" s="95"/>
    </row>
    <row r="34" spans="1:31" s="96" customFormat="1" ht="24" hidden="1" customHeight="1" thickTop="1">
      <c r="A34" s="103">
        <v>48</v>
      </c>
      <c r="B34" s="126"/>
      <c r="C34" s="119"/>
      <c r="D34" s="119"/>
      <c r="E34" s="119"/>
      <c r="F34" s="127"/>
      <c r="G34" s="127"/>
      <c r="H34" s="127"/>
      <c r="I34" s="127"/>
      <c r="J34" s="121">
        <f t="shared" si="7"/>
        <v>0</v>
      </c>
      <c r="K34" s="122">
        <f t="shared" si="8"/>
        <v>0</v>
      </c>
      <c r="L34" s="122"/>
      <c r="M34" s="124">
        <f>IF(E34="",0,VLOOKUP(E34,[1]リスト!$B$4:$D$5,3,FALSE))</f>
        <v>0</v>
      </c>
      <c r="N34" s="121">
        <f t="shared" si="9"/>
        <v>0</v>
      </c>
      <c r="O34" s="122">
        <f t="shared" si="10"/>
        <v>0</v>
      </c>
      <c r="P34" s="127"/>
      <c r="Q34" s="121">
        <f t="shared" si="2"/>
        <v>0</v>
      </c>
      <c r="R34" s="119"/>
      <c r="S34" s="127"/>
      <c r="T34" s="124" t="str">
        <f>IF(R34="","",VLOOKUP(R34,[1]リスト!$F$4:$G$5,2,FALSE))</f>
        <v/>
      </c>
      <c r="U34" s="122">
        <f t="shared" si="3"/>
        <v>0</v>
      </c>
      <c r="V34" s="122" t="str">
        <f t="shared" si="11"/>
        <v/>
      </c>
      <c r="W34" s="122">
        <f t="shared" si="12"/>
        <v>0</v>
      </c>
      <c r="X34" s="122">
        <f t="shared" si="13"/>
        <v>0</v>
      </c>
      <c r="AE34" s="95"/>
    </row>
    <row r="35" spans="1:31" s="96" customFormat="1" ht="24" hidden="1" customHeight="1" thickTop="1">
      <c r="A35" s="103">
        <v>49</v>
      </c>
      <c r="B35" s="126"/>
      <c r="C35" s="119"/>
      <c r="D35" s="119"/>
      <c r="E35" s="119"/>
      <c r="F35" s="127"/>
      <c r="G35" s="127"/>
      <c r="H35" s="127"/>
      <c r="I35" s="127"/>
      <c r="J35" s="121">
        <f t="shared" si="7"/>
        <v>0</v>
      </c>
      <c r="K35" s="122">
        <f t="shared" si="8"/>
        <v>0</v>
      </c>
      <c r="L35" s="122"/>
      <c r="M35" s="124">
        <f>IF(E35="",0,VLOOKUP(E35,[1]リスト!$B$4:$D$5,3,FALSE))</f>
        <v>0</v>
      </c>
      <c r="N35" s="121">
        <f t="shared" si="9"/>
        <v>0</v>
      </c>
      <c r="O35" s="122">
        <f t="shared" si="10"/>
        <v>0</v>
      </c>
      <c r="P35" s="127"/>
      <c r="Q35" s="121">
        <f t="shared" si="2"/>
        <v>0</v>
      </c>
      <c r="R35" s="119"/>
      <c r="S35" s="127"/>
      <c r="T35" s="124" t="str">
        <f>IF(R35="","",VLOOKUP(R35,[1]リスト!$F$4:$G$5,2,FALSE))</f>
        <v/>
      </c>
      <c r="U35" s="122">
        <f t="shared" si="3"/>
        <v>0</v>
      </c>
      <c r="V35" s="122" t="str">
        <f t="shared" si="11"/>
        <v/>
      </c>
      <c r="W35" s="122">
        <f t="shared" si="12"/>
        <v>0</v>
      </c>
      <c r="X35" s="122">
        <f t="shared" si="13"/>
        <v>0</v>
      </c>
      <c r="AE35" s="95"/>
    </row>
    <row r="36" spans="1:31" s="96" customFormat="1" ht="24" hidden="1" customHeight="1" thickTop="1">
      <c r="A36" s="103">
        <v>50</v>
      </c>
      <c r="B36" s="126"/>
      <c r="C36" s="119"/>
      <c r="D36" s="119"/>
      <c r="E36" s="119"/>
      <c r="F36" s="127"/>
      <c r="G36" s="127"/>
      <c r="H36" s="127"/>
      <c r="I36" s="127"/>
      <c r="J36" s="121">
        <f t="shared" si="7"/>
        <v>0</v>
      </c>
      <c r="K36" s="122">
        <f t="shared" si="8"/>
        <v>0</v>
      </c>
      <c r="L36" s="122"/>
      <c r="M36" s="124">
        <f>IF(E36="",0,VLOOKUP(E36,[1]リスト!$B$4:$D$5,3,FALSE))</f>
        <v>0</v>
      </c>
      <c r="N36" s="121">
        <f t="shared" si="9"/>
        <v>0</v>
      </c>
      <c r="O36" s="122">
        <f t="shared" si="10"/>
        <v>0</v>
      </c>
      <c r="P36" s="127"/>
      <c r="Q36" s="121">
        <f t="shared" si="2"/>
        <v>0</v>
      </c>
      <c r="R36" s="119"/>
      <c r="S36" s="127"/>
      <c r="T36" s="124" t="str">
        <f>IF(R36="","",VLOOKUP(R36,[1]リスト!$F$4:$G$5,2,FALSE))</f>
        <v/>
      </c>
      <c r="U36" s="122">
        <f t="shared" si="3"/>
        <v>0</v>
      </c>
      <c r="V36" s="122" t="str">
        <f t="shared" si="11"/>
        <v/>
      </c>
      <c r="W36" s="122">
        <f t="shared" si="12"/>
        <v>0</v>
      </c>
      <c r="X36" s="122">
        <f t="shared" si="13"/>
        <v>0</v>
      </c>
      <c r="AE36" s="95"/>
    </row>
    <row r="37" spans="1:31" s="96" customFormat="1" ht="24" hidden="1" customHeight="1" thickTop="1">
      <c r="A37" s="103">
        <v>51</v>
      </c>
      <c r="B37" s="126"/>
      <c r="C37" s="119"/>
      <c r="D37" s="119"/>
      <c r="E37" s="119"/>
      <c r="F37" s="127"/>
      <c r="G37" s="127"/>
      <c r="H37" s="127"/>
      <c r="I37" s="127"/>
      <c r="J37" s="121">
        <f t="shared" si="7"/>
        <v>0</v>
      </c>
      <c r="K37" s="122">
        <f t="shared" si="8"/>
        <v>0</v>
      </c>
      <c r="L37" s="122"/>
      <c r="M37" s="124">
        <f>IF(E37="",0,VLOOKUP(E37,[1]リスト!$B$4:$D$5,3,FALSE))</f>
        <v>0</v>
      </c>
      <c r="N37" s="121">
        <f t="shared" si="9"/>
        <v>0</v>
      </c>
      <c r="O37" s="122">
        <f t="shared" si="10"/>
        <v>0</v>
      </c>
      <c r="P37" s="127"/>
      <c r="Q37" s="121">
        <f t="shared" si="2"/>
        <v>0</v>
      </c>
      <c r="R37" s="119"/>
      <c r="S37" s="127"/>
      <c r="T37" s="124" t="str">
        <f>IF(R37="","",VLOOKUP(R37,[1]リスト!$F$4:$G$5,2,FALSE))</f>
        <v/>
      </c>
      <c r="U37" s="122">
        <f t="shared" si="3"/>
        <v>0</v>
      </c>
      <c r="V37" s="122" t="str">
        <f t="shared" si="11"/>
        <v/>
      </c>
      <c r="W37" s="122">
        <f t="shared" si="12"/>
        <v>0</v>
      </c>
      <c r="X37" s="122">
        <f t="shared" si="13"/>
        <v>0</v>
      </c>
      <c r="AE37" s="95"/>
    </row>
    <row r="38" spans="1:31" s="96" customFormat="1" ht="24" hidden="1" customHeight="1" thickTop="1">
      <c r="A38" s="103">
        <v>52</v>
      </c>
      <c r="B38" s="126"/>
      <c r="C38" s="119"/>
      <c r="D38" s="119"/>
      <c r="E38" s="119"/>
      <c r="F38" s="127"/>
      <c r="G38" s="127"/>
      <c r="H38" s="127"/>
      <c r="I38" s="127"/>
      <c r="J38" s="121">
        <f t="shared" si="7"/>
        <v>0</v>
      </c>
      <c r="K38" s="122">
        <f t="shared" si="8"/>
        <v>0</v>
      </c>
      <c r="L38" s="122"/>
      <c r="M38" s="124">
        <f>IF(E38="",0,VLOOKUP(E38,[1]リスト!$B$4:$D$5,3,FALSE))</f>
        <v>0</v>
      </c>
      <c r="N38" s="121">
        <f t="shared" si="9"/>
        <v>0</v>
      </c>
      <c r="O38" s="122">
        <f t="shared" si="10"/>
        <v>0</v>
      </c>
      <c r="P38" s="127"/>
      <c r="Q38" s="121">
        <f t="shared" si="2"/>
        <v>0</v>
      </c>
      <c r="R38" s="119"/>
      <c r="S38" s="127"/>
      <c r="T38" s="124" t="str">
        <f>IF(R38="","",VLOOKUP(R38,[1]リスト!$F$4:$G$5,2,FALSE))</f>
        <v/>
      </c>
      <c r="U38" s="122">
        <f t="shared" si="3"/>
        <v>0</v>
      </c>
      <c r="V38" s="122" t="str">
        <f t="shared" si="11"/>
        <v/>
      </c>
      <c r="W38" s="122">
        <f t="shared" si="12"/>
        <v>0</v>
      </c>
      <c r="X38" s="122">
        <f t="shared" si="13"/>
        <v>0</v>
      </c>
      <c r="AE38" s="95"/>
    </row>
    <row r="39" spans="1:31" s="96" customFormat="1" ht="24" hidden="1" customHeight="1" thickTop="1">
      <c r="A39" s="103">
        <v>53</v>
      </c>
      <c r="B39" s="126"/>
      <c r="C39" s="119"/>
      <c r="D39" s="119"/>
      <c r="E39" s="119"/>
      <c r="F39" s="127"/>
      <c r="G39" s="127"/>
      <c r="H39" s="127"/>
      <c r="I39" s="127"/>
      <c r="J39" s="121">
        <f t="shared" si="7"/>
        <v>0</v>
      </c>
      <c r="K39" s="122">
        <f t="shared" si="8"/>
        <v>0</v>
      </c>
      <c r="L39" s="122"/>
      <c r="M39" s="124">
        <f>IF(E39="",0,VLOOKUP(E39,[1]リスト!$B$4:$D$5,3,FALSE))</f>
        <v>0</v>
      </c>
      <c r="N39" s="121">
        <f t="shared" si="9"/>
        <v>0</v>
      </c>
      <c r="O39" s="122">
        <f t="shared" si="10"/>
        <v>0</v>
      </c>
      <c r="P39" s="127"/>
      <c r="Q39" s="121">
        <f t="shared" si="2"/>
        <v>0</v>
      </c>
      <c r="R39" s="119"/>
      <c r="S39" s="127"/>
      <c r="T39" s="124" t="str">
        <f>IF(R39="","",VLOOKUP(R39,[1]リスト!$F$4:$G$5,2,FALSE))</f>
        <v/>
      </c>
      <c r="U39" s="122">
        <f t="shared" si="3"/>
        <v>0</v>
      </c>
      <c r="V39" s="122" t="str">
        <f t="shared" si="11"/>
        <v/>
      </c>
      <c r="W39" s="122">
        <f t="shared" si="12"/>
        <v>0</v>
      </c>
      <c r="X39" s="122">
        <f t="shared" si="13"/>
        <v>0</v>
      </c>
      <c r="AE39" s="95"/>
    </row>
    <row r="40" spans="1:31" s="96" customFormat="1" ht="24" hidden="1" customHeight="1" thickTop="1">
      <c r="A40" s="103">
        <v>54</v>
      </c>
      <c r="B40" s="126"/>
      <c r="C40" s="119"/>
      <c r="D40" s="119"/>
      <c r="E40" s="119"/>
      <c r="F40" s="127"/>
      <c r="G40" s="127"/>
      <c r="H40" s="127"/>
      <c r="I40" s="127"/>
      <c r="J40" s="121">
        <f t="shared" si="7"/>
        <v>0</v>
      </c>
      <c r="K40" s="122">
        <f t="shared" si="8"/>
        <v>0</v>
      </c>
      <c r="L40" s="122"/>
      <c r="M40" s="124">
        <f>IF(E40="",0,VLOOKUP(E40,[1]リスト!$B$4:$D$5,3,FALSE))</f>
        <v>0</v>
      </c>
      <c r="N40" s="121">
        <f t="shared" si="9"/>
        <v>0</v>
      </c>
      <c r="O40" s="122">
        <f t="shared" si="10"/>
        <v>0</v>
      </c>
      <c r="P40" s="127"/>
      <c r="Q40" s="121">
        <f t="shared" si="2"/>
        <v>0</v>
      </c>
      <c r="R40" s="119"/>
      <c r="S40" s="127"/>
      <c r="T40" s="124" t="str">
        <f>IF(R40="","",VLOOKUP(R40,[1]リスト!$F$4:$G$5,2,FALSE))</f>
        <v/>
      </c>
      <c r="U40" s="122">
        <f t="shared" si="3"/>
        <v>0</v>
      </c>
      <c r="V40" s="122" t="str">
        <f t="shared" si="11"/>
        <v/>
      </c>
      <c r="W40" s="122">
        <f t="shared" si="12"/>
        <v>0</v>
      </c>
      <c r="X40" s="122">
        <f t="shared" si="13"/>
        <v>0</v>
      </c>
      <c r="AE40" s="95"/>
    </row>
    <row r="41" spans="1:31" s="96" customFormat="1" ht="24" hidden="1" customHeight="1" thickTop="1">
      <c r="A41" s="103">
        <v>55</v>
      </c>
      <c r="B41" s="126"/>
      <c r="C41" s="119"/>
      <c r="D41" s="119"/>
      <c r="E41" s="119"/>
      <c r="F41" s="127"/>
      <c r="G41" s="127"/>
      <c r="H41" s="127"/>
      <c r="I41" s="127"/>
      <c r="J41" s="121">
        <f t="shared" si="7"/>
        <v>0</v>
      </c>
      <c r="K41" s="122">
        <f t="shared" si="8"/>
        <v>0</v>
      </c>
      <c r="L41" s="122"/>
      <c r="M41" s="124">
        <f>IF(E41="",0,VLOOKUP(E41,[1]リスト!$B$4:$D$5,3,FALSE))</f>
        <v>0</v>
      </c>
      <c r="N41" s="121">
        <f t="shared" si="9"/>
        <v>0</v>
      </c>
      <c r="O41" s="122">
        <f t="shared" si="10"/>
        <v>0</v>
      </c>
      <c r="P41" s="127"/>
      <c r="Q41" s="121">
        <f t="shared" si="2"/>
        <v>0</v>
      </c>
      <c r="R41" s="119"/>
      <c r="S41" s="127"/>
      <c r="T41" s="124" t="str">
        <f>IF(R41="","",VLOOKUP(R41,[1]リスト!$F$4:$G$5,2,FALSE))</f>
        <v/>
      </c>
      <c r="U41" s="122">
        <f t="shared" si="3"/>
        <v>0</v>
      </c>
      <c r="V41" s="122" t="str">
        <f t="shared" si="11"/>
        <v/>
      </c>
      <c r="W41" s="122">
        <f t="shared" si="12"/>
        <v>0</v>
      </c>
      <c r="X41" s="122">
        <f t="shared" si="13"/>
        <v>0</v>
      </c>
      <c r="AE41" s="95"/>
    </row>
    <row r="42" spans="1:31" s="96" customFormat="1" ht="24" hidden="1" customHeight="1" thickTop="1">
      <c r="A42" s="103">
        <v>56</v>
      </c>
      <c r="B42" s="126"/>
      <c r="C42" s="119"/>
      <c r="D42" s="119"/>
      <c r="E42" s="119"/>
      <c r="F42" s="127"/>
      <c r="G42" s="127"/>
      <c r="H42" s="127"/>
      <c r="I42" s="127"/>
      <c r="J42" s="121">
        <f t="shared" si="7"/>
        <v>0</v>
      </c>
      <c r="K42" s="122">
        <f t="shared" si="8"/>
        <v>0</v>
      </c>
      <c r="L42" s="122"/>
      <c r="M42" s="124">
        <f>IF(E42="",0,VLOOKUP(E42,[1]リスト!$B$4:$D$5,3,FALSE))</f>
        <v>0</v>
      </c>
      <c r="N42" s="121">
        <f t="shared" si="9"/>
        <v>0</v>
      </c>
      <c r="O42" s="122">
        <f t="shared" si="10"/>
        <v>0</v>
      </c>
      <c r="P42" s="127"/>
      <c r="Q42" s="121">
        <f t="shared" si="2"/>
        <v>0</v>
      </c>
      <c r="R42" s="119"/>
      <c r="S42" s="127"/>
      <c r="T42" s="124" t="str">
        <f>IF(R42="","",VLOOKUP(R42,[1]リスト!$F$4:$G$5,2,FALSE))</f>
        <v/>
      </c>
      <c r="U42" s="122">
        <f t="shared" si="3"/>
        <v>0</v>
      </c>
      <c r="V42" s="122" t="str">
        <f t="shared" si="11"/>
        <v/>
      </c>
      <c r="W42" s="122">
        <f t="shared" si="12"/>
        <v>0</v>
      </c>
      <c r="X42" s="122">
        <f t="shared" si="13"/>
        <v>0</v>
      </c>
      <c r="AE42" s="95"/>
    </row>
    <row r="43" spans="1:31" s="96" customFormat="1" ht="24" hidden="1" customHeight="1" thickTop="1">
      <c r="A43" s="103">
        <v>57</v>
      </c>
      <c r="B43" s="126"/>
      <c r="C43" s="119"/>
      <c r="D43" s="119"/>
      <c r="E43" s="119"/>
      <c r="F43" s="127"/>
      <c r="G43" s="127"/>
      <c r="H43" s="127"/>
      <c r="I43" s="127"/>
      <c r="J43" s="121">
        <f t="shared" si="7"/>
        <v>0</v>
      </c>
      <c r="K43" s="122">
        <f t="shared" si="8"/>
        <v>0</v>
      </c>
      <c r="L43" s="122"/>
      <c r="M43" s="124">
        <f>IF(E43="",0,VLOOKUP(E43,[1]リスト!$B$4:$D$5,3,FALSE))</f>
        <v>0</v>
      </c>
      <c r="N43" s="121">
        <f t="shared" si="9"/>
        <v>0</v>
      </c>
      <c r="O43" s="122">
        <f t="shared" si="10"/>
        <v>0</v>
      </c>
      <c r="P43" s="127"/>
      <c r="Q43" s="121">
        <f t="shared" si="2"/>
        <v>0</v>
      </c>
      <c r="R43" s="119"/>
      <c r="S43" s="127"/>
      <c r="T43" s="124" t="str">
        <f>IF(R43="","",VLOOKUP(R43,[1]リスト!$F$4:$G$5,2,FALSE))</f>
        <v/>
      </c>
      <c r="U43" s="122">
        <f t="shared" si="3"/>
        <v>0</v>
      </c>
      <c r="V43" s="122" t="str">
        <f t="shared" si="11"/>
        <v/>
      </c>
      <c r="W43" s="122">
        <f t="shared" si="12"/>
        <v>0</v>
      </c>
      <c r="X43" s="122">
        <f t="shared" si="13"/>
        <v>0</v>
      </c>
      <c r="AE43" s="95"/>
    </row>
    <row r="44" spans="1:31" s="96" customFormat="1" ht="24" hidden="1" customHeight="1" thickTop="1">
      <c r="A44" s="103">
        <v>58</v>
      </c>
      <c r="B44" s="126"/>
      <c r="C44" s="119"/>
      <c r="D44" s="119"/>
      <c r="E44" s="119"/>
      <c r="F44" s="127"/>
      <c r="G44" s="127"/>
      <c r="H44" s="127"/>
      <c r="I44" s="127"/>
      <c r="J44" s="121">
        <f t="shared" si="7"/>
        <v>0</v>
      </c>
      <c r="K44" s="122">
        <f t="shared" si="8"/>
        <v>0</v>
      </c>
      <c r="L44" s="122"/>
      <c r="M44" s="124">
        <f>IF(E44="",0,VLOOKUP(E44,[1]リスト!$B$4:$D$5,3,FALSE))</f>
        <v>0</v>
      </c>
      <c r="N44" s="121">
        <f t="shared" si="9"/>
        <v>0</v>
      </c>
      <c r="O44" s="122">
        <f t="shared" si="10"/>
        <v>0</v>
      </c>
      <c r="P44" s="127"/>
      <c r="Q44" s="121">
        <f t="shared" si="2"/>
        <v>0</v>
      </c>
      <c r="R44" s="119"/>
      <c r="S44" s="127"/>
      <c r="T44" s="124" t="str">
        <f>IF(R44="","",VLOOKUP(R44,[1]リスト!$F$4:$G$5,2,FALSE))</f>
        <v/>
      </c>
      <c r="U44" s="122">
        <f t="shared" si="3"/>
        <v>0</v>
      </c>
      <c r="V44" s="122" t="str">
        <f t="shared" si="11"/>
        <v/>
      </c>
      <c r="W44" s="122">
        <f t="shared" si="12"/>
        <v>0</v>
      </c>
      <c r="X44" s="122">
        <f t="shared" si="13"/>
        <v>0</v>
      </c>
      <c r="AE44" s="95"/>
    </row>
    <row r="45" spans="1:31" s="96" customFormat="1" ht="24" hidden="1" customHeight="1" thickTop="1">
      <c r="A45" s="103">
        <v>59</v>
      </c>
      <c r="B45" s="126"/>
      <c r="C45" s="119"/>
      <c r="D45" s="119"/>
      <c r="E45" s="119"/>
      <c r="F45" s="127"/>
      <c r="G45" s="127"/>
      <c r="H45" s="127"/>
      <c r="I45" s="127"/>
      <c r="J45" s="121">
        <f t="shared" si="7"/>
        <v>0</v>
      </c>
      <c r="K45" s="122">
        <f t="shared" si="8"/>
        <v>0</v>
      </c>
      <c r="L45" s="122"/>
      <c r="M45" s="124">
        <f>IF(E45="",0,VLOOKUP(E45,[1]リスト!$B$4:$D$5,3,FALSE))</f>
        <v>0</v>
      </c>
      <c r="N45" s="121">
        <f t="shared" si="9"/>
        <v>0</v>
      </c>
      <c r="O45" s="122">
        <f t="shared" si="10"/>
        <v>0</v>
      </c>
      <c r="P45" s="127"/>
      <c r="Q45" s="121">
        <f t="shared" si="2"/>
        <v>0</v>
      </c>
      <c r="R45" s="119"/>
      <c r="S45" s="127"/>
      <c r="T45" s="124" t="str">
        <f>IF(R45="","",VLOOKUP(R45,[1]リスト!$F$4:$G$5,2,FALSE))</f>
        <v/>
      </c>
      <c r="U45" s="122">
        <f t="shared" si="3"/>
        <v>0</v>
      </c>
      <c r="V45" s="122" t="str">
        <f t="shared" si="11"/>
        <v/>
      </c>
      <c r="W45" s="122">
        <f t="shared" si="12"/>
        <v>0</v>
      </c>
      <c r="X45" s="122">
        <f t="shared" si="13"/>
        <v>0</v>
      </c>
      <c r="AE45" s="95"/>
    </row>
    <row r="46" spans="1:31" s="96" customFormat="1" ht="24" hidden="1" customHeight="1" thickTop="1">
      <c r="A46" s="103">
        <v>60</v>
      </c>
      <c r="B46" s="126"/>
      <c r="C46" s="119"/>
      <c r="D46" s="119"/>
      <c r="E46" s="119"/>
      <c r="F46" s="127"/>
      <c r="G46" s="127"/>
      <c r="H46" s="127"/>
      <c r="I46" s="127"/>
      <c r="J46" s="121">
        <f t="shared" si="7"/>
        <v>0</v>
      </c>
      <c r="K46" s="122">
        <f t="shared" si="8"/>
        <v>0</v>
      </c>
      <c r="L46" s="122"/>
      <c r="M46" s="124">
        <f>IF(E46="",0,VLOOKUP(E46,[1]リスト!$B$4:$D$5,3,FALSE))</f>
        <v>0</v>
      </c>
      <c r="N46" s="121">
        <f t="shared" si="9"/>
        <v>0</v>
      </c>
      <c r="O46" s="122">
        <f t="shared" si="10"/>
        <v>0</v>
      </c>
      <c r="P46" s="127"/>
      <c r="Q46" s="121">
        <f t="shared" si="2"/>
        <v>0</v>
      </c>
      <c r="R46" s="119"/>
      <c r="S46" s="127"/>
      <c r="T46" s="124" t="str">
        <f>IF(R46="","",VLOOKUP(R46,[1]リスト!$F$4:$G$5,2,FALSE))</f>
        <v/>
      </c>
      <c r="U46" s="122">
        <f t="shared" si="3"/>
        <v>0</v>
      </c>
      <c r="V46" s="122" t="str">
        <f t="shared" si="11"/>
        <v/>
      </c>
      <c r="W46" s="122">
        <f t="shared" si="12"/>
        <v>0</v>
      </c>
      <c r="X46" s="122">
        <f t="shared" si="13"/>
        <v>0</v>
      </c>
      <c r="AE46" s="95"/>
    </row>
    <row r="47" spans="1:31" s="96" customFormat="1" ht="24" hidden="1" customHeight="1" thickTop="1">
      <c r="A47" s="103">
        <v>61</v>
      </c>
      <c r="B47" s="126"/>
      <c r="C47" s="119"/>
      <c r="D47" s="119"/>
      <c r="E47" s="119"/>
      <c r="F47" s="127"/>
      <c r="G47" s="127"/>
      <c r="H47" s="127"/>
      <c r="I47" s="127"/>
      <c r="J47" s="121">
        <f t="shared" si="7"/>
        <v>0</v>
      </c>
      <c r="K47" s="122">
        <f t="shared" si="8"/>
        <v>0</v>
      </c>
      <c r="L47" s="122"/>
      <c r="M47" s="124">
        <f>IF(E47="",0,VLOOKUP(E47,[1]リスト!$B$4:$D$5,3,FALSE))</f>
        <v>0</v>
      </c>
      <c r="N47" s="121">
        <f t="shared" si="9"/>
        <v>0</v>
      </c>
      <c r="O47" s="122">
        <f t="shared" si="10"/>
        <v>0</v>
      </c>
      <c r="P47" s="127"/>
      <c r="Q47" s="121">
        <f t="shared" si="2"/>
        <v>0</v>
      </c>
      <c r="R47" s="119"/>
      <c r="S47" s="127"/>
      <c r="T47" s="124" t="str">
        <f>IF(R47="","",VLOOKUP(R47,[1]リスト!$F$4:$G$5,2,FALSE))</f>
        <v/>
      </c>
      <c r="U47" s="122">
        <f t="shared" si="3"/>
        <v>0</v>
      </c>
      <c r="V47" s="122" t="str">
        <f t="shared" si="11"/>
        <v/>
      </c>
      <c r="W47" s="122">
        <f t="shared" si="12"/>
        <v>0</v>
      </c>
      <c r="X47" s="122">
        <f t="shared" si="13"/>
        <v>0</v>
      </c>
      <c r="AE47" s="95"/>
    </row>
    <row r="48" spans="1:31" s="96" customFormat="1" ht="24" hidden="1" customHeight="1" thickTop="1">
      <c r="A48" s="103">
        <v>62</v>
      </c>
      <c r="B48" s="126"/>
      <c r="C48" s="119"/>
      <c r="D48" s="119"/>
      <c r="E48" s="119"/>
      <c r="F48" s="127"/>
      <c r="G48" s="127"/>
      <c r="H48" s="127"/>
      <c r="I48" s="127"/>
      <c r="J48" s="121">
        <f t="shared" si="7"/>
        <v>0</v>
      </c>
      <c r="K48" s="122">
        <f t="shared" si="8"/>
        <v>0</v>
      </c>
      <c r="L48" s="122"/>
      <c r="M48" s="124">
        <f>IF(E48="",0,VLOOKUP(E48,[1]リスト!$B$4:$D$5,3,FALSE))</f>
        <v>0</v>
      </c>
      <c r="N48" s="121">
        <f t="shared" si="9"/>
        <v>0</v>
      </c>
      <c r="O48" s="122">
        <f t="shared" si="10"/>
        <v>0</v>
      </c>
      <c r="P48" s="127"/>
      <c r="Q48" s="121">
        <f t="shared" si="2"/>
        <v>0</v>
      </c>
      <c r="R48" s="119"/>
      <c r="S48" s="127"/>
      <c r="T48" s="124" t="str">
        <f>IF(R48="","",VLOOKUP(R48,[1]リスト!$F$4:$G$5,2,FALSE))</f>
        <v/>
      </c>
      <c r="U48" s="122">
        <f t="shared" si="3"/>
        <v>0</v>
      </c>
      <c r="V48" s="122" t="str">
        <f t="shared" si="11"/>
        <v/>
      </c>
      <c r="W48" s="122">
        <f t="shared" si="12"/>
        <v>0</v>
      </c>
      <c r="X48" s="122">
        <f t="shared" si="13"/>
        <v>0</v>
      </c>
      <c r="AE48" s="95"/>
    </row>
    <row r="49" spans="1:31" s="96" customFormat="1" ht="24" hidden="1" customHeight="1" thickTop="1">
      <c r="A49" s="103">
        <v>63</v>
      </c>
      <c r="B49" s="126"/>
      <c r="C49" s="119"/>
      <c r="D49" s="119"/>
      <c r="E49" s="119"/>
      <c r="F49" s="127"/>
      <c r="G49" s="127"/>
      <c r="H49" s="127"/>
      <c r="I49" s="127"/>
      <c r="J49" s="121">
        <f t="shared" si="7"/>
        <v>0</v>
      </c>
      <c r="K49" s="122">
        <f t="shared" si="8"/>
        <v>0</v>
      </c>
      <c r="L49" s="122"/>
      <c r="M49" s="124">
        <f>IF(E49="",0,VLOOKUP(E49,[1]リスト!$B$4:$D$5,3,FALSE))</f>
        <v>0</v>
      </c>
      <c r="N49" s="121">
        <f t="shared" si="9"/>
        <v>0</v>
      </c>
      <c r="O49" s="122">
        <f t="shared" si="10"/>
        <v>0</v>
      </c>
      <c r="P49" s="127"/>
      <c r="Q49" s="121">
        <f t="shared" si="2"/>
        <v>0</v>
      </c>
      <c r="R49" s="119"/>
      <c r="S49" s="127"/>
      <c r="T49" s="124" t="str">
        <f>IF(R49="","",VLOOKUP(R49,[1]リスト!$F$4:$G$5,2,FALSE))</f>
        <v/>
      </c>
      <c r="U49" s="122">
        <f t="shared" si="3"/>
        <v>0</v>
      </c>
      <c r="V49" s="122" t="str">
        <f t="shared" si="11"/>
        <v/>
      </c>
      <c r="W49" s="122">
        <f t="shared" si="12"/>
        <v>0</v>
      </c>
      <c r="X49" s="122">
        <f t="shared" si="13"/>
        <v>0</v>
      </c>
      <c r="AE49" s="95"/>
    </row>
    <row r="50" spans="1:31" s="96" customFormat="1" ht="24" hidden="1" customHeight="1" thickTop="1">
      <c r="A50" s="103">
        <v>64</v>
      </c>
      <c r="B50" s="126"/>
      <c r="C50" s="119"/>
      <c r="D50" s="119"/>
      <c r="E50" s="119"/>
      <c r="F50" s="127"/>
      <c r="G50" s="127"/>
      <c r="H50" s="127"/>
      <c r="I50" s="127"/>
      <c r="J50" s="121">
        <f t="shared" si="7"/>
        <v>0</v>
      </c>
      <c r="K50" s="122">
        <f t="shared" si="8"/>
        <v>0</v>
      </c>
      <c r="L50" s="122"/>
      <c r="M50" s="124">
        <f>IF(E50="",0,VLOOKUP(E50,[1]リスト!$B$4:$D$5,3,FALSE))</f>
        <v>0</v>
      </c>
      <c r="N50" s="121">
        <f t="shared" si="9"/>
        <v>0</v>
      </c>
      <c r="O50" s="122">
        <f t="shared" si="10"/>
        <v>0</v>
      </c>
      <c r="P50" s="127"/>
      <c r="Q50" s="121">
        <f t="shared" si="2"/>
        <v>0</v>
      </c>
      <c r="R50" s="119"/>
      <c r="S50" s="127"/>
      <c r="T50" s="124" t="str">
        <f>IF(R50="","",VLOOKUP(R50,[1]リスト!$F$4:$G$5,2,FALSE))</f>
        <v/>
      </c>
      <c r="U50" s="122">
        <f t="shared" si="3"/>
        <v>0</v>
      </c>
      <c r="V50" s="122" t="str">
        <f t="shared" si="11"/>
        <v/>
      </c>
      <c r="W50" s="122">
        <f t="shared" si="12"/>
        <v>0</v>
      </c>
      <c r="X50" s="122">
        <f t="shared" si="13"/>
        <v>0</v>
      </c>
      <c r="AE50" s="95"/>
    </row>
    <row r="51" spans="1:31" s="96" customFormat="1" ht="24" hidden="1" customHeight="1" thickTop="1">
      <c r="A51" s="103">
        <v>65</v>
      </c>
      <c r="B51" s="126"/>
      <c r="C51" s="119"/>
      <c r="D51" s="119"/>
      <c r="E51" s="119"/>
      <c r="F51" s="127"/>
      <c r="G51" s="127"/>
      <c r="H51" s="127"/>
      <c r="I51" s="127"/>
      <c r="J51" s="121">
        <f t="shared" si="7"/>
        <v>0</v>
      </c>
      <c r="K51" s="122">
        <f t="shared" si="8"/>
        <v>0</v>
      </c>
      <c r="L51" s="122"/>
      <c r="M51" s="124">
        <f>IF(E51="",0,VLOOKUP(E51,[1]リスト!$B$4:$D$5,3,FALSE))</f>
        <v>0</v>
      </c>
      <c r="N51" s="121">
        <f t="shared" si="9"/>
        <v>0</v>
      </c>
      <c r="O51" s="122">
        <f t="shared" si="10"/>
        <v>0</v>
      </c>
      <c r="P51" s="127"/>
      <c r="Q51" s="121">
        <f t="shared" si="2"/>
        <v>0</v>
      </c>
      <c r="R51" s="119"/>
      <c r="S51" s="127"/>
      <c r="T51" s="124" t="str">
        <f>IF(R51="","",VLOOKUP(R51,[1]リスト!$F$4:$G$5,2,FALSE))</f>
        <v/>
      </c>
      <c r="U51" s="122">
        <f t="shared" si="3"/>
        <v>0</v>
      </c>
      <c r="V51" s="122" t="str">
        <f t="shared" si="11"/>
        <v/>
      </c>
      <c r="W51" s="122">
        <f t="shared" si="12"/>
        <v>0</v>
      </c>
      <c r="X51" s="122">
        <f t="shared" si="13"/>
        <v>0</v>
      </c>
      <c r="AE51" s="95"/>
    </row>
    <row r="52" spans="1:31" s="96" customFormat="1" ht="24" hidden="1" customHeight="1" thickTop="1">
      <c r="A52" s="103">
        <v>66</v>
      </c>
      <c r="B52" s="126"/>
      <c r="C52" s="119"/>
      <c r="D52" s="119"/>
      <c r="E52" s="119"/>
      <c r="F52" s="127"/>
      <c r="G52" s="127"/>
      <c r="H52" s="127"/>
      <c r="I52" s="127"/>
      <c r="J52" s="121">
        <f t="shared" si="7"/>
        <v>0</v>
      </c>
      <c r="K52" s="122">
        <f t="shared" si="8"/>
        <v>0</v>
      </c>
      <c r="L52" s="122"/>
      <c r="M52" s="124">
        <f>IF(E52="",0,VLOOKUP(E52,[1]リスト!$B$4:$D$5,3,FALSE))</f>
        <v>0</v>
      </c>
      <c r="N52" s="121">
        <f t="shared" si="9"/>
        <v>0</v>
      </c>
      <c r="O52" s="122">
        <f t="shared" si="10"/>
        <v>0</v>
      </c>
      <c r="P52" s="127"/>
      <c r="Q52" s="121">
        <f t="shared" si="2"/>
        <v>0</v>
      </c>
      <c r="R52" s="119"/>
      <c r="S52" s="127"/>
      <c r="T52" s="124" t="str">
        <f>IF(R52="","",VLOOKUP(R52,[1]リスト!$F$4:$G$5,2,FALSE))</f>
        <v/>
      </c>
      <c r="U52" s="122">
        <f t="shared" si="3"/>
        <v>0</v>
      </c>
      <c r="V52" s="122" t="str">
        <f t="shared" si="11"/>
        <v/>
      </c>
      <c r="W52" s="122">
        <f t="shared" si="12"/>
        <v>0</v>
      </c>
      <c r="X52" s="122">
        <f t="shared" si="13"/>
        <v>0</v>
      </c>
      <c r="AE52" s="95"/>
    </row>
    <row r="53" spans="1:31" s="96" customFormat="1" ht="24" hidden="1" customHeight="1" thickTop="1">
      <c r="A53" s="103">
        <v>67</v>
      </c>
      <c r="B53" s="126"/>
      <c r="C53" s="119"/>
      <c r="D53" s="119"/>
      <c r="E53" s="119"/>
      <c r="F53" s="127"/>
      <c r="G53" s="127"/>
      <c r="H53" s="127"/>
      <c r="I53" s="127"/>
      <c r="J53" s="121">
        <f t="shared" si="7"/>
        <v>0</v>
      </c>
      <c r="K53" s="122">
        <f t="shared" si="8"/>
        <v>0</v>
      </c>
      <c r="L53" s="122"/>
      <c r="M53" s="124">
        <f>IF(E53="",0,VLOOKUP(E53,[1]リスト!$B$4:$D$5,3,FALSE))</f>
        <v>0</v>
      </c>
      <c r="N53" s="121">
        <f t="shared" si="9"/>
        <v>0</v>
      </c>
      <c r="O53" s="122">
        <f t="shared" si="10"/>
        <v>0</v>
      </c>
      <c r="P53" s="127"/>
      <c r="Q53" s="121">
        <f t="shared" si="2"/>
        <v>0</v>
      </c>
      <c r="R53" s="119"/>
      <c r="S53" s="127"/>
      <c r="T53" s="124" t="str">
        <f>IF(R53="","",VLOOKUP(R53,[1]リスト!$F$4:$G$5,2,FALSE))</f>
        <v/>
      </c>
      <c r="U53" s="122">
        <f t="shared" si="3"/>
        <v>0</v>
      </c>
      <c r="V53" s="122" t="str">
        <f t="shared" si="11"/>
        <v/>
      </c>
      <c r="W53" s="122">
        <f t="shared" si="12"/>
        <v>0</v>
      </c>
      <c r="X53" s="122">
        <f t="shared" si="13"/>
        <v>0</v>
      </c>
      <c r="AE53" s="95"/>
    </row>
    <row r="54" spans="1:31" s="96" customFormat="1" ht="24" hidden="1" customHeight="1" thickTop="1">
      <c r="A54" s="103">
        <v>68</v>
      </c>
      <c r="B54" s="126"/>
      <c r="C54" s="119"/>
      <c r="D54" s="119"/>
      <c r="E54" s="119"/>
      <c r="F54" s="127"/>
      <c r="G54" s="127"/>
      <c r="H54" s="127"/>
      <c r="I54" s="127"/>
      <c r="J54" s="121">
        <f t="shared" si="7"/>
        <v>0</v>
      </c>
      <c r="K54" s="122">
        <f t="shared" si="8"/>
        <v>0</v>
      </c>
      <c r="L54" s="122"/>
      <c r="M54" s="124">
        <f>IF(E54="",0,VLOOKUP(E54,[1]リスト!$B$4:$D$5,3,FALSE))</f>
        <v>0</v>
      </c>
      <c r="N54" s="121">
        <f t="shared" si="9"/>
        <v>0</v>
      </c>
      <c r="O54" s="122">
        <f t="shared" si="10"/>
        <v>0</v>
      </c>
      <c r="P54" s="127"/>
      <c r="Q54" s="121">
        <f t="shared" si="2"/>
        <v>0</v>
      </c>
      <c r="R54" s="119"/>
      <c r="S54" s="127"/>
      <c r="T54" s="124" t="str">
        <f>IF(R54="","",VLOOKUP(R54,[1]リスト!$F$4:$G$5,2,FALSE))</f>
        <v/>
      </c>
      <c r="U54" s="122">
        <f t="shared" si="3"/>
        <v>0</v>
      </c>
      <c r="V54" s="122" t="str">
        <f t="shared" si="11"/>
        <v/>
      </c>
      <c r="W54" s="122">
        <f t="shared" si="12"/>
        <v>0</v>
      </c>
      <c r="X54" s="122">
        <f t="shared" si="13"/>
        <v>0</v>
      </c>
      <c r="AE54" s="95"/>
    </row>
    <row r="55" spans="1:31" s="96" customFormat="1" ht="24" hidden="1" customHeight="1" thickTop="1">
      <c r="A55" s="103">
        <v>69</v>
      </c>
      <c r="B55" s="126"/>
      <c r="C55" s="119"/>
      <c r="D55" s="119"/>
      <c r="E55" s="119"/>
      <c r="F55" s="127"/>
      <c r="G55" s="127"/>
      <c r="H55" s="127"/>
      <c r="I55" s="127"/>
      <c r="J55" s="121">
        <f t="shared" si="7"/>
        <v>0</v>
      </c>
      <c r="K55" s="122">
        <f t="shared" si="8"/>
        <v>0</v>
      </c>
      <c r="L55" s="122"/>
      <c r="M55" s="124">
        <f>IF(E55="",0,VLOOKUP(E55,[1]リスト!$B$4:$D$5,3,FALSE))</f>
        <v>0</v>
      </c>
      <c r="N55" s="121">
        <f t="shared" si="9"/>
        <v>0</v>
      </c>
      <c r="O55" s="122">
        <f t="shared" si="10"/>
        <v>0</v>
      </c>
      <c r="P55" s="127"/>
      <c r="Q55" s="121">
        <f t="shared" si="2"/>
        <v>0</v>
      </c>
      <c r="R55" s="119"/>
      <c r="S55" s="127"/>
      <c r="T55" s="124" t="str">
        <f>IF(R55="","",VLOOKUP(R55,[1]リスト!$F$4:$G$5,2,FALSE))</f>
        <v/>
      </c>
      <c r="U55" s="122">
        <f t="shared" si="3"/>
        <v>0</v>
      </c>
      <c r="V55" s="122" t="str">
        <f t="shared" si="11"/>
        <v/>
      </c>
      <c r="W55" s="122">
        <f t="shared" si="12"/>
        <v>0</v>
      </c>
      <c r="X55" s="122">
        <f t="shared" si="13"/>
        <v>0</v>
      </c>
      <c r="AE55" s="95"/>
    </row>
    <row r="56" spans="1:31" s="96" customFormat="1" ht="24" hidden="1" customHeight="1" thickTop="1">
      <c r="A56" s="103">
        <v>70</v>
      </c>
      <c r="B56" s="126"/>
      <c r="C56" s="119"/>
      <c r="D56" s="119"/>
      <c r="E56" s="119"/>
      <c r="F56" s="127"/>
      <c r="G56" s="127"/>
      <c r="H56" s="127"/>
      <c r="I56" s="127"/>
      <c r="J56" s="121">
        <f t="shared" si="7"/>
        <v>0</v>
      </c>
      <c r="K56" s="122">
        <f t="shared" si="8"/>
        <v>0</v>
      </c>
      <c r="L56" s="122"/>
      <c r="M56" s="124">
        <f>IF(E56="",0,VLOOKUP(E56,[1]リスト!$B$4:$D$5,3,FALSE))</f>
        <v>0</v>
      </c>
      <c r="N56" s="121">
        <f t="shared" si="9"/>
        <v>0</v>
      </c>
      <c r="O56" s="122">
        <f t="shared" si="10"/>
        <v>0</v>
      </c>
      <c r="P56" s="127"/>
      <c r="Q56" s="121">
        <f t="shared" si="2"/>
        <v>0</v>
      </c>
      <c r="R56" s="119"/>
      <c r="S56" s="127"/>
      <c r="T56" s="124" t="str">
        <f>IF(R56="","",VLOOKUP(R56,[1]リスト!$F$4:$G$5,2,FALSE))</f>
        <v/>
      </c>
      <c r="U56" s="122">
        <f t="shared" si="3"/>
        <v>0</v>
      </c>
      <c r="V56" s="122" t="str">
        <f t="shared" si="11"/>
        <v/>
      </c>
      <c r="W56" s="122">
        <f t="shared" si="12"/>
        <v>0</v>
      </c>
      <c r="X56" s="122">
        <f t="shared" si="13"/>
        <v>0</v>
      </c>
      <c r="AE56" s="95"/>
    </row>
    <row r="57" spans="1:31" s="96" customFormat="1" ht="24" hidden="1" customHeight="1" thickTop="1">
      <c r="A57" s="103">
        <v>71</v>
      </c>
      <c r="B57" s="126"/>
      <c r="C57" s="119"/>
      <c r="D57" s="119"/>
      <c r="E57" s="119"/>
      <c r="F57" s="127"/>
      <c r="G57" s="127"/>
      <c r="H57" s="127"/>
      <c r="I57" s="127"/>
      <c r="J57" s="121">
        <f t="shared" si="7"/>
        <v>0</v>
      </c>
      <c r="K57" s="122">
        <f t="shared" si="8"/>
        <v>0</v>
      </c>
      <c r="L57" s="122"/>
      <c r="M57" s="124">
        <f>IF(E57="",0,VLOOKUP(E57,[1]リスト!$B$4:$D$5,3,FALSE))</f>
        <v>0</v>
      </c>
      <c r="N57" s="121">
        <f t="shared" si="9"/>
        <v>0</v>
      </c>
      <c r="O57" s="122">
        <f t="shared" si="10"/>
        <v>0</v>
      </c>
      <c r="P57" s="127"/>
      <c r="Q57" s="121">
        <f t="shared" si="2"/>
        <v>0</v>
      </c>
      <c r="R57" s="119"/>
      <c r="S57" s="127"/>
      <c r="T57" s="124" t="str">
        <f>IF(R57="","",VLOOKUP(R57,[1]リスト!$F$4:$G$5,2,FALSE))</f>
        <v/>
      </c>
      <c r="U57" s="122">
        <f t="shared" si="3"/>
        <v>0</v>
      </c>
      <c r="V57" s="122" t="str">
        <f t="shared" si="11"/>
        <v/>
      </c>
      <c r="W57" s="122">
        <f t="shared" si="12"/>
        <v>0</v>
      </c>
      <c r="X57" s="122">
        <f t="shared" si="13"/>
        <v>0</v>
      </c>
      <c r="AE57" s="95"/>
    </row>
    <row r="58" spans="1:31" s="96" customFormat="1" ht="24" hidden="1" customHeight="1" thickTop="1">
      <c r="A58" s="103">
        <v>72</v>
      </c>
      <c r="B58" s="126"/>
      <c r="C58" s="119"/>
      <c r="D58" s="119"/>
      <c r="E58" s="119"/>
      <c r="F58" s="127"/>
      <c r="G58" s="127"/>
      <c r="H58" s="127"/>
      <c r="I58" s="127"/>
      <c r="J58" s="121">
        <f t="shared" si="7"/>
        <v>0</v>
      </c>
      <c r="K58" s="122">
        <f t="shared" si="8"/>
        <v>0</v>
      </c>
      <c r="L58" s="122"/>
      <c r="M58" s="124">
        <f>IF(E58="",0,VLOOKUP(E58,[1]リスト!$B$4:$D$5,3,FALSE))</f>
        <v>0</v>
      </c>
      <c r="N58" s="121">
        <f t="shared" si="9"/>
        <v>0</v>
      </c>
      <c r="O58" s="122">
        <f t="shared" si="10"/>
        <v>0</v>
      </c>
      <c r="P58" s="127"/>
      <c r="Q58" s="121">
        <f t="shared" si="2"/>
        <v>0</v>
      </c>
      <c r="R58" s="119"/>
      <c r="S58" s="127"/>
      <c r="T58" s="124" t="str">
        <f>IF(R58="","",VLOOKUP(R58,[1]リスト!$F$4:$G$5,2,FALSE))</f>
        <v/>
      </c>
      <c r="U58" s="122">
        <f t="shared" si="3"/>
        <v>0</v>
      </c>
      <c r="V58" s="122" t="str">
        <f t="shared" si="11"/>
        <v/>
      </c>
      <c r="W58" s="122">
        <f t="shared" si="12"/>
        <v>0</v>
      </c>
      <c r="X58" s="122">
        <f t="shared" si="13"/>
        <v>0</v>
      </c>
      <c r="AE58" s="95"/>
    </row>
    <row r="59" spans="1:31" s="96" customFormat="1" ht="24" hidden="1" customHeight="1" thickTop="1">
      <c r="A59" s="103">
        <v>73</v>
      </c>
      <c r="B59" s="126"/>
      <c r="C59" s="119"/>
      <c r="D59" s="119"/>
      <c r="E59" s="119"/>
      <c r="F59" s="127"/>
      <c r="G59" s="127"/>
      <c r="H59" s="127"/>
      <c r="I59" s="127"/>
      <c r="J59" s="121">
        <f t="shared" si="7"/>
        <v>0</v>
      </c>
      <c r="K59" s="122">
        <f t="shared" si="8"/>
        <v>0</v>
      </c>
      <c r="L59" s="122"/>
      <c r="M59" s="124">
        <f>IF(E59="",0,VLOOKUP(E59,[1]リスト!$B$4:$D$5,3,FALSE))</f>
        <v>0</v>
      </c>
      <c r="N59" s="121">
        <f t="shared" si="9"/>
        <v>0</v>
      </c>
      <c r="O59" s="122">
        <f t="shared" si="10"/>
        <v>0</v>
      </c>
      <c r="P59" s="127"/>
      <c r="Q59" s="121">
        <f t="shared" si="2"/>
        <v>0</v>
      </c>
      <c r="R59" s="119"/>
      <c r="S59" s="127"/>
      <c r="T59" s="124" t="str">
        <f>IF(R59="","",VLOOKUP(R59,[1]リスト!$F$4:$G$5,2,FALSE))</f>
        <v/>
      </c>
      <c r="U59" s="122">
        <f t="shared" si="3"/>
        <v>0</v>
      </c>
      <c r="V59" s="122" t="str">
        <f t="shared" si="11"/>
        <v/>
      </c>
      <c r="W59" s="122">
        <f t="shared" si="12"/>
        <v>0</v>
      </c>
      <c r="X59" s="122">
        <f t="shared" si="13"/>
        <v>0</v>
      </c>
      <c r="AE59" s="95"/>
    </row>
    <row r="60" spans="1:31" s="96" customFormat="1" ht="24" hidden="1" customHeight="1" thickTop="1">
      <c r="A60" s="103">
        <v>74</v>
      </c>
      <c r="B60" s="126"/>
      <c r="C60" s="119"/>
      <c r="D60" s="119"/>
      <c r="E60" s="119"/>
      <c r="F60" s="127"/>
      <c r="G60" s="127"/>
      <c r="H60" s="127"/>
      <c r="I60" s="127"/>
      <c r="J60" s="121">
        <f t="shared" si="7"/>
        <v>0</v>
      </c>
      <c r="K60" s="122">
        <f t="shared" si="8"/>
        <v>0</v>
      </c>
      <c r="L60" s="122"/>
      <c r="M60" s="124">
        <f>IF(E60="",0,VLOOKUP(E60,[1]リスト!$B$4:$D$5,3,FALSE))</f>
        <v>0</v>
      </c>
      <c r="N60" s="121">
        <f t="shared" si="9"/>
        <v>0</v>
      </c>
      <c r="O60" s="122">
        <f t="shared" si="10"/>
        <v>0</v>
      </c>
      <c r="P60" s="127"/>
      <c r="Q60" s="121">
        <f t="shared" si="2"/>
        <v>0</v>
      </c>
      <c r="R60" s="119"/>
      <c r="S60" s="127"/>
      <c r="T60" s="124" t="str">
        <f>IF(R60="","",VLOOKUP(R60,[1]リスト!$F$4:$G$5,2,FALSE))</f>
        <v/>
      </c>
      <c r="U60" s="122">
        <f t="shared" si="3"/>
        <v>0</v>
      </c>
      <c r="V60" s="122" t="str">
        <f t="shared" si="11"/>
        <v/>
      </c>
      <c r="W60" s="122">
        <f t="shared" si="12"/>
        <v>0</v>
      </c>
      <c r="X60" s="122">
        <f t="shared" si="13"/>
        <v>0</v>
      </c>
      <c r="AE60" s="95"/>
    </row>
    <row r="61" spans="1:31" s="96" customFormat="1" ht="24" hidden="1" customHeight="1" thickTop="1">
      <c r="A61" s="103">
        <v>75</v>
      </c>
      <c r="B61" s="126"/>
      <c r="C61" s="119"/>
      <c r="D61" s="119"/>
      <c r="E61" s="119"/>
      <c r="F61" s="127"/>
      <c r="G61" s="127"/>
      <c r="H61" s="127"/>
      <c r="I61" s="127"/>
      <c r="J61" s="121">
        <f t="shared" si="7"/>
        <v>0</v>
      </c>
      <c r="K61" s="122">
        <f t="shared" si="8"/>
        <v>0</v>
      </c>
      <c r="L61" s="122"/>
      <c r="M61" s="124">
        <f>IF(E61="",0,VLOOKUP(E61,[1]リスト!$B$4:$D$5,3,FALSE))</f>
        <v>0</v>
      </c>
      <c r="N61" s="121">
        <f t="shared" si="9"/>
        <v>0</v>
      </c>
      <c r="O61" s="122">
        <f t="shared" si="10"/>
        <v>0</v>
      </c>
      <c r="P61" s="127"/>
      <c r="Q61" s="121">
        <f t="shared" si="2"/>
        <v>0</v>
      </c>
      <c r="R61" s="119"/>
      <c r="S61" s="127"/>
      <c r="T61" s="124" t="str">
        <f>IF(R61="","",VLOOKUP(R61,[1]リスト!$F$4:$G$5,2,FALSE))</f>
        <v/>
      </c>
      <c r="U61" s="122">
        <f t="shared" si="3"/>
        <v>0</v>
      </c>
      <c r="V61" s="122" t="str">
        <f t="shared" si="11"/>
        <v/>
      </c>
      <c r="W61" s="122">
        <f t="shared" si="12"/>
        <v>0</v>
      </c>
      <c r="X61" s="122">
        <f t="shared" si="13"/>
        <v>0</v>
      </c>
      <c r="AE61" s="95"/>
    </row>
    <row r="62" spans="1:31" s="96" customFormat="1" ht="24" hidden="1" customHeight="1" thickTop="1">
      <c r="A62" s="103">
        <v>76</v>
      </c>
      <c r="B62" s="126"/>
      <c r="C62" s="119"/>
      <c r="D62" s="119"/>
      <c r="E62" s="119"/>
      <c r="F62" s="127"/>
      <c r="G62" s="127"/>
      <c r="H62" s="127"/>
      <c r="I62" s="127"/>
      <c r="J62" s="121">
        <f t="shared" si="7"/>
        <v>0</v>
      </c>
      <c r="K62" s="122">
        <f t="shared" si="8"/>
        <v>0</v>
      </c>
      <c r="L62" s="122"/>
      <c r="M62" s="124">
        <f>IF(E62="",0,VLOOKUP(E62,[1]リスト!$B$4:$D$5,3,FALSE))</f>
        <v>0</v>
      </c>
      <c r="N62" s="121">
        <f t="shared" si="9"/>
        <v>0</v>
      </c>
      <c r="O62" s="122">
        <f t="shared" si="10"/>
        <v>0</v>
      </c>
      <c r="P62" s="127"/>
      <c r="Q62" s="121">
        <f t="shared" si="2"/>
        <v>0</v>
      </c>
      <c r="R62" s="119"/>
      <c r="S62" s="127"/>
      <c r="T62" s="124" t="str">
        <f>IF(R62="","",VLOOKUP(R62,[1]リスト!$F$4:$G$5,2,FALSE))</f>
        <v/>
      </c>
      <c r="U62" s="122">
        <f t="shared" si="3"/>
        <v>0</v>
      </c>
      <c r="V62" s="122" t="str">
        <f t="shared" si="11"/>
        <v/>
      </c>
      <c r="W62" s="122">
        <f t="shared" si="12"/>
        <v>0</v>
      </c>
      <c r="X62" s="122">
        <f t="shared" si="13"/>
        <v>0</v>
      </c>
      <c r="AE62" s="95"/>
    </row>
    <row r="63" spans="1:31" s="96" customFormat="1" ht="24" hidden="1" customHeight="1" thickTop="1">
      <c r="A63" s="103">
        <v>77</v>
      </c>
      <c r="B63" s="126"/>
      <c r="C63" s="119"/>
      <c r="D63" s="119"/>
      <c r="E63" s="119"/>
      <c r="F63" s="127"/>
      <c r="G63" s="127"/>
      <c r="H63" s="127"/>
      <c r="I63" s="127"/>
      <c r="J63" s="121">
        <f t="shared" si="7"/>
        <v>0</v>
      </c>
      <c r="K63" s="122">
        <f t="shared" si="8"/>
        <v>0</v>
      </c>
      <c r="L63" s="122"/>
      <c r="M63" s="124">
        <f>IF(E63="",0,VLOOKUP(E63,[1]リスト!$B$4:$D$5,3,FALSE))</f>
        <v>0</v>
      </c>
      <c r="N63" s="121">
        <f t="shared" si="9"/>
        <v>0</v>
      </c>
      <c r="O63" s="122">
        <f t="shared" si="10"/>
        <v>0</v>
      </c>
      <c r="P63" s="127"/>
      <c r="Q63" s="121">
        <f t="shared" si="2"/>
        <v>0</v>
      </c>
      <c r="R63" s="119"/>
      <c r="S63" s="127"/>
      <c r="T63" s="124" t="str">
        <f>IF(R63="","",VLOOKUP(R63,[1]リスト!$F$4:$G$5,2,FALSE))</f>
        <v/>
      </c>
      <c r="U63" s="122">
        <f t="shared" si="3"/>
        <v>0</v>
      </c>
      <c r="V63" s="122" t="str">
        <f t="shared" si="11"/>
        <v/>
      </c>
      <c r="W63" s="122">
        <f t="shared" si="12"/>
        <v>0</v>
      </c>
      <c r="X63" s="122">
        <f t="shared" si="13"/>
        <v>0</v>
      </c>
      <c r="AE63" s="95"/>
    </row>
    <row r="64" spans="1:31" s="96" customFormat="1" ht="24" hidden="1" customHeight="1" thickTop="1">
      <c r="A64" s="103">
        <v>78</v>
      </c>
      <c r="B64" s="126"/>
      <c r="C64" s="119"/>
      <c r="D64" s="119"/>
      <c r="E64" s="119"/>
      <c r="F64" s="127"/>
      <c r="G64" s="127"/>
      <c r="H64" s="127"/>
      <c r="I64" s="127"/>
      <c r="J64" s="121">
        <f t="shared" si="7"/>
        <v>0</v>
      </c>
      <c r="K64" s="122">
        <f t="shared" si="8"/>
        <v>0</v>
      </c>
      <c r="L64" s="122"/>
      <c r="M64" s="124">
        <f>IF(E64="",0,VLOOKUP(E64,[1]リスト!$B$4:$D$5,3,FALSE))</f>
        <v>0</v>
      </c>
      <c r="N64" s="121">
        <f t="shared" si="9"/>
        <v>0</v>
      </c>
      <c r="O64" s="122">
        <f t="shared" si="10"/>
        <v>0</v>
      </c>
      <c r="P64" s="127"/>
      <c r="Q64" s="121">
        <f t="shared" si="2"/>
        <v>0</v>
      </c>
      <c r="R64" s="119"/>
      <c r="S64" s="127"/>
      <c r="T64" s="124" t="str">
        <f>IF(R64="","",VLOOKUP(R64,[1]リスト!$F$4:$G$5,2,FALSE))</f>
        <v/>
      </c>
      <c r="U64" s="122">
        <f t="shared" si="3"/>
        <v>0</v>
      </c>
      <c r="V64" s="122" t="str">
        <f t="shared" si="11"/>
        <v/>
      </c>
      <c r="W64" s="122">
        <f t="shared" si="12"/>
        <v>0</v>
      </c>
      <c r="X64" s="122">
        <f t="shared" si="13"/>
        <v>0</v>
      </c>
      <c r="AE64" s="95"/>
    </row>
    <row r="65" spans="1:31" s="96" customFormat="1" ht="24" hidden="1" customHeight="1" thickTop="1">
      <c r="A65" s="103">
        <v>79</v>
      </c>
      <c r="B65" s="126"/>
      <c r="C65" s="119"/>
      <c r="D65" s="119"/>
      <c r="E65" s="119"/>
      <c r="F65" s="127"/>
      <c r="G65" s="127"/>
      <c r="H65" s="127"/>
      <c r="I65" s="127"/>
      <c r="J65" s="121">
        <f t="shared" si="7"/>
        <v>0</v>
      </c>
      <c r="K65" s="122">
        <f t="shared" si="8"/>
        <v>0</v>
      </c>
      <c r="L65" s="122"/>
      <c r="M65" s="124">
        <f>IF(E65="",0,VLOOKUP(E65,[1]リスト!$B$4:$D$5,3,FALSE))</f>
        <v>0</v>
      </c>
      <c r="N65" s="121">
        <f t="shared" si="9"/>
        <v>0</v>
      </c>
      <c r="O65" s="122">
        <f t="shared" si="10"/>
        <v>0</v>
      </c>
      <c r="P65" s="127"/>
      <c r="Q65" s="121">
        <f t="shared" si="2"/>
        <v>0</v>
      </c>
      <c r="R65" s="119"/>
      <c r="S65" s="127"/>
      <c r="T65" s="124" t="str">
        <f>IF(R65="","",VLOOKUP(R65,[1]リスト!$F$4:$G$5,2,FALSE))</f>
        <v/>
      </c>
      <c r="U65" s="122">
        <f t="shared" si="3"/>
        <v>0</v>
      </c>
      <c r="V65" s="122" t="str">
        <f t="shared" si="11"/>
        <v/>
      </c>
      <c r="W65" s="122">
        <f t="shared" si="12"/>
        <v>0</v>
      </c>
      <c r="X65" s="122">
        <f t="shared" si="13"/>
        <v>0</v>
      </c>
      <c r="AE65" s="95"/>
    </row>
    <row r="66" spans="1:31" s="96" customFormat="1" ht="24" hidden="1" customHeight="1" thickTop="1">
      <c r="A66" s="103">
        <v>80</v>
      </c>
      <c r="B66" s="126"/>
      <c r="C66" s="119"/>
      <c r="D66" s="119"/>
      <c r="E66" s="119"/>
      <c r="F66" s="127"/>
      <c r="G66" s="127"/>
      <c r="H66" s="127"/>
      <c r="I66" s="127"/>
      <c r="J66" s="121">
        <f t="shared" si="7"/>
        <v>0</v>
      </c>
      <c r="K66" s="122">
        <f t="shared" si="8"/>
        <v>0</v>
      </c>
      <c r="L66" s="122"/>
      <c r="M66" s="124">
        <f>IF(E66="",0,VLOOKUP(E66,[1]リスト!$B$4:$D$5,3,FALSE))</f>
        <v>0</v>
      </c>
      <c r="N66" s="121">
        <f t="shared" si="9"/>
        <v>0</v>
      </c>
      <c r="O66" s="122">
        <f t="shared" si="10"/>
        <v>0</v>
      </c>
      <c r="P66" s="127"/>
      <c r="Q66" s="121">
        <f t="shared" si="2"/>
        <v>0</v>
      </c>
      <c r="R66" s="119"/>
      <c r="S66" s="127"/>
      <c r="T66" s="124" t="str">
        <f>IF(R66="","",VLOOKUP(R66,[1]リスト!$F$4:$G$5,2,FALSE))</f>
        <v/>
      </c>
      <c r="U66" s="122">
        <f t="shared" si="3"/>
        <v>0</v>
      </c>
      <c r="V66" s="122" t="str">
        <f t="shared" si="11"/>
        <v/>
      </c>
      <c r="W66" s="122">
        <f t="shared" si="12"/>
        <v>0</v>
      </c>
      <c r="X66" s="122">
        <f t="shared" si="13"/>
        <v>0</v>
      </c>
      <c r="AE66" s="95"/>
    </row>
    <row r="67" spans="1:31" s="96" customFormat="1" ht="24" hidden="1" customHeight="1" thickTop="1">
      <c r="A67" s="103">
        <v>81</v>
      </c>
      <c r="B67" s="126"/>
      <c r="C67" s="119"/>
      <c r="D67" s="119"/>
      <c r="E67" s="119"/>
      <c r="F67" s="127"/>
      <c r="G67" s="127"/>
      <c r="H67" s="127"/>
      <c r="I67" s="127"/>
      <c r="J67" s="121">
        <f t="shared" si="7"/>
        <v>0</v>
      </c>
      <c r="K67" s="122">
        <f t="shared" si="8"/>
        <v>0</v>
      </c>
      <c r="L67" s="122"/>
      <c r="M67" s="124">
        <f>IF(E67="",0,VLOOKUP(E67,[1]リスト!$B$4:$D$5,3,FALSE))</f>
        <v>0</v>
      </c>
      <c r="N67" s="121">
        <f t="shared" si="9"/>
        <v>0</v>
      </c>
      <c r="O67" s="122">
        <f t="shared" si="10"/>
        <v>0</v>
      </c>
      <c r="P67" s="127"/>
      <c r="Q67" s="121">
        <f t="shared" si="2"/>
        <v>0</v>
      </c>
      <c r="R67" s="119"/>
      <c r="S67" s="127"/>
      <c r="T67" s="124" t="str">
        <f>IF(R67="","",VLOOKUP(R67,[1]リスト!$F$4:$G$5,2,FALSE))</f>
        <v/>
      </c>
      <c r="U67" s="122">
        <f t="shared" si="3"/>
        <v>0</v>
      </c>
      <c r="V67" s="122" t="str">
        <f t="shared" si="11"/>
        <v/>
      </c>
      <c r="W67" s="122">
        <f t="shared" si="12"/>
        <v>0</v>
      </c>
      <c r="X67" s="122">
        <f t="shared" si="13"/>
        <v>0</v>
      </c>
      <c r="AE67" s="95"/>
    </row>
    <row r="68" spans="1:31" s="96" customFormat="1" ht="24" hidden="1" customHeight="1" thickTop="1">
      <c r="A68" s="103">
        <v>82</v>
      </c>
      <c r="B68" s="126"/>
      <c r="C68" s="119"/>
      <c r="D68" s="119"/>
      <c r="E68" s="119"/>
      <c r="F68" s="127"/>
      <c r="G68" s="127"/>
      <c r="H68" s="127"/>
      <c r="I68" s="127"/>
      <c r="J68" s="121">
        <f t="shared" si="7"/>
        <v>0</v>
      </c>
      <c r="K68" s="122">
        <f t="shared" si="8"/>
        <v>0</v>
      </c>
      <c r="L68" s="122"/>
      <c r="M68" s="124">
        <f>IF(E68="",0,VLOOKUP(E68,[1]リスト!$B$4:$D$5,3,FALSE))</f>
        <v>0</v>
      </c>
      <c r="N68" s="121">
        <f t="shared" si="9"/>
        <v>0</v>
      </c>
      <c r="O68" s="122">
        <f t="shared" si="10"/>
        <v>0</v>
      </c>
      <c r="P68" s="127"/>
      <c r="Q68" s="121">
        <f t="shared" si="2"/>
        <v>0</v>
      </c>
      <c r="R68" s="119"/>
      <c r="S68" s="127"/>
      <c r="T68" s="124" t="str">
        <f>IF(R68="","",VLOOKUP(R68,[1]リスト!$F$4:$G$5,2,FALSE))</f>
        <v/>
      </c>
      <c r="U68" s="122">
        <f t="shared" si="3"/>
        <v>0</v>
      </c>
      <c r="V68" s="122" t="str">
        <f t="shared" si="11"/>
        <v/>
      </c>
      <c r="W68" s="122">
        <f t="shared" si="12"/>
        <v>0</v>
      </c>
      <c r="X68" s="122">
        <f t="shared" si="13"/>
        <v>0</v>
      </c>
      <c r="AE68" s="95"/>
    </row>
    <row r="69" spans="1:31" s="96" customFormat="1" ht="24" hidden="1" customHeight="1" thickTop="1">
      <c r="A69" s="103">
        <v>83</v>
      </c>
      <c r="B69" s="126"/>
      <c r="C69" s="119"/>
      <c r="D69" s="119"/>
      <c r="E69" s="119"/>
      <c r="F69" s="127"/>
      <c r="G69" s="127"/>
      <c r="H69" s="127"/>
      <c r="I69" s="127"/>
      <c r="J69" s="121">
        <f t="shared" si="7"/>
        <v>0</v>
      </c>
      <c r="K69" s="122">
        <f t="shared" si="8"/>
        <v>0</v>
      </c>
      <c r="L69" s="122"/>
      <c r="M69" s="124">
        <f>IF(E69="",0,VLOOKUP(E69,[1]リスト!$B$4:$D$5,3,FALSE))</f>
        <v>0</v>
      </c>
      <c r="N69" s="121">
        <f t="shared" si="9"/>
        <v>0</v>
      </c>
      <c r="O69" s="122">
        <f t="shared" si="10"/>
        <v>0</v>
      </c>
      <c r="P69" s="127"/>
      <c r="Q69" s="121">
        <f t="shared" si="2"/>
        <v>0</v>
      </c>
      <c r="R69" s="119"/>
      <c r="S69" s="127"/>
      <c r="T69" s="124" t="str">
        <f>IF(R69="","",VLOOKUP(R69,[1]リスト!$F$4:$G$5,2,FALSE))</f>
        <v/>
      </c>
      <c r="U69" s="122">
        <f t="shared" si="3"/>
        <v>0</v>
      </c>
      <c r="V69" s="122" t="str">
        <f t="shared" si="11"/>
        <v/>
      </c>
      <c r="W69" s="122">
        <f t="shared" si="12"/>
        <v>0</v>
      </c>
      <c r="X69" s="122">
        <f t="shared" si="13"/>
        <v>0</v>
      </c>
      <c r="AE69" s="95"/>
    </row>
    <row r="70" spans="1:31" s="96" customFormat="1" ht="24" hidden="1" customHeight="1" thickTop="1">
      <c r="A70" s="103">
        <v>84</v>
      </c>
      <c r="B70" s="126"/>
      <c r="C70" s="119"/>
      <c r="D70" s="119"/>
      <c r="E70" s="119"/>
      <c r="F70" s="127"/>
      <c r="G70" s="127"/>
      <c r="H70" s="127"/>
      <c r="I70" s="127"/>
      <c r="J70" s="121">
        <f t="shared" si="7"/>
        <v>0</v>
      </c>
      <c r="K70" s="122">
        <f t="shared" si="8"/>
        <v>0</v>
      </c>
      <c r="L70" s="122"/>
      <c r="M70" s="124">
        <f>IF(E70="",0,VLOOKUP(E70,[1]リスト!$B$4:$D$5,3,FALSE))</f>
        <v>0</v>
      </c>
      <c r="N70" s="121">
        <f t="shared" si="9"/>
        <v>0</v>
      </c>
      <c r="O70" s="122">
        <f t="shared" si="10"/>
        <v>0</v>
      </c>
      <c r="P70" s="127"/>
      <c r="Q70" s="121">
        <f t="shared" si="2"/>
        <v>0</v>
      </c>
      <c r="R70" s="119"/>
      <c r="S70" s="127"/>
      <c r="T70" s="124" t="str">
        <f>IF(R70="","",VLOOKUP(R70,[1]リスト!$F$4:$G$5,2,FALSE))</f>
        <v/>
      </c>
      <c r="U70" s="122">
        <f t="shared" si="3"/>
        <v>0</v>
      </c>
      <c r="V70" s="122" t="str">
        <f t="shared" si="11"/>
        <v/>
      </c>
      <c r="W70" s="122">
        <f t="shared" si="12"/>
        <v>0</v>
      </c>
      <c r="X70" s="122">
        <f t="shared" si="13"/>
        <v>0</v>
      </c>
      <c r="AE70" s="95"/>
    </row>
    <row r="71" spans="1:31" s="96" customFormat="1" ht="24" hidden="1" customHeight="1" thickTop="1">
      <c r="A71" s="103">
        <v>85</v>
      </c>
      <c r="B71" s="126"/>
      <c r="C71" s="119"/>
      <c r="D71" s="119"/>
      <c r="E71" s="119"/>
      <c r="F71" s="127"/>
      <c r="G71" s="127"/>
      <c r="H71" s="127"/>
      <c r="I71" s="127"/>
      <c r="J71" s="121">
        <f t="shared" si="7"/>
        <v>0</v>
      </c>
      <c r="K71" s="122">
        <f t="shared" si="8"/>
        <v>0</v>
      </c>
      <c r="L71" s="122"/>
      <c r="M71" s="124">
        <f>IF(E71="",0,VLOOKUP(E71,[1]リスト!$B$4:$D$5,3,FALSE))</f>
        <v>0</v>
      </c>
      <c r="N71" s="121">
        <f t="shared" si="9"/>
        <v>0</v>
      </c>
      <c r="O71" s="122">
        <f t="shared" si="10"/>
        <v>0</v>
      </c>
      <c r="P71" s="127"/>
      <c r="Q71" s="121">
        <f t="shared" si="2"/>
        <v>0</v>
      </c>
      <c r="R71" s="119"/>
      <c r="S71" s="127"/>
      <c r="T71" s="124" t="str">
        <f>IF(R71="","",VLOOKUP(R71,[1]リスト!$F$4:$G$5,2,FALSE))</f>
        <v/>
      </c>
      <c r="U71" s="122">
        <f t="shared" si="3"/>
        <v>0</v>
      </c>
      <c r="V71" s="122" t="str">
        <f t="shared" si="11"/>
        <v/>
      </c>
      <c r="W71" s="122">
        <f t="shared" si="12"/>
        <v>0</v>
      </c>
      <c r="X71" s="122">
        <f t="shared" si="13"/>
        <v>0</v>
      </c>
      <c r="AE71" s="95"/>
    </row>
    <row r="72" spans="1:31" s="96" customFormat="1" ht="24" hidden="1" customHeight="1" thickTop="1">
      <c r="A72" s="103">
        <v>86</v>
      </c>
      <c r="B72" s="126"/>
      <c r="C72" s="119"/>
      <c r="D72" s="119"/>
      <c r="E72" s="119"/>
      <c r="F72" s="127"/>
      <c r="G72" s="127"/>
      <c r="H72" s="127"/>
      <c r="I72" s="127"/>
      <c r="J72" s="121">
        <f t="shared" si="7"/>
        <v>0</v>
      </c>
      <c r="K72" s="122">
        <f t="shared" si="8"/>
        <v>0</v>
      </c>
      <c r="L72" s="122"/>
      <c r="M72" s="124">
        <f>IF(E72="",0,VLOOKUP(E72,[1]リスト!$B$4:$D$5,3,FALSE))</f>
        <v>0</v>
      </c>
      <c r="N72" s="121">
        <f t="shared" si="9"/>
        <v>0</v>
      </c>
      <c r="O72" s="122">
        <f t="shared" si="10"/>
        <v>0</v>
      </c>
      <c r="P72" s="127"/>
      <c r="Q72" s="121">
        <f t="shared" si="2"/>
        <v>0</v>
      </c>
      <c r="R72" s="119"/>
      <c r="S72" s="127"/>
      <c r="T72" s="124" t="str">
        <f>IF(R72="","",VLOOKUP(R72,[1]リスト!$F$4:$G$5,2,FALSE))</f>
        <v/>
      </c>
      <c r="U72" s="122">
        <f t="shared" si="3"/>
        <v>0</v>
      </c>
      <c r="V72" s="122" t="str">
        <f t="shared" si="11"/>
        <v/>
      </c>
      <c r="W72" s="122">
        <f t="shared" si="12"/>
        <v>0</v>
      </c>
      <c r="X72" s="122">
        <f t="shared" si="13"/>
        <v>0</v>
      </c>
      <c r="AE72" s="95"/>
    </row>
    <row r="73" spans="1:31" s="96" customFormat="1" ht="24" hidden="1" customHeight="1" thickTop="1">
      <c r="A73" s="103">
        <v>87</v>
      </c>
      <c r="B73" s="126"/>
      <c r="C73" s="119"/>
      <c r="D73" s="119"/>
      <c r="E73" s="119"/>
      <c r="F73" s="127"/>
      <c r="G73" s="127"/>
      <c r="H73" s="127"/>
      <c r="I73" s="127"/>
      <c r="J73" s="121">
        <f t="shared" si="7"/>
        <v>0</v>
      </c>
      <c r="K73" s="122">
        <f t="shared" si="8"/>
        <v>0</v>
      </c>
      <c r="L73" s="122"/>
      <c r="M73" s="124">
        <f>IF(E73="",0,VLOOKUP(E73,[1]リスト!$B$4:$D$5,3,FALSE))</f>
        <v>0</v>
      </c>
      <c r="N73" s="121">
        <f t="shared" si="9"/>
        <v>0</v>
      </c>
      <c r="O73" s="122">
        <f t="shared" si="10"/>
        <v>0</v>
      </c>
      <c r="P73" s="127"/>
      <c r="Q73" s="121">
        <f t="shared" si="2"/>
        <v>0</v>
      </c>
      <c r="R73" s="119"/>
      <c r="S73" s="127"/>
      <c r="T73" s="124" t="str">
        <f>IF(R73="","",VLOOKUP(R73,[1]リスト!$F$4:$G$5,2,FALSE))</f>
        <v/>
      </c>
      <c r="U73" s="122">
        <f t="shared" si="3"/>
        <v>0</v>
      </c>
      <c r="V73" s="122" t="str">
        <f t="shared" si="11"/>
        <v/>
      </c>
      <c r="W73" s="122">
        <f t="shared" si="12"/>
        <v>0</v>
      </c>
      <c r="X73" s="122">
        <f t="shared" si="13"/>
        <v>0</v>
      </c>
      <c r="AE73" s="95"/>
    </row>
    <row r="74" spans="1:31" s="96" customFormat="1" ht="24" hidden="1" customHeight="1" thickTop="1">
      <c r="A74" s="103">
        <v>88</v>
      </c>
      <c r="B74" s="126"/>
      <c r="C74" s="119"/>
      <c r="D74" s="119"/>
      <c r="E74" s="119"/>
      <c r="F74" s="127"/>
      <c r="G74" s="127"/>
      <c r="H74" s="127"/>
      <c r="I74" s="127"/>
      <c r="J74" s="121">
        <f t="shared" si="7"/>
        <v>0</v>
      </c>
      <c r="K74" s="122">
        <f t="shared" si="8"/>
        <v>0</v>
      </c>
      <c r="L74" s="122"/>
      <c r="M74" s="124">
        <f>IF(E74="",0,VLOOKUP(E74,[1]リスト!$B$4:$D$5,3,FALSE))</f>
        <v>0</v>
      </c>
      <c r="N74" s="121">
        <f t="shared" si="9"/>
        <v>0</v>
      </c>
      <c r="O74" s="122">
        <f t="shared" si="10"/>
        <v>0</v>
      </c>
      <c r="P74" s="127"/>
      <c r="Q74" s="121">
        <f t="shared" si="2"/>
        <v>0</v>
      </c>
      <c r="R74" s="119"/>
      <c r="S74" s="127"/>
      <c r="T74" s="124" t="str">
        <f>IF(R74="","",VLOOKUP(R74,[1]リスト!$F$4:$G$5,2,FALSE))</f>
        <v/>
      </c>
      <c r="U74" s="122">
        <f t="shared" si="3"/>
        <v>0</v>
      </c>
      <c r="V74" s="122" t="str">
        <f t="shared" si="11"/>
        <v/>
      </c>
      <c r="W74" s="122">
        <f t="shared" si="12"/>
        <v>0</v>
      </c>
      <c r="X74" s="122">
        <f t="shared" si="13"/>
        <v>0</v>
      </c>
      <c r="AE74" s="95"/>
    </row>
    <row r="75" spans="1:31" s="96" customFormat="1" ht="24" hidden="1" customHeight="1" thickTop="1">
      <c r="A75" s="103">
        <v>89</v>
      </c>
      <c r="B75" s="126"/>
      <c r="C75" s="119"/>
      <c r="D75" s="119"/>
      <c r="E75" s="119"/>
      <c r="F75" s="127"/>
      <c r="G75" s="127"/>
      <c r="H75" s="127"/>
      <c r="I75" s="127"/>
      <c r="J75" s="121">
        <f t="shared" si="7"/>
        <v>0</v>
      </c>
      <c r="K75" s="122">
        <f t="shared" si="8"/>
        <v>0</v>
      </c>
      <c r="L75" s="122"/>
      <c r="M75" s="124">
        <f>IF(E75="",0,VLOOKUP(E75,[1]リスト!$B$4:$D$5,3,FALSE))</f>
        <v>0</v>
      </c>
      <c r="N75" s="121">
        <f t="shared" si="9"/>
        <v>0</v>
      </c>
      <c r="O75" s="122">
        <f t="shared" si="10"/>
        <v>0</v>
      </c>
      <c r="P75" s="127"/>
      <c r="Q75" s="121">
        <f t="shared" si="2"/>
        <v>0</v>
      </c>
      <c r="R75" s="119"/>
      <c r="S75" s="127"/>
      <c r="T75" s="124" t="str">
        <f>IF(R75="","",VLOOKUP(R75,[1]リスト!$F$4:$G$5,2,FALSE))</f>
        <v/>
      </c>
      <c r="U75" s="122">
        <f t="shared" si="3"/>
        <v>0</v>
      </c>
      <c r="V75" s="122" t="str">
        <f t="shared" si="11"/>
        <v/>
      </c>
      <c r="W75" s="122">
        <f t="shared" si="12"/>
        <v>0</v>
      </c>
      <c r="X75" s="122">
        <f t="shared" si="13"/>
        <v>0</v>
      </c>
      <c r="AE75" s="95"/>
    </row>
    <row r="76" spans="1:31" s="96" customFormat="1" ht="24" hidden="1" customHeight="1" thickTop="1">
      <c r="A76" s="103">
        <v>90</v>
      </c>
      <c r="B76" s="126"/>
      <c r="C76" s="119"/>
      <c r="D76" s="119"/>
      <c r="E76" s="119"/>
      <c r="F76" s="127"/>
      <c r="G76" s="127"/>
      <c r="H76" s="127"/>
      <c r="I76" s="127"/>
      <c r="J76" s="121">
        <f t="shared" si="7"/>
        <v>0</v>
      </c>
      <c r="K76" s="122">
        <f t="shared" si="8"/>
        <v>0</v>
      </c>
      <c r="L76" s="122"/>
      <c r="M76" s="124">
        <f>IF(E76="",0,VLOOKUP(E76,[1]リスト!$B$4:$D$5,3,FALSE))</f>
        <v>0</v>
      </c>
      <c r="N76" s="121">
        <f t="shared" si="9"/>
        <v>0</v>
      </c>
      <c r="O76" s="122">
        <f t="shared" si="10"/>
        <v>0</v>
      </c>
      <c r="P76" s="127"/>
      <c r="Q76" s="121">
        <f t="shared" si="2"/>
        <v>0</v>
      </c>
      <c r="R76" s="119"/>
      <c r="S76" s="127"/>
      <c r="T76" s="124" t="str">
        <f>IF(R76="","",VLOOKUP(R76,[1]リスト!$F$4:$G$5,2,FALSE))</f>
        <v/>
      </c>
      <c r="U76" s="122">
        <f t="shared" si="3"/>
        <v>0</v>
      </c>
      <c r="V76" s="122" t="str">
        <f t="shared" si="11"/>
        <v/>
      </c>
      <c r="W76" s="122">
        <f t="shared" si="12"/>
        <v>0</v>
      </c>
      <c r="X76" s="122">
        <f t="shared" si="13"/>
        <v>0</v>
      </c>
      <c r="AE76" s="95"/>
    </row>
    <row r="77" spans="1:31" s="96" customFormat="1" ht="24" hidden="1" customHeight="1" thickTop="1">
      <c r="A77" s="103">
        <v>91</v>
      </c>
      <c r="B77" s="126"/>
      <c r="C77" s="119"/>
      <c r="D77" s="119"/>
      <c r="E77" s="119"/>
      <c r="F77" s="127"/>
      <c r="G77" s="127"/>
      <c r="H77" s="127"/>
      <c r="I77" s="127"/>
      <c r="J77" s="121">
        <f t="shared" si="7"/>
        <v>0</v>
      </c>
      <c r="K77" s="122">
        <f t="shared" si="8"/>
        <v>0</v>
      </c>
      <c r="L77" s="122"/>
      <c r="M77" s="124">
        <f>IF(E77="",0,VLOOKUP(E77,[1]リスト!$B$4:$D$5,3,FALSE))</f>
        <v>0</v>
      </c>
      <c r="N77" s="121">
        <f t="shared" si="9"/>
        <v>0</v>
      </c>
      <c r="O77" s="122">
        <f t="shared" si="10"/>
        <v>0</v>
      </c>
      <c r="P77" s="127"/>
      <c r="Q77" s="121">
        <f t="shared" ref="Q77:Q140" si="14">IF(J77=0,0,IF((F77+G77+H77)-(F77/L77+(G77+H77)/M77)+P77&lt;0,0,(F77+G77+H77)-(F77/L77+(G77+H77)/M77)+P77))</f>
        <v>0</v>
      </c>
      <c r="R77" s="119"/>
      <c r="S77" s="127"/>
      <c r="T77" s="124" t="str">
        <f>IF(R77="","",VLOOKUP(R77,[1]リスト!$F$4:$G$5,2,FALSE))</f>
        <v/>
      </c>
      <c r="U77" s="122">
        <f t="shared" ref="U77:U140" si="15">IF(S77=0,0,S77/T77)</f>
        <v>0</v>
      </c>
      <c r="V77" s="122" t="str">
        <f t="shared" si="11"/>
        <v/>
      </c>
      <c r="W77" s="122">
        <f t="shared" si="12"/>
        <v>0</v>
      </c>
      <c r="X77" s="122">
        <f t="shared" si="13"/>
        <v>0</v>
      </c>
      <c r="AE77" s="95"/>
    </row>
    <row r="78" spans="1:31" s="96" customFormat="1" ht="24" hidden="1" customHeight="1" thickTop="1">
      <c r="A78" s="103">
        <v>92</v>
      </c>
      <c r="B78" s="126"/>
      <c r="C78" s="119"/>
      <c r="D78" s="119"/>
      <c r="E78" s="119"/>
      <c r="F78" s="127"/>
      <c r="G78" s="127"/>
      <c r="H78" s="127"/>
      <c r="I78" s="127"/>
      <c r="J78" s="121">
        <f t="shared" ref="J78:J141" si="16">SUM(F78:I78)</f>
        <v>0</v>
      </c>
      <c r="K78" s="122">
        <f t="shared" ref="K78:K141" si="17">SUM(F78:H78)</f>
        <v>0</v>
      </c>
      <c r="L78" s="122"/>
      <c r="M78" s="124">
        <f>IF(E78="",0,VLOOKUP(E78,[1]リスト!$B$4:$D$5,3,FALSE))</f>
        <v>0</v>
      </c>
      <c r="N78" s="121">
        <f t="shared" si="9"/>
        <v>0</v>
      </c>
      <c r="O78" s="122">
        <f t="shared" si="10"/>
        <v>0</v>
      </c>
      <c r="P78" s="127"/>
      <c r="Q78" s="121">
        <f t="shared" si="14"/>
        <v>0</v>
      </c>
      <c r="R78" s="119"/>
      <c r="S78" s="127"/>
      <c r="T78" s="124" t="str">
        <f>IF(R78="","",VLOOKUP(R78,[1]リスト!$F$4:$G$5,2,FALSE))</f>
        <v/>
      </c>
      <c r="U78" s="122">
        <f t="shared" si="15"/>
        <v>0</v>
      </c>
      <c r="V78" s="122" t="str">
        <f t="shared" si="11"/>
        <v/>
      </c>
      <c r="W78" s="122">
        <f t="shared" si="12"/>
        <v>0</v>
      </c>
      <c r="X78" s="122">
        <f t="shared" si="13"/>
        <v>0</v>
      </c>
      <c r="AE78" s="95"/>
    </row>
    <row r="79" spans="1:31" s="96" customFormat="1" ht="24" hidden="1" customHeight="1" thickTop="1">
      <c r="A79" s="103">
        <v>93</v>
      </c>
      <c r="B79" s="126"/>
      <c r="C79" s="119"/>
      <c r="D79" s="119"/>
      <c r="E79" s="119"/>
      <c r="F79" s="127"/>
      <c r="G79" s="127"/>
      <c r="H79" s="127"/>
      <c r="I79" s="127"/>
      <c r="J79" s="121">
        <f t="shared" si="16"/>
        <v>0</v>
      </c>
      <c r="K79" s="122">
        <f t="shared" si="17"/>
        <v>0</v>
      </c>
      <c r="L79" s="122"/>
      <c r="M79" s="124">
        <f>IF(E79="",0,VLOOKUP(E79,[1]リスト!$B$4:$D$5,3,FALSE))</f>
        <v>0</v>
      </c>
      <c r="N79" s="121">
        <f t="shared" si="9"/>
        <v>0</v>
      </c>
      <c r="O79" s="122">
        <f t="shared" si="10"/>
        <v>0</v>
      </c>
      <c r="P79" s="127"/>
      <c r="Q79" s="121">
        <f t="shared" si="14"/>
        <v>0</v>
      </c>
      <c r="R79" s="119"/>
      <c r="S79" s="127"/>
      <c r="T79" s="124" t="str">
        <f>IF(R79="","",VLOOKUP(R79,[1]リスト!$F$4:$G$5,2,FALSE))</f>
        <v/>
      </c>
      <c r="U79" s="122">
        <f t="shared" si="15"/>
        <v>0</v>
      </c>
      <c r="V79" s="122" t="str">
        <f t="shared" si="11"/>
        <v/>
      </c>
      <c r="W79" s="122">
        <f t="shared" si="12"/>
        <v>0</v>
      </c>
      <c r="X79" s="122">
        <f t="shared" si="13"/>
        <v>0</v>
      </c>
      <c r="AE79" s="95"/>
    </row>
    <row r="80" spans="1:31" s="96" customFormat="1" ht="24" hidden="1" customHeight="1" thickTop="1">
      <c r="A80" s="103">
        <v>94</v>
      </c>
      <c r="B80" s="126"/>
      <c r="C80" s="119"/>
      <c r="D80" s="119"/>
      <c r="E80" s="119"/>
      <c r="F80" s="127"/>
      <c r="G80" s="127"/>
      <c r="H80" s="127"/>
      <c r="I80" s="127"/>
      <c r="J80" s="121">
        <f t="shared" si="16"/>
        <v>0</v>
      </c>
      <c r="K80" s="122">
        <f t="shared" si="17"/>
        <v>0</v>
      </c>
      <c r="L80" s="122"/>
      <c r="M80" s="124">
        <f>IF(E80="",0,VLOOKUP(E80,[1]リスト!$B$4:$D$5,3,FALSE))</f>
        <v>0</v>
      </c>
      <c r="N80" s="121">
        <f t="shared" si="9"/>
        <v>0</v>
      </c>
      <c r="O80" s="122">
        <f t="shared" si="10"/>
        <v>0</v>
      </c>
      <c r="P80" s="127"/>
      <c r="Q80" s="121">
        <f t="shared" si="14"/>
        <v>0</v>
      </c>
      <c r="R80" s="119"/>
      <c r="S80" s="127"/>
      <c r="T80" s="124" t="str">
        <f>IF(R80="","",VLOOKUP(R80,[1]リスト!$F$4:$G$5,2,FALSE))</f>
        <v/>
      </c>
      <c r="U80" s="122">
        <f t="shared" si="15"/>
        <v>0</v>
      </c>
      <c r="V80" s="122" t="str">
        <f t="shared" si="11"/>
        <v/>
      </c>
      <c r="W80" s="122">
        <f t="shared" si="12"/>
        <v>0</v>
      </c>
      <c r="X80" s="122">
        <f t="shared" si="13"/>
        <v>0</v>
      </c>
      <c r="AE80" s="95"/>
    </row>
    <row r="81" spans="1:31" s="96" customFormat="1" ht="24" hidden="1" customHeight="1" thickTop="1">
      <c r="A81" s="103">
        <v>95</v>
      </c>
      <c r="B81" s="126"/>
      <c r="C81" s="119"/>
      <c r="D81" s="119"/>
      <c r="E81" s="119"/>
      <c r="F81" s="127"/>
      <c r="G81" s="127"/>
      <c r="H81" s="127"/>
      <c r="I81" s="127"/>
      <c r="J81" s="121">
        <f t="shared" si="16"/>
        <v>0</v>
      </c>
      <c r="K81" s="122">
        <f t="shared" si="17"/>
        <v>0</v>
      </c>
      <c r="L81" s="122"/>
      <c r="M81" s="124">
        <f>IF(E81="",0,VLOOKUP(E81,[1]リスト!$B$4:$D$5,3,FALSE))</f>
        <v>0</v>
      </c>
      <c r="N81" s="121">
        <f t="shared" si="9"/>
        <v>0</v>
      </c>
      <c r="O81" s="122">
        <f t="shared" si="10"/>
        <v>0</v>
      </c>
      <c r="P81" s="127"/>
      <c r="Q81" s="121">
        <f t="shared" si="14"/>
        <v>0</v>
      </c>
      <c r="R81" s="119"/>
      <c r="S81" s="127"/>
      <c r="T81" s="124" t="str">
        <f>IF(R81="","",VLOOKUP(R81,[1]リスト!$F$4:$G$5,2,FALSE))</f>
        <v/>
      </c>
      <c r="U81" s="122">
        <f t="shared" si="15"/>
        <v>0</v>
      </c>
      <c r="V81" s="122" t="str">
        <f t="shared" si="11"/>
        <v/>
      </c>
      <c r="W81" s="122">
        <f t="shared" si="12"/>
        <v>0</v>
      </c>
      <c r="X81" s="122">
        <f t="shared" si="13"/>
        <v>0</v>
      </c>
      <c r="AE81" s="95"/>
    </row>
    <row r="82" spans="1:31" s="96" customFormat="1" ht="24" hidden="1" customHeight="1" thickTop="1">
      <c r="A82" s="103">
        <v>96</v>
      </c>
      <c r="B82" s="126"/>
      <c r="C82" s="119"/>
      <c r="D82" s="119"/>
      <c r="E82" s="119"/>
      <c r="F82" s="127"/>
      <c r="G82" s="127"/>
      <c r="H82" s="127"/>
      <c r="I82" s="127"/>
      <c r="J82" s="121">
        <f t="shared" si="16"/>
        <v>0</v>
      </c>
      <c r="K82" s="122">
        <f t="shared" si="17"/>
        <v>0</v>
      </c>
      <c r="L82" s="122"/>
      <c r="M82" s="124">
        <f>IF(E82="",0,VLOOKUP(E82,[1]リスト!$B$4:$D$5,3,FALSE))</f>
        <v>0</v>
      </c>
      <c r="N82" s="121">
        <f t="shared" si="9"/>
        <v>0</v>
      </c>
      <c r="O82" s="122">
        <f t="shared" si="10"/>
        <v>0</v>
      </c>
      <c r="P82" s="127"/>
      <c r="Q82" s="121">
        <f t="shared" si="14"/>
        <v>0</v>
      </c>
      <c r="R82" s="119"/>
      <c r="S82" s="127"/>
      <c r="T82" s="124" t="str">
        <f>IF(R82="","",VLOOKUP(R82,[1]リスト!$F$4:$G$5,2,FALSE))</f>
        <v/>
      </c>
      <c r="U82" s="122">
        <f t="shared" si="15"/>
        <v>0</v>
      </c>
      <c r="V82" s="122" t="str">
        <f t="shared" si="11"/>
        <v/>
      </c>
      <c r="W82" s="122">
        <f t="shared" si="12"/>
        <v>0</v>
      </c>
      <c r="X82" s="122">
        <f t="shared" si="13"/>
        <v>0</v>
      </c>
      <c r="AE82" s="95"/>
    </row>
    <row r="83" spans="1:31" s="96" customFormat="1" ht="24" hidden="1" customHeight="1" thickTop="1">
      <c r="A83" s="103">
        <v>97</v>
      </c>
      <c r="B83" s="126"/>
      <c r="C83" s="119"/>
      <c r="D83" s="119"/>
      <c r="E83" s="119"/>
      <c r="F83" s="127"/>
      <c r="G83" s="127"/>
      <c r="H83" s="127"/>
      <c r="I83" s="127"/>
      <c r="J83" s="121">
        <f t="shared" si="16"/>
        <v>0</v>
      </c>
      <c r="K83" s="122">
        <f t="shared" si="17"/>
        <v>0</v>
      </c>
      <c r="L83" s="122"/>
      <c r="M83" s="124">
        <f>IF(E83="",0,VLOOKUP(E83,[1]リスト!$B$4:$D$5,3,FALSE))</f>
        <v>0</v>
      </c>
      <c r="N83" s="121">
        <f t="shared" si="9"/>
        <v>0</v>
      </c>
      <c r="O83" s="122">
        <f t="shared" si="10"/>
        <v>0</v>
      </c>
      <c r="P83" s="127"/>
      <c r="Q83" s="121">
        <f t="shared" si="14"/>
        <v>0</v>
      </c>
      <c r="R83" s="119"/>
      <c r="S83" s="127"/>
      <c r="T83" s="124" t="str">
        <f>IF(R83="","",VLOOKUP(R83,[1]リスト!$F$4:$G$5,2,FALSE))</f>
        <v/>
      </c>
      <c r="U83" s="122">
        <f t="shared" si="15"/>
        <v>0</v>
      </c>
      <c r="V83" s="122" t="str">
        <f t="shared" si="11"/>
        <v/>
      </c>
      <c r="W83" s="122">
        <f t="shared" si="12"/>
        <v>0</v>
      </c>
      <c r="X83" s="122">
        <f t="shared" si="13"/>
        <v>0</v>
      </c>
      <c r="AE83" s="95"/>
    </row>
    <row r="84" spans="1:31" s="96" customFormat="1" ht="24" hidden="1" customHeight="1" thickTop="1">
      <c r="A84" s="103">
        <v>98</v>
      </c>
      <c r="B84" s="126"/>
      <c r="C84" s="119"/>
      <c r="D84" s="119"/>
      <c r="E84" s="119"/>
      <c r="F84" s="127"/>
      <c r="G84" s="127"/>
      <c r="H84" s="127"/>
      <c r="I84" s="127"/>
      <c r="J84" s="121">
        <f t="shared" si="16"/>
        <v>0</v>
      </c>
      <c r="K84" s="122">
        <f t="shared" si="17"/>
        <v>0</v>
      </c>
      <c r="L84" s="122"/>
      <c r="M84" s="124">
        <f>IF(E84="",0,VLOOKUP(E84,[1]リスト!$B$4:$D$5,3,FALSE))</f>
        <v>0</v>
      </c>
      <c r="N84" s="121">
        <f t="shared" si="9"/>
        <v>0</v>
      </c>
      <c r="O84" s="122">
        <f t="shared" si="10"/>
        <v>0</v>
      </c>
      <c r="P84" s="127"/>
      <c r="Q84" s="121">
        <f t="shared" si="14"/>
        <v>0</v>
      </c>
      <c r="R84" s="119"/>
      <c r="S84" s="127"/>
      <c r="T84" s="124" t="str">
        <f>IF(R84="","",VLOOKUP(R84,[1]リスト!$F$4:$G$5,2,FALSE))</f>
        <v/>
      </c>
      <c r="U84" s="122">
        <f t="shared" si="15"/>
        <v>0</v>
      </c>
      <c r="V84" s="122" t="str">
        <f t="shared" si="11"/>
        <v/>
      </c>
      <c r="W84" s="122">
        <f t="shared" si="12"/>
        <v>0</v>
      </c>
      <c r="X84" s="122">
        <f t="shared" si="13"/>
        <v>0</v>
      </c>
      <c r="AE84" s="95"/>
    </row>
    <row r="85" spans="1:31" s="96" customFormat="1" ht="24" hidden="1" customHeight="1" thickTop="1">
      <c r="A85" s="103">
        <v>99</v>
      </c>
      <c r="B85" s="126"/>
      <c r="C85" s="119"/>
      <c r="D85" s="119"/>
      <c r="E85" s="119"/>
      <c r="F85" s="127"/>
      <c r="G85" s="127"/>
      <c r="H85" s="127"/>
      <c r="I85" s="127"/>
      <c r="J85" s="121">
        <f t="shared" si="16"/>
        <v>0</v>
      </c>
      <c r="K85" s="122">
        <f t="shared" si="17"/>
        <v>0</v>
      </c>
      <c r="L85" s="122"/>
      <c r="M85" s="124">
        <f>IF(E85="",0,VLOOKUP(E85,[1]リスト!$B$4:$D$5,3,FALSE))</f>
        <v>0</v>
      </c>
      <c r="N85" s="121">
        <f t="shared" si="9"/>
        <v>0</v>
      </c>
      <c r="O85" s="122">
        <f t="shared" si="10"/>
        <v>0</v>
      </c>
      <c r="P85" s="127"/>
      <c r="Q85" s="121">
        <f t="shared" si="14"/>
        <v>0</v>
      </c>
      <c r="R85" s="119"/>
      <c r="S85" s="127"/>
      <c r="T85" s="124" t="str">
        <f>IF(R85="","",VLOOKUP(R85,[1]リスト!$F$4:$G$5,2,FALSE))</f>
        <v/>
      </c>
      <c r="U85" s="122">
        <f t="shared" si="15"/>
        <v>0</v>
      </c>
      <c r="V85" s="122" t="str">
        <f t="shared" si="11"/>
        <v/>
      </c>
      <c r="W85" s="122">
        <f t="shared" si="12"/>
        <v>0</v>
      </c>
      <c r="X85" s="122">
        <f t="shared" si="13"/>
        <v>0</v>
      </c>
      <c r="AE85" s="95"/>
    </row>
    <row r="86" spans="1:31" s="96" customFormat="1" ht="24" hidden="1" customHeight="1" thickTop="1">
      <c r="A86" s="103">
        <v>100</v>
      </c>
      <c r="B86" s="126"/>
      <c r="C86" s="119"/>
      <c r="D86" s="119"/>
      <c r="E86" s="119"/>
      <c r="F86" s="127"/>
      <c r="G86" s="127"/>
      <c r="H86" s="127"/>
      <c r="I86" s="127"/>
      <c r="J86" s="121">
        <f t="shared" si="16"/>
        <v>0</v>
      </c>
      <c r="K86" s="122">
        <f t="shared" si="17"/>
        <v>0</v>
      </c>
      <c r="L86" s="122"/>
      <c r="M86" s="124">
        <f>IF(E86="",0,VLOOKUP(E86,[1]リスト!$B$4:$D$5,3,FALSE))</f>
        <v>0</v>
      </c>
      <c r="N86" s="121">
        <f t="shared" ref="N86:N149" si="18">IF(K86=0,0,F86+(G86+H86)/M86+I86/1.035)</f>
        <v>0</v>
      </c>
      <c r="O86" s="122">
        <f t="shared" ref="O86:O149" si="19">IF(D86="",0,IF(D86="多面",N86*0.6/1.6*0.5,IF(D86="治水ダム等",N86*0.75/1.75*0.5)))</f>
        <v>0</v>
      </c>
      <c r="P86" s="127"/>
      <c r="Q86" s="121">
        <f t="shared" si="14"/>
        <v>0</v>
      </c>
      <c r="R86" s="119"/>
      <c r="S86" s="127"/>
      <c r="T86" s="124" t="str">
        <f>IF(R86="","",VLOOKUP(R86,[1]リスト!$F$4:$G$5,2,FALSE))</f>
        <v/>
      </c>
      <c r="U86" s="122">
        <f t="shared" si="15"/>
        <v>0</v>
      </c>
      <c r="V86" s="122" t="str">
        <f t="shared" ref="V86:V149" si="20">IF(D86="","",IF(D86="多面",U86*0.6/1.6*0.5,IF(D86="治水ダム等",U86*0.75/1.75*0.5)))</f>
        <v/>
      </c>
      <c r="W86" s="122">
        <f t="shared" ref="W86:W149" si="21">IF(S86=0,0,S86-U86)</f>
        <v>0</v>
      </c>
      <c r="X86" s="122">
        <f t="shared" ref="X86:X149" si="22">IF(Q86+W86=0,0,Q86+W86)</f>
        <v>0</v>
      </c>
      <c r="AE86" s="95"/>
    </row>
    <row r="87" spans="1:31" s="96" customFormat="1" ht="24" hidden="1" customHeight="1" thickTop="1">
      <c r="A87" s="103">
        <v>101</v>
      </c>
      <c r="B87" s="126"/>
      <c r="C87" s="119"/>
      <c r="D87" s="119"/>
      <c r="E87" s="119"/>
      <c r="F87" s="127"/>
      <c r="G87" s="127"/>
      <c r="H87" s="127"/>
      <c r="I87" s="127"/>
      <c r="J87" s="121">
        <f t="shared" si="16"/>
        <v>0</v>
      </c>
      <c r="K87" s="122">
        <f t="shared" si="17"/>
        <v>0</v>
      </c>
      <c r="L87" s="122"/>
      <c r="M87" s="124">
        <f>IF(E87="",0,VLOOKUP(E87,[1]リスト!$B$4:$D$5,3,FALSE))</f>
        <v>0</v>
      </c>
      <c r="N87" s="121">
        <f t="shared" si="18"/>
        <v>0</v>
      </c>
      <c r="O87" s="122">
        <f t="shared" si="19"/>
        <v>0</v>
      </c>
      <c r="P87" s="127"/>
      <c r="Q87" s="121">
        <f t="shared" si="14"/>
        <v>0</v>
      </c>
      <c r="R87" s="119"/>
      <c r="S87" s="127"/>
      <c r="T87" s="124" t="str">
        <f>IF(R87="","",VLOOKUP(R87,[1]リスト!$F$4:$G$5,2,FALSE))</f>
        <v/>
      </c>
      <c r="U87" s="122">
        <f t="shared" si="15"/>
        <v>0</v>
      </c>
      <c r="V87" s="122" t="str">
        <f t="shared" si="20"/>
        <v/>
      </c>
      <c r="W87" s="122">
        <f t="shared" si="21"/>
        <v>0</v>
      </c>
      <c r="X87" s="122">
        <f t="shared" si="22"/>
        <v>0</v>
      </c>
      <c r="AE87" s="95"/>
    </row>
    <row r="88" spans="1:31" s="96" customFormat="1" ht="24" hidden="1" customHeight="1" thickTop="1">
      <c r="A88" s="103">
        <v>102</v>
      </c>
      <c r="B88" s="126"/>
      <c r="C88" s="119"/>
      <c r="D88" s="119"/>
      <c r="E88" s="119"/>
      <c r="F88" s="127"/>
      <c r="G88" s="127"/>
      <c r="H88" s="127"/>
      <c r="I88" s="127"/>
      <c r="J88" s="121">
        <f t="shared" si="16"/>
        <v>0</v>
      </c>
      <c r="K88" s="122">
        <f t="shared" si="17"/>
        <v>0</v>
      </c>
      <c r="L88" s="122"/>
      <c r="M88" s="124">
        <f>IF(E88="",0,VLOOKUP(E88,[1]リスト!$B$4:$D$5,3,FALSE))</f>
        <v>0</v>
      </c>
      <c r="N88" s="121">
        <f t="shared" si="18"/>
        <v>0</v>
      </c>
      <c r="O88" s="122">
        <f t="shared" si="19"/>
        <v>0</v>
      </c>
      <c r="P88" s="127"/>
      <c r="Q88" s="121">
        <f t="shared" si="14"/>
        <v>0</v>
      </c>
      <c r="R88" s="119"/>
      <c r="S88" s="127"/>
      <c r="T88" s="124" t="str">
        <f>IF(R88="","",VLOOKUP(R88,[1]リスト!$F$4:$G$5,2,FALSE))</f>
        <v/>
      </c>
      <c r="U88" s="122">
        <f t="shared" si="15"/>
        <v>0</v>
      </c>
      <c r="V88" s="122" t="str">
        <f t="shared" si="20"/>
        <v/>
      </c>
      <c r="W88" s="122">
        <f t="shared" si="21"/>
        <v>0</v>
      </c>
      <c r="X88" s="122">
        <f t="shared" si="22"/>
        <v>0</v>
      </c>
      <c r="AE88" s="95"/>
    </row>
    <row r="89" spans="1:31" s="96" customFormat="1" ht="24" hidden="1" customHeight="1" thickTop="1">
      <c r="A89" s="103">
        <v>103</v>
      </c>
      <c r="B89" s="126"/>
      <c r="C89" s="119"/>
      <c r="D89" s="119"/>
      <c r="E89" s="119"/>
      <c r="F89" s="127"/>
      <c r="G89" s="127"/>
      <c r="H89" s="127"/>
      <c r="I89" s="127"/>
      <c r="J89" s="121">
        <f t="shared" si="16"/>
        <v>0</v>
      </c>
      <c r="K89" s="122">
        <f t="shared" si="17"/>
        <v>0</v>
      </c>
      <c r="L89" s="122"/>
      <c r="M89" s="124">
        <f>IF(E89="",0,VLOOKUP(E89,[1]リスト!$B$4:$D$5,3,FALSE))</f>
        <v>0</v>
      </c>
      <c r="N89" s="121">
        <f t="shared" si="18"/>
        <v>0</v>
      </c>
      <c r="O89" s="122">
        <f t="shared" si="19"/>
        <v>0</v>
      </c>
      <c r="P89" s="127"/>
      <c r="Q89" s="121">
        <f t="shared" si="14"/>
        <v>0</v>
      </c>
      <c r="R89" s="119"/>
      <c r="S89" s="127"/>
      <c r="T89" s="124" t="str">
        <f>IF(R89="","",VLOOKUP(R89,[1]リスト!$F$4:$G$5,2,FALSE))</f>
        <v/>
      </c>
      <c r="U89" s="122">
        <f t="shared" si="15"/>
        <v>0</v>
      </c>
      <c r="V89" s="122" t="str">
        <f t="shared" si="20"/>
        <v/>
      </c>
      <c r="W89" s="122">
        <f t="shared" si="21"/>
        <v>0</v>
      </c>
      <c r="X89" s="122">
        <f t="shared" si="22"/>
        <v>0</v>
      </c>
      <c r="AE89" s="95"/>
    </row>
    <row r="90" spans="1:31" s="96" customFormat="1" ht="24" hidden="1" customHeight="1" thickTop="1">
      <c r="A90" s="103">
        <v>104</v>
      </c>
      <c r="B90" s="126"/>
      <c r="C90" s="119"/>
      <c r="D90" s="119"/>
      <c r="E90" s="119"/>
      <c r="F90" s="127"/>
      <c r="G90" s="127"/>
      <c r="H90" s="127"/>
      <c r="I90" s="127"/>
      <c r="J90" s="121">
        <f t="shared" si="16"/>
        <v>0</v>
      </c>
      <c r="K90" s="122">
        <f t="shared" si="17"/>
        <v>0</v>
      </c>
      <c r="L90" s="122"/>
      <c r="M90" s="124">
        <f>IF(E90="",0,VLOOKUP(E90,[1]リスト!$B$4:$D$5,3,FALSE))</f>
        <v>0</v>
      </c>
      <c r="N90" s="121">
        <f t="shared" si="18"/>
        <v>0</v>
      </c>
      <c r="O90" s="122">
        <f t="shared" si="19"/>
        <v>0</v>
      </c>
      <c r="P90" s="127"/>
      <c r="Q90" s="121">
        <f t="shared" si="14"/>
        <v>0</v>
      </c>
      <c r="R90" s="119"/>
      <c r="S90" s="127"/>
      <c r="T90" s="124" t="str">
        <f>IF(R90="","",VLOOKUP(R90,[1]リスト!$F$4:$G$5,2,FALSE))</f>
        <v/>
      </c>
      <c r="U90" s="122">
        <f t="shared" si="15"/>
        <v>0</v>
      </c>
      <c r="V90" s="122" t="str">
        <f t="shared" si="20"/>
        <v/>
      </c>
      <c r="W90" s="122">
        <f t="shared" si="21"/>
        <v>0</v>
      </c>
      <c r="X90" s="122">
        <f t="shared" si="22"/>
        <v>0</v>
      </c>
      <c r="AE90" s="95"/>
    </row>
    <row r="91" spans="1:31" s="96" customFormat="1" ht="24" hidden="1" customHeight="1" thickTop="1">
      <c r="A91" s="103">
        <v>105</v>
      </c>
      <c r="B91" s="126"/>
      <c r="C91" s="119"/>
      <c r="D91" s="119"/>
      <c r="E91" s="119"/>
      <c r="F91" s="127"/>
      <c r="G91" s="127"/>
      <c r="H91" s="127"/>
      <c r="I91" s="127"/>
      <c r="J91" s="121">
        <f t="shared" si="16"/>
        <v>0</v>
      </c>
      <c r="K91" s="122">
        <f t="shared" si="17"/>
        <v>0</v>
      </c>
      <c r="L91" s="122"/>
      <c r="M91" s="124">
        <f>IF(E91="",0,VLOOKUP(E91,[1]リスト!$B$4:$D$5,3,FALSE))</f>
        <v>0</v>
      </c>
      <c r="N91" s="121">
        <f t="shared" si="18"/>
        <v>0</v>
      </c>
      <c r="O91" s="122">
        <f t="shared" si="19"/>
        <v>0</v>
      </c>
      <c r="P91" s="127"/>
      <c r="Q91" s="121">
        <f t="shared" si="14"/>
        <v>0</v>
      </c>
      <c r="R91" s="119"/>
      <c r="S91" s="127"/>
      <c r="T91" s="124" t="str">
        <f>IF(R91="","",VLOOKUP(R91,[1]リスト!$F$4:$G$5,2,FALSE))</f>
        <v/>
      </c>
      <c r="U91" s="122">
        <f t="shared" si="15"/>
        <v>0</v>
      </c>
      <c r="V91" s="122" t="str">
        <f t="shared" si="20"/>
        <v/>
      </c>
      <c r="W91" s="122">
        <f t="shared" si="21"/>
        <v>0</v>
      </c>
      <c r="X91" s="122">
        <f t="shared" si="22"/>
        <v>0</v>
      </c>
      <c r="AE91" s="95"/>
    </row>
    <row r="92" spans="1:31" s="96" customFormat="1" ht="24" hidden="1" customHeight="1" thickTop="1">
      <c r="A92" s="103">
        <v>106</v>
      </c>
      <c r="B92" s="126"/>
      <c r="C92" s="119"/>
      <c r="D92" s="119"/>
      <c r="E92" s="119"/>
      <c r="F92" s="127"/>
      <c r="G92" s="127"/>
      <c r="H92" s="127"/>
      <c r="I92" s="127"/>
      <c r="J92" s="121">
        <f t="shared" si="16"/>
        <v>0</v>
      </c>
      <c r="K92" s="122">
        <f t="shared" si="17"/>
        <v>0</v>
      </c>
      <c r="L92" s="122"/>
      <c r="M92" s="124">
        <f>IF(E92="",0,VLOOKUP(E92,[1]リスト!$B$4:$D$5,3,FALSE))</f>
        <v>0</v>
      </c>
      <c r="N92" s="121">
        <f t="shared" si="18"/>
        <v>0</v>
      </c>
      <c r="O92" s="122">
        <f t="shared" si="19"/>
        <v>0</v>
      </c>
      <c r="P92" s="127"/>
      <c r="Q92" s="121">
        <f t="shared" si="14"/>
        <v>0</v>
      </c>
      <c r="R92" s="119"/>
      <c r="S92" s="127"/>
      <c r="T92" s="124" t="str">
        <f>IF(R92="","",VLOOKUP(R92,[1]リスト!$F$4:$G$5,2,FALSE))</f>
        <v/>
      </c>
      <c r="U92" s="122">
        <f t="shared" si="15"/>
        <v>0</v>
      </c>
      <c r="V92" s="122" t="str">
        <f t="shared" si="20"/>
        <v/>
      </c>
      <c r="W92" s="122">
        <f t="shared" si="21"/>
        <v>0</v>
      </c>
      <c r="X92" s="122">
        <f t="shared" si="22"/>
        <v>0</v>
      </c>
      <c r="AE92" s="95"/>
    </row>
    <row r="93" spans="1:31" s="96" customFormat="1" ht="24" hidden="1" customHeight="1" thickTop="1">
      <c r="A93" s="103">
        <v>107</v>
      </c>
      <c r="B93" s="126"/>
      <c r="C93" s="119"/>
      <c r="D93" s="119"/>
      <c r="E93" s="119"/>
      <c r="F93" s="127"/>
      <c r="G93" s="127"/>
      <c r="H93" s="127"/>
      <c r="I93" s="127"/>
      <c r="J93" s="121">
        <f t="shared" si="16"/>
        <v>0</v>
      </c>
      <c r="K93" s="122">
        <f t="shared" si="17"/>
        <v>0</v>
      </c>
      <c r="L93" s="122"/>
      <c r="M93" s="124">
        <f>IF(E93="",0,VLOOKUP(E93,[1]リスト!$B$4:$D$5,3,FALSE))</f>
        <v>0</v>
      </c>
      <c r="N93" s="121">
        <f t="shared" si="18"/>
        <v>0</v>
      </c>
      <c r="O93" s="122">
        <f t="shared" si="19"/>
        <v>0</v>
      </c>
      <c r="P93" s="127"/>
      <c r="Q93" s="121">
        <f t="shared" si="14"/>
        <v>0</v>
      </c>
      <c r="R93" s="119"/>
      <c r="S93" s="127"/>
      <c r="T93" s="124" t="str">
        <f>IF(R93="","",VLOOKUP(R93,[1]リスト!$F$4:$G$5,2,FALSE))</f>
        <v/>
      </c>
      <c r="U93" s="122">
        <f t="shared" si="15"/>
        <v>0</v>
      </c>
      <c r="V93" s="122" t="str">
        <f t="shared" si="20"/>
        <v/>
      </c>
      <c r="W93" s="122">
        <f t="shared" si="21"/>
        <v>0</v>
      </c>
      <c r="X93" s="122">
        <f t="shared" si="22"/>
        <v>0</v>
      </c>
      <c r="AE93" s="95"/>
    </row>
    <row r="94" spans="1:31" s="96" customFormat="1" ht="24" hidden="1" customHeight="1" thickTop="1">
      <c r="A94" s="103">
        <v>108</v>
      </c>
      <c r="B94" s="126"/>
      <c r="C94" s="119"/>
      <c r="D94" s="119"/>
      <c r="E94" s="119"/>
      <c r="F94" s="127"/>
      <c r="G94" s="127"/>
      <c r="H94" s="127"/>
      <c r="I94" s="127"/>
      <c r="J94" s="121">
        <f t="shared" si="16"/>
        <v>0</v>
      </c>
      <c r="K94" s="122">
        <f t="shared" si="17"/>
        <v>0</v>
      </c>
      <c r="L94" s="122"/>
      <c r="M94" s="124">
        <f>IF(E94="",0,VLOOKUP(E94,[1]リスト!$B$4:$D$5,3,FALSE))</f>
        <v>0</v>
      </c>
      <c r="N94" s="121">
        <f t="shared" si="18"/>
        <v>0</v>
      </c>
      <c r="O94" s="122">
        <f t="shared" si="19"/>
        <v>0</v>
      </c>
      <c r="P94" s="127"/>
      <c r="Q94" s="121">
        <f t="shared" si="14"/>
        <v>0</v>
      </c>
      <c r="R94" s="119"/>
      <c r="S94" s="127"/>
      <c r="T94" s="124" t="str">
        <f>IF(R94="","",VLOOKUP(R94,[1]リスト!$F$4:$G$5,2,FALSE))</f>
        <v/>
      </c>
      <c r="U94" s="122">
        <f t="shared" si="15"/>
        <v>0</v>
      </c>
      <c r="V94" s="122" t="str">
        <f t="shared" si="20"/>
        <v/>
      </c>
      <c r="W94" s="122">
        <f t="shared" si="21"/>
        <v>0</v>
      </c>
      <c r="X94" s="122">
        <f t="shared" si="22"/>
        <v>0</v>
      </c>
      <c r="AE94" s="95"/>
    </row>
    <row r="95" spans="1:31" s="96" customFormat="1" ht="24" hidden="1" customHeight="1" thickTop="1">
      <c r="A95" s="103">
        <v>109</v>
      </c>
      <c r="B95" s="126"/>
      <c r="C95" s="119"/>
      <c r="D95" s="119"/>
      <c r="E95" s="119"/>
      <c r="F95" s="127"/>
      <c r="G95" s="127"/>
      <c r="H95" s="127"/>
      <c r="I95" s="127"/>
      <c r="J95" s="121">
        <f t="shared" si="16"/>
        <v>0</v>
      </c>
      <c r="K95" s="122">
        <f t="shared" si="17"/>
        <v>0</v>
      </c>
      <c r="L95" s="122"/>
      <c r="M95" s="124">
        <f>IF(E95="",0,VLOOKUP(E95,[1]リスト!$B$4:$D$5,3,FALSE))</f>
        <v>0</v>
      </c>
      <c r="N95" s="121">
        <f t="shared" si="18"/>
        <v>0</v>
      </c>
      <c r="O95" s="122">
        <f t="shared" si="19"/>
        <v>0</v>
      </c>
      <c r="P95" s="127"/>
      <c r="Q95" s="121">
        <f t="shared" si="14"/>
        <v>0</v>
      </c>
      <c r="R95" s="119"/>
      <c r="S95" s="127"/>
      <c r="T95" s="124" t="str">
        <f>IF(R95="","",VLOOKUP(R95,[1]リスト!$F$4:$G$5,2,FALSE))</f>
        <v/>
      </c>
      <c r="U95" s="122">
        <f t="shared" si="15"/>
        <v>0</v>
      </c>
      <c r="V95" s="122" t="str">
        <f t="shared" si="20"/>
        <v/>
      </c>
      <c r="W95" s="122">
        <f t="shared" si="21"/>
        <v>0</v>
      </c>
      <c r="X95" s="122">
        <f t="shared" si="22"/>
        <v>0</v>
      </c>
      <c r="AE95" s="95"/>
    </row>
    <row r="96" spans="1:31" s="96" customFormat="1" ht="24" hidden="1" customHeight="1" thickTop="1">
      <c r="A96" s="103">
        <v>110</v>
      </c>
      <c r="B96" s="126"/>
      <c r="C96" s="119"/>
      <c r="D96" s="119"/>
      <c r="E96" s="119"/>
      <c r="F96" s="127"/>
      <c r="G96" s="127"/>
      <c r="H96" s="127"/>
      <c r="I96" s="127"/>
      <c r="J96" s="121">
        <f t="shared" si="16"/>
        <v>0</v>
      </c>
      <c r="K96" s="122">
        <f t="shared" si="17"/>
        <v>0</v>
      </c>
      <c r="L96" s="122"/>
      <c r="M96" s="124">
        <f>IF(E96="",0,VLOOKUP(E96,[1]リスト!$B$4:$D$5,3,FALSE))</f>
        <v>0</v>
      </c>
      <c r="N96" s="121">
        <f t="shared" si="18"/>
        <v>0</v>
      </c>
      <c r="O96" s="122">
        <f t="shared" si="19"/>
        <v>0</v>
      </c>
      <c r="P96" s="127"/>
      <c r="Q96" s="121">
        <f t="shared" si="14"/>
        <v>0</v>
      </c>
      <c r="R96" s="119"/>
      <c r="S96" s="127"/>
      <c r="T96" s="124" t="str">
        <f>IF(R96="","",VLOOKUP(R96,[1]リスト!$F$4:$G$5,2,FALSE))</f>
        <v/>
      </c>
      <c r="U96" s="122">
        <f t="shared" si="15"/>
        <v>0</v>
      </c>
      <c r="V96" s="122" t="str">
        <f t="shared" si="20"/>
        <v/>
      </c>
      <c r="W96" s="122">
        <f t="shared" si="21"/>
        <v>0</v>
      </c>
      <c r="X96" s="122">
        <f t="shared" si="22"/>
        <v>0</v>
      </c>
      <c r="AE96" s="95"/>
    </row>
    <row r="97" spans="1:31" s="96" customFormat="1" ht="24" hidden="1" customHeight="1" thickTop="1">
      <c r="A97" s="103">
        <v>111</v>
      </c>
      <c r="B97" s="126"/>
      <c r="C97" s="119"/>
      <c r="D97" s="119"/>
      <c r="E97" s="119"/>
      <c r="F97" s="127"/>
      <c r="G97" s="127"/>
      <c r="H97" s="127"/>
      <c r="I97" s="127"/>
      <c r="J97" s="121">
        <f t="shared" si="16"/>
        <v>0</v>
      </c>
      <c r="K97" s="122">
        <f t="shared" si="17"/>
        <v>0</v>
      </c>
      <c r="L97" s="122"/>
      <c r="M97" s="124">
        <f>IF(E97="",0,VLOOKUP(E97,[1]リスト!$B$4:$D$5,3,FALSE))</f>
        <v>0</v>
      </c>
      <c r="N97" s="121">
        <f t="shared" si="18"/>
        <v>0</v>
      </c>
      <c r="O97" s="122">
        <f t="shared" si="19"/>
        <v>0</v>
      </c>
      <c r="P97" s="127"/>
      <c r="Q97" s="121">
        <f t="shared" si="14"/>
        <v>0</v>
      </c>
      <c r="R97" s="119"/>
      <c r="S97" s="127"/>
      <c r="T97" s="124" t="str">
        <f>IF(R97="","",VLOOKUP(R97,[1]リスト!$F$4:$G$5,2,FALSE))</f>
        <v/>
      </c>
      <c r="U97" s="122">
        <f t="shared" si="15"/>
        <v>0</v>
      </c>
      <c r="V97" s="122" t="str">
        <f t="shared" si="20"/>
        <v/>
      </c>
      <c r="W97" s="122">
        <f t="shared" si="21"/>
        <v>0</v>
      </c>
      <c r="X97" s="122">
        <f t="shared" si="22"/>
        <v>0</v>
      </c>
      <c r="AE97" s="95"/>
    </row>
    <row r="98" spans="1:31" s="96" customFormat="1" ht="24" hidden="1" customHeight="1" thickTop="1">
      <c r="A98" s="103">
        <v>112</v>
      </c>
      <c r="B98" s="126"/>
      <c r="C98" s="119"/>
      <c r="D98" s="119"/>
      <c r="E98" s="119"/>
      <c r="F98" s="127"/>
      <c r="G98" s="127"/>
      <c r="H98" s="127"/>
      <c r="I98" s="127"/>
      <c r="J98" s="121">
        <f t="shared" si="16"/>
        <v>0</v>
      </c>
      <c r="K98" s="122">
        <f t="shared" si="17"/>
        <v>0</v>
      </c>
      <c r="L98" s="122"/>
      <c r="M98" s="124">
        <f>IF(E98="",0,VLOOKUP(E98,[1]リスト!$B$4:$D$5,3,FALSE))</f>
        <v>0</v>
      </c>
      <c r="N98" s="121">
        <f t="shared" si="18"/>
        <v>0</v>
      </c>
      <c r="O98" s="122">
        <f t="shared" si="19"/>
        <v>0</v>
      </c>
      <c r="P98" s="127"/>
      <c r="Q98" s="121">
        <f t="shared" si="14"/>
        <v>0</v>
      </c>
      <c r="R98" s="119"/>
      <c r="S98" s="127"/>
      <c r="T98" s="124" t="str">
        <f>IF(R98="","",VLOOKUP(R98,[1]リスト!$F$4:$G$5,2,FALSE))</f>
        <v/>
      </c>
      <c r="U98" s="122">
        <f t="shared" si="15"/>
        <v>0</v>
      </c>
      <c r="V98" s="122" t="str">
        <f t="shared" si="20"/>
        <v/>
      </c>
      <c r="W98" s="122">
        <f t="shared" si="21"/>
        <v>0</v>
      </c>
      <c r="X98" s="122">
        <f t="shared" si="22"/>
        <v>0</v>
      </c>
      <c r="AE98" s="95"/>
    </row>
    <row r="99" spans="1:31" s="96" customFormat="1" ht="24" hidden="1" customHeight="1" thickTop="1">
      <c r="A99" s="103">
        <v>113</v>
      </c>
      <c r="B99" s="126"/>
      <c r="C99" s="119"/>
      <c r="D99" s="119"/>
      <c r="E99" s="119"/>
      <c r="F99" s="127"/>
      <c r="G99" s="127"/>
      <c r="H99" s="127"/>
      <c r="I99" s="127"/>
      <c r="J99" s="121">
        <f t="shared" si="16"/>
        <v>0</v>
      </c>
      <c r="K99" s="122">
        <f t="shared" si="17"/>
        <v>0</v>
      </c>
      <c r="L99" s="122"/>
      <c r="M99" s="124">
        <f>IF(E99="",0,VLOOKUP(E99,[1]リスト!$B$4:$D$5,3,FALSE))</f>
        <v>0</v>
      </c>
      <c r="N99" s="121">
        <f t="shared" si="18"/>
        <v>0</v>
      </c>
      <c r="O99" s="122">
        <f t="shared" si="19"/>
        <v>0</v>
      </c>
      <c r="P99" s="127"/>
      <c r="Q99" s="121">
        <f t="shared" si="14"/>
        <v>0</v>
      </c>
      <c r="R99" s="119"/>
      <c r="S99" s="127"/>
      <c r="T99" s="124" t="str">
        <f>IF(R99="","",VLOOKUP(R99,[1]リスト!$F$4:$G$5,2,FALSE))</f>
        <v/>
      </c>
      <c r="U99" s="122">
        <f t="shared" si="15"/>
        <v>0</v>
      </c>
      <c r="V99" s="122" t="str">
        <f t="shared" si="20"/>
        <v/>
      </c>
      <c r="W99" s="122">
        <f t="shared" si="21"/>
        <v>0</v>
      </c>
      <c r="X99" s="122">
        <f t="shared" si="22"/>
        <v>0</v>
      </c>
      <c r="AE99" s="95"/>
    </row>
    <row r="100" spans="1:31" s="96" customFormat="1" ht="24" hidden="1" customHeight="1" thickTop="1">
      <c r="A100" s="103">
        <v>114</v>
      </c>
      <c r="B100" s="126"/>
      <c r="C100" s="119"/>
      <c r="D100" s="119"/>
      <c r="E100" s="119"/>
      <c r="F100" s="127"/>
      <c r="G100" s="127"/>
      <c r="H100" s="127"/>
      <c r="I100" s="127"/>
      <c r="J100" s="121">
        <f t="shared" si="16"/>
        <v>0</v>
      </c>
      <c r="K100" s="122">
        <f t="shared" si="17"/>
        <v>0</v>
      </c>
      <c r="L100" s="122"/>
      <c r="M100" s="124">
        <f>IF(E100="",0,VLOOKUP(E100,[1]リスト!$B$4:$D$5,3,FALSE))</f>
        <v>0</v>
      </c>
      <c r="N100" s="121">
        <f t="shared" si="18"/>
        <v>0</v>
      </c>
      <c r="O100" s="122">
        <f t="shared" si="19"/>
        <v>0</v>
      </c>
      <c r="P100" s="127"/>
      <c r="Q100" s="121">
        <f t="shared" si="14"/>
        <v>0</v>
      </c>
      <c r="R100" s="119"/>
      <c r="S100" s="127"/>
      <c r="T100" s="124" t="str">
        <f>IF(R100="","",VLOOKUP(R100,[1]リスト!$F$4:$G$5,2,FALSE))</f>
        <v/>
      </c>
      <c r="U100" s="122">
        <f t="shared" si="15"/>
        <v>0</v>
      </c>
      <c r="V100" s="122" t="str">
        <f t="shared" si="20"/>
        <v/>
      </c>
      <c r="W100" s="122">
        <f t="shared" si="21"/>
        <v>0</v>
      </c>
      <c r="X100" s="122">
        <f t="shared" si="22"/>
        <v>0</v>
      </c>
      <c r="AE100" s="95"/>
    </row>
    <row r="101" spans="1:31" s="96" customFormat="1" ht="24" hidden="1" customHeight="1" thickTop="1">
      <c r="A101" s="103">
        <v>115</v>
      </c>
      <c r="B101" s="126"/>
      <c r="C101" s="119"/>
      <c r="D101" s="119"/>
      <c r="E101" s="119"/>
      <c r="F101" s="127"/>
      <c r="G101" s="127"/>
      <c r="H101" s="127"/>
      <c r="I101" s="127"/>
      <c r="J101" s="121">
        <f t="shared" si="16"/>
        <v>0</v>
      </c>
      <c r="K101" s="122">
        <f t="shared" si="17"/>
        <v>0</v>
      </c>
      <c r="L101" s="122"/>
      <c r="M101" s="124">
        <f>IF(E101="",0,VLOOKUP(E101,[1]リスト!$B$4:$D$5,3,FALSE))</f>
        <v>0</v>
      </c>
      <c r="N101" s="121">
        <f t="shared" si="18"/>
        <v>0</v>
      </c>
      <c r="O101" s="122">
        <f t="shared" si="19"/>
        <v>0</v>
      </c>
      <c r="P101" s="127"/>
      <c r="Q101" s="121">
        <f t="shared" si="14"/>
        <v>0</v>
      </c>
      <c r="R101" s="119"/>
      <c r="S101" s="127"/>
      <c r="T101" s="124" t="str">
        <f>IF(R101="","",VLOOKUP(R101,[1]リスト!$F$4:$G$5,2,FALSE))</f>
        <v/>
      </c>
      <c r="U101" s="122">
        <f t="shared" si="15"/>
        <v>0</v>
      </c>
      <c r="V101" s="122" t="str">
        <f t="shared" si="20"/>
        <v/>
      </c>
      <c r="W101" s="122">
        <f t="shared" si="21"/>
        <v>0</v>
      </c>
      <c r="X101" s="122">
        <f t="shared" si="22"/>
        <v>0</v>
      </c>
      <c r="AE101" s="95"/>
    </row>
    <row r="102" spans="1:31" s="96" customFormat="1" ht="24" hidden="1" customHeight="1" thickTop="1">
      <c r="A102" s="103">
        <v>116</v>
      </c>
      <c r="B102" s="126"/>
      <c r="C102" s="119"/>
      <c r="D102" s="119"/>
      <c r="E102" s="119"/>
      <c r="F102" s="127"/>
      <c r="G102" s="127"/>
      <c r="H102" s="127"/>
      <c r="I102" s="127"/>
      <c r="J102" s="121">
        <f t="shared" si="16"/>
        <v>0</v>
      </c>
      <c r="K102" s="122">
        <f t="shared" si="17"/>
        <v>0</v>
      </c>
      <c r="L102" s="122"/>
      <c r="M102" s="124">
        <f>IF(E102="",0,VLOOKUP(E102,[1]リスト!$B$4:$D$5,3,FALSE))</f>
        <v>0</v>
      </c>
      <c r="N102" s="121">
        <f t="shared" si="18"/>
        <v>0</v>
      </c>
      <c r="O102" s="122">
        <f t="shared" si="19"/>
        <v>0</v>
      </c>
      <c r="P102" s="127"/>
      <c r="Q102" s="121">
        <f t="shared" si="14"/>
        <v>0</v>
      </c>
      <c r="R102" s="119"/>
      <c r="S102" s="127"/>
      <c r="T102" s="124" t="str">
        <f>IF(R102="","",VLOOKUP(R102,[1]リスト!$F$4:$G$5,2,FALSE))</f>
        <v/>
      </c>
      <c r="U102" s="122">
        <f t="shared" si="15"/>
        <v>0</v>
      </c>
      <c r="V102" s="122" t="str">
        <f t="shared" si="20"/>
        <v/>
      </c>
      <c r="W102" s="122">
        <f t="shared" si="21"/>
        <v>0</v>
      </c>
      <c r="X102" s="122">
        <f t="shared" si="22"/>
        <v>0</v>
      </c>
      <c r="AE102" s="95"/>
    </row>
    <row r="103" spans="1:31" s="96" customFormat="1" ht="24" hidden="1" customHeight="1" thickTop="1">
      <c r="A103" s="103">
        <v>117</v>
      </c>
      <c r="B103" s="126"/>
      <c r="C103" s="119"/>
      <c r="D103" s="119"/>
      <c r="E103" s="119"/>
      <c r="F103" s="127"/>
      <c r="G103" s="127"/>
      <c r="H103" s="127"/>
      <c r="I103" s="127"/>
      <c r="J103" s="121">
        <f t="shared" si="16"/>
        <v>0</v>
      </c>
      <c r="K103" s="122">
        <f t="shared" si="17"/>
        <v>0</v>
      </c>
      <c r="L103" s="122"/>
      <c r="M103" s="124">
        <f>IF(E103="",0,VLOOKUP(E103,[1]リスト!$B$4:$D$5,3,FALSE))</f>
        <v>0</v>
      </c>
      <c r="N103" s="121">
        <f t="shared" si="18"/>
        <v>0</v>
      </c>
      <c r="O103" s="122">
        <f t="shared" si="19"/>
        <v>0</v>
      </c>
      <c r="P103" s="127"/>
      <c r="Q103" s="121">
        <f t="shared" si="14"/>
        <v>0</v>
      </c>
      <c r="R103" s="119"/>
      <c r="S103" s="127"/>
      <c r="T103" s="124" t="str">
        <f>IF(R103="","",VLOOKUP(R103,[1]リスト!$F$4:$G$5,2,FALSE))</f>
        <v/>
      </c>
      <c r="U103" s="122">
        <f t="shared" si="15"/>
        <v>0</v>
      </c>
      <c r="V103" s="122" t="str">
        <f t="shared" si="20"/>
        <v/>
      </c>
      <c r="W103" s="122">
        <f t="shared" si="21"/>
        <v>0</v>
      </c>
      <c r="X103" s="122">
        <f t="shared" si="22"/>
        <v>0</v>
      </c>
      <c r="AE103" s="95"/>
    </row>
    <row r="104" spans="1:31" s="96" customFormat="1" ht="24" hidden="1" customHeight="1" thickTop="1">
      <c r="A104" s="103">
        <v>118</v>
      </c>
      <c r="B104" s="126"/>
      <c r="C104" s="119"/>
      <c r="D104" s="119"/>
      <c r="E104" s="119"/>
      <c r="F104" s="127"/>
      <c r="G104" s="127"/>
      <c r="H104" s="127"/>
      <c r="I104" s="127"/>
      <c r="J104" s="121">
        <f t="shared" si="16"/>
        <v>0</v>
      </c>
      <c r="K104" s="122">
        <f t="shared" si="17"/>
        <v>0</v>
      </c>
      <c r="L104" s="122"/>
      <c r="M104" s="124">
        <f>IF(E104="",0,VLOOKUP(E104,[1]リスト!$B$4:$D$5,3,FALSE))</f>
        <v>0</v>
      </c>
      <c r="N104" s="121">
        <f t="shared" si="18"/>
        <v>0</v>
      </c>
      <c r="O104" s="122">
        <f t="shared" si="19"/>
        <v>0</v>
      </c>
      <c r="P104" s="127"/>
      <c r="Q104" s="121">
        <f t="shared" si="14"/>
        <v>0</v>
      </c>
      <c r="R104" s="119"/>
      <c r="S104" s="127"/>
      <c r="T104" s="124" t="str">
        <f>IF(R104="","",VLOOKUP(R104,[1]リスト!$F$4:$G$5,2,FALSE))</f>
        <v/>
      </c>
      <c r="U104" s="122">
        <f t="shared" si="15"/>
        <v>0</v>
      </c>
      <c r="V104" s="122" t="str">
        <f t="shared" si="20"/>
        <v/>
      </c>
      <c r="W104" s="122">
        <f t="shared" si="21"/>
        <v>0</v>
      </c>
      <c r="X104" s="122">
        <f t="shared" si="22"/>
        <v>0</v>
      </c>
      <c r="AE104" s="95"/>
    </row>
    <row r="105" spans="1:31" s="96" customFormat="1" ht="24" hidden="1" customHeight="1" thickTop="1">
      <c r="A105" s="103">
        <v>119</v>
      </c>
      <c r="B105" s="126"/>
      <c r="C105" s="119"/>
      <c r="D105" s="119"/>
      <c r="E105" s="119"/>
      <c r="F105" s="127"/>
      <c r="G105" s="127"/>
      <c r="H105" s="127"/>
      <c r="I105" s="127"/>
      <c r="J105" s="121">
        <f t="shared" si="16"/>
        <v>0</v>
      </c>
      <c r="K105" s="122">
        <f t="shared" si="17"/>
        <v>0</v>
      </c>
      <c r="L105" s="122"/>
      <c r="M105" s="124">
        <f>IF(E105="",0,VLOOKUP(E105,[1]リスト!$B$4:$D$5,3,FALSE))</f>
        <v>0</v>
      </c>
      <c r="N105" s="121">
        <f t="shared" si="18"/>
        <v>0</v>
      </c>
      <c r="O105" s="122">
        <f t="shared" si="19"/>
        <v>0</v>
      </c>
      <c r="P105" s="127"/>
      <c r="Q105" s="121">
        <f t="shared" si="14"/>
        <v>0</v>
      </c>
      <c r="R105" s="119"/>
      <c r="S105" s="127"/>
      <c r="T105" s="124" t="str">
        <f>IF(R105="","",VLOOKUP(R105,[1]リスト!$F$4:$G$5,2,FALSE))</f>
        <v/>
      </c>
      <c r="U105" s="122">
        <f t="shared" si="15"/>
        <v>0</v>
      </c>
      <c r="V105" s="122" t="str">
        <f t="shared" si="20"/>
        <v/>
      </c>
      <c r="W105" s="122">
        <f t="shared" si="21"/>
        <v>0</v>
      </c>
      <c r="X105" s="122">
        <f t="shared" si="22"/>
        <v>0</v>
      </c>
      <c r="AE105" s="95"/>
    </row>
    <row r="106" spans="1:31" s="96" customFormat="1" ht="24" hidden="1" customHeight="1" thickTop="1">
      <c r="A106" s="103">
        <v>120</v>
      </c>
      <c r="B106" s="126"/>
      <c r="C106" s="119"/>
      <c r="D106" s="119"/>
      <c r="E106" s="119"/>
      <c r="F106" s="127"/>
      <c r="G106" s="127"/>
      <c r="H106" s="127"/>
      <c r="I106" s="127"/>
      <c r="J106" s="121">
        <f t="shared" si="16"/>
        <v>0</v>
      </c>
      <c r="K106" s="122">
        <f t="shared" si="17"/>
        <v>0</v>
      </c>
      <c r="L106" s="122"/>
      <c r="M106" s="124">
        <f>IF(E106="",0,VLOOKUP(E106,[1]リスト!$B$4:$D$5,3,FALSE))</f>
        <v>0</v>
      </c>
      <c r="N106" s="121">
        <f t="shared" si="18"/>
        <v>0</v>
      </c>
      <c r="O106" s="122">
        <f t="shared" si="19"/>
        <v>0</v>
      </c>
      <c r="P106" s="127"/>
      <c r="Q106" s="121">
        <f t="shared" si="14"/>
        <v>0</v>
      </c>
      <c r="R106" s="119"/>
      <c r="S106" s="127"/>
      <c r="T106" s="124" t="str">
        <f>IF(R106="","",VLOOKUP(R106,[1]リスト!$F$4:$G$5,2,FALSE))</f>
        <v/>
      </c>
      <c r="U106" s="122">
        <f t="shared" si="15"/>
        <v>0</v>
      </c>
      <c r="V106" s="122" t="str">
        <f t="shared" si="20"/>
        <v/>
      </c>
      <c r="W106" s="122">
        <f t="shared" si="21"/>
        <v>0</v>
      </c>
      <c r="X106" s="122">
        <f t="shared" si="22"/>
        <v>0</v>
      </c>
      <c r="AE106" s="95"/>
    </row>
    <row r="107" spans="1:31" s="96" customFormat="1" ht="24" hidden="1" customHeight="1" thickTop="1">
      <c r="A107" s="103">
        <v>121</v>
      </c>
      <c r="B107" s="126"/>
      <c r="C107" s="119"/>
      <c r="D107" s="119"/>
      <c r="E107" s="119"/>
      <c r="F107" s="127"/>
      <c r="G107" s="127"/>
      <c r="H107" s="127"/>
      <c r="I107" s="127"/>
      <c r="J107" s="121">
        <f t="shared" si="16"/>
        <v>0</v>
      </c>
      <c r="K107" s="122">
        <f t="shared" si="17"/>
        <v>0</v>
      </c>
      <c r="L107" s="122"/>
      <c r="M107" s="124">
        <f>IF(E107="",0,VLOOKUP(E107,[1]リスト!$B$4:$D$5,3,FALSE))</f>
        <v>0</v>
      </c>
      <c r="N107" s="121">
        <f t="shared" si="18"/>
        <v>0</v>
      </c>
      <c r="O107" s="122">
        <f t="shared" si="19"/>
        <v>0</v>
      </c>
      <c r="P107" s="127"/>
      <c r="Q107" s="121">
        <f t="shared" si="14"/>
        <v>0</v>
      </c>
      <c r="R107" s="119"/>
      <c r="S107" s="127"/>
      <c r="T107" s="124" t="str">
        <f>IF(R107="","",VLOOKUP(R107,[1]リスト!$F$4:$G$5,2,FALSE))</f>
        <v/>
      </c>
      <c r="U107" s="122">
        <f t="shared" si="15"/>
        <v>0</v>
      </c>
      <c r="V107" s="122" t="str">
        <f t="shared" si="20"/>
        <v/>
      </c>
      <c r="W107" s="122">
        <f t="shared" si="21"/>
        <v>0</v>
      </c>
      <c r="X107" s="122">
        <f t="shared" si="22"/>
        <v>0</v>
      </c>
      <c r="AE107" s="95"/>
    </row>
    <row r="108" spans="1:31" s="96" customFormat="1" ht="24" hidden="1" customHeight="1" thickTop="1">
      <c r="A108" s="103">
        <v>122</v>
      </c>
      <c r="B108" s="126"/>
      <c r="C108" s="119"/>
      <c r="D108" s="119"/>
      <c r="E108" s="119"/>
      <c r="F108" s="127"/>
      <c r="G108" s="127"/>
      <c r="H108" s="127"/>
      <c r="I108" s="127"/>
      <c r="J108" s="121">
        <f t="shared" si="16"/>
        <v>0</v>
      </c>
      <c r="K108" s="122">
        <f t="shared" si="17"/>
        <v>0</v>
      </c>
      <c r="L108" s="122"/>
      <c r="M108" s="124">
        <f>IF(E108="",0,VLOOKUP(E108,[1]リスト!$B$4:$D$5,3,FALSE))</f>
        <v>0</v>
      </c>
      <c r="N108" s="121">
        <f t="shared" si="18"/>
        <v>0</v>
      </c>
      <c r="O108" s="122">
        <f t="shared" si="19"/>
        <v>0</v>
      </c>
      <c r="P108" s="127"/>
      <c r="Q108" s="121">
        <f t="shared" si="14"/>
        <v>0</v>
      </c>
      <c r="R108" s="119"/>
      <c r="S108" s="127"/>
      <c r="T108" s="124" t="str">
        <f>IF(R108="","",VLOOKUP(R108,[1]リスト!$F$4:$G$5,2,FALSE))</f>
        <v/>
      </c>
      <c r="U108" s="122">
        <f t="shared" si="15"/>
        <v>0</v>
      </c>
      <c r="V108" s="122" t="str">
        <f t="shared" si="20"/>
        <v/>
      </c>
      <c r="W108" s="122">
        <f t="shared" si="21"/>
        <v>0</v>
      </c>
      <c r="X108" s="122">
        <f t="shared" si="22"/>
        <v>0</v>
      </c>
      <c r="AE108" s="95"/>
    </row>
    <row r="109" spans="1:31" s="96" customFormat="1" ht="24" hidden="1" customHeight="1" thickTop="1">
      <c r="A109" s="103">
        <v>123</v>
      </c>
      <c r="B109" s="126"/>
      <c r="C109" s="119"/>
      <c r="D109" s="119"/>
      <c r="E109" s="119"/>
      <c r="F109" s="127"/>
      <c r="G109" s="127"/>
      <c r="H109" s="127"/>
      <c r="I109" s="127"/>
      <c r="J109" s="121">
        <f t="shared" si="16"/>
        <v>0</v>
      </c>
      <c r="K109" s="122">
        <f t="shared" si="17"/>
        <v>0</v>
      </c>
      <c r="L109" s="122"/>
      <c r="M109" s="124">
        <f>IF(E109="",0,VLOOKUP(E109,[1]リスト!$B$4:$D$5,3,FALSE))</f>
        <v>0</v>
      </c>
      <c r="N109" s="121">
        <f t="shared" si="18"/>
        <v>0</v>
      </c>
      <c r="O109" s="122">
        <f t="shared" si="19"/>
        <v>0</v>
      </c>
      <c r="P109" s="127"/>
      <c r="Q109" s="121">
        <f t="shared" si="14"/>
        <v>0</v>
      </c>
      <c r="R109" s="119"/>
      <c r="S109" s="127"/>
      <c r="T109" s="124" t="str">
        <f>IF(R109="","",VLOOKUP(R109,[1]リスト!$F$4:$G$5,2,FALSE))</f>
        <v/>
      </c>
      <c r="U109" s="122">
        <f t="shared" si="15"/>
        <v>0</v>
      </c>
      <c r="V109" s="122" t="str">
        <f t="shared" si="20"/>
        <v/>
      </c>
      <c r="W109" s="122">
        <f t="shared" si="21"/>
        <v>0</v>
      </c>
      <c r="X109" s="122">
        <f t="shared" si="22"/>
        <v>0</v>
      </c>
      <c r="AE109" s="95"/>
    </row>
    <row r="110" spans="1:31" s="96" customFormat="1" ht="24" hidden="1" customHeight="1" thickTop="1">
      <c r="A110" s="103">
        <v>124</v>
      </c>
      <c r="B110" s="126"/>
      <c r="C110" s="119"/>
      <c r="D110" s="119"/>
      <c r="E110" s="119"/>
      <c r="F110" s="127"/>
      <c r="G110" s="127"/>
      <c r="H110" s="127"/>
      <c r="I110" s="127"/>
      <c r="J110" s="121">
        <f t="shared" si="16"/>
        <v>0</v>
      </c>
      <c r="K110" s="122">
        <f t="shared" si="17"/>
        <v>0</v>
      </c>
      <c r="L110" s="122"/>
      <c r="M110" s="124">
        <f>IF(E110="",0,VLOOKUP(E110,[1]リスト!$B$4:$D$5,3,FALSE))</f>
        <v>0</v>
      </c>
      <c r="N110" s="121">
        <f t="shared" si="18"/>
        <v>0</v>
      </c>
      <c r="O110" s="122">
        <f t="shared" si="19"/>
        <v>0</v>
      </c>
      <c r="P110" s="127"/>
      <c r="Q110" s="121">
        <f t="shared" si="14"/>
        <v>0</v>
      </c>
      <c r="R110" s="119"/>
      <c r="S110" s="127"/>
      <c r="T110" s="124" t="str">
        <f>IF(R110="","",VLOOKUP(R110,[1]リスト!$F$4:$G$5,2,FALSE))</f>
        <v/>
      </c>
      <c r="U110" s="122">
        <f t="shared" si="15"/>
        <v>0</v>
      </c>
      <c r="V110" s="122" t="str">
        <f t="shared" si="20"/>
        <v/>
      </c>
      <c r="W110" s="122">
        <f t="shared" si="21"/>
        <v>0</v>
      </c>
      <c r="X110" s="122">
        <f t="shared" si="22"/>
        <v>0</v>
      </c>
      <c r="AE110" s="95"/>
    </row>
    <row r="111" spans="1:31" s="96" customFormat="1" ht="24" hidden="1" customHeight="1" thickTop="1">
      <c r="A111" s="103">
        <v>125</v>
      </c>
      <c r="B111" s="126"/>
      <c r="C111" s="119"/>
      <c r="D111" s="119"/>
      <c r="E111" s="119"/>
      <c r="F111" s="127"/>
      <c r="G111" s="127"/>
      <c r="H111" s="127"/>
      <c r="I111" s="127"/>
      <c r="J111" s="121">
        <f t="shared" si="16"/>
        <v>0</v>
      </c>
      <c r="K111" s="122">
        <f t="shared" si="17"/>
        <v>0</v>
      </c>
      <c r="L111" s="122"/>
      <c r="M111" s="124">
        <f>IF(E111="",0,VLOOKUP(E111,[1]リスト!$B$4:$D$5,3,FALSE))</f>
        <v>0</v>
      </c>
      <c r="N111" s="121">
        <f t="shared" si="18"/>
        <v>0</v>
      </c>
      <c r="O111" s="122">
        <f t="shared" si="19"/>
        <v>0</v>
      </c>
      <c r="P111" s="127"/>
      <c r="Q111" s="121">
        <f t="shared" si="14"/>
        <v>0</v>
      </c>
      <c r="R111" s="119"/>
      <c r="S111" s="127"/>
      <c r="T111" s="124" t="str">
        <f>IF(R111="","",VLOOKUP(R111,[1]リスト!$F$4:$G$5,2,FALSE))</f>
        <v/>
      </c>
      <c r="U111" s="122">
        <f t="shared" si="15"/>
        <v>0</v>
      </c>
      <c r="V111" s="122" t="str">
        <f t="shared" si="20"/>
        <v/>
      </c>
      <c r="W111" s="122">
        <f t="shared" si="21"/>
        <v>0</v>
      </c>
      <c r="X111" s="122">
        <f t="shared" si="22"/>
        <v>0</v>
      </c>
      <c r="AE111" s="95"/>
    </row>
    <row r="112" spans="1:31" s="96" customFormat="1" ht="24" hidden="1" customHeight="1" thickTop="1">
      <c r="A112" s="103">
        <v>126</v>
      </c>
      <c r="B112" s="126"/>
      <c r="C112" s="119"/>
      <c r="D112" s="119"/>
      <c r="E112" s="119"/>
      <c r="F112" s="127"/>
      <c r="G112" s="127"/>
      <c r="H112" s="127"/>
      <c r="I112" s="127"/>
      <c r="J112" s="121">
        <f t="shared" si="16"/>
        <v>0</v>
      </c>
      <c r="K112" s="122">
        <f t="shared" si="17"/>
        <v>0</v>
      </c>
      <c r="L112" s="122"/>
      <c r="M112" s="124">
        <f>IF(E112="",0,VLOOKUP(E112,[1]リスト!$B$4:$D$5,3,FALSE))</f>
        <v>0</v>
      </c>
      <c r="N112" s="121">
        <f t="shared" si="18"/>
        <v>0</v>
      </c>
      <c r="O112" s="122">
        <f t="shared" si="19"/>
        <v>0</v>
      </c>
      <c r="P112" s="127"/>
      <c r="Q112" s="121">
        <f t="shared" si="14"/>
        <v>0</v>
      </c>
      <c r="R112" s="119"/>
      <c r="S112" s="127"/>
      <c r="T112" s="124" t="str">
        <f>IF(R112="","",VLOOKUP(R112,[1]リスト!$F$4:$G$5,2,FALSE))</f>
        <v/>
      </c>
      <c r="U112" s="122">
        <f t="shared" si="15"/>
        <v>0</v>
      </c>
      <c r="V112" s="122" t="str">
        <f t="shared" si="20"/>
        <v/>
      </c>
      <c r="W112" s="122">
        <f t="shared" si="21"/>
        <v>0</v>
      </c>
      <c r="X112" s="122">
        <f t="shared" si="22"/>
        <v>0</v>
      </c>
      <c r="AE112" s="95"/>
    </row>
    <row r="113" spans="1:31" s="96" customFormat="1" ht="24" hidden="1" customHeight="1" thickTop="1">
      <c r="A113" s="103">
        <v>127</v>
      </c>
      <c r="B113" s="126"/>
      <c r="C113" s="119"/>
      <c r="D113" s="119"/>
      <c r="E113" s="119"/>
      <c r="F113" s="127"/>
      <c r="G113" s="127"/>
      <c r="H113" s="127"/>
      <c r="I113" s="127"/>
      <c r="J113" s="121">
        <f t="shared" si="16"/>
        <v>0</v>
      </c>
      <c r="K113" s="122">
        <f t="shared" si="17"/>
        <v>0</v>
      </c>
      <c r="L113" s="122"/>
      <c r="M113" s="124">
        <f>IF(E113="",0,VLOOKUP(E113,[1]リスト!$B$4:$D$5,3,FALSE))</f>
        <v>0</v>
      </c>
      <c r="N113" s="121">
        <f t="shared" si="18"/>
        <v>0</v>
      </c>
      <c r="O113" s="122">
        <f t="shared" si="19"/>
        <v>0</v>
      </c>
      <c r="P113" s="127"/>
      <c r="Q113" s="121">
        <f t="shared" si="14"/>
        <v>0</v>
      </c>
      <c r="R113" s="119"/>
      <c r="S113" s="127"/>
      <c r="T113" s="124" t="str">
        <f>IF(R113="","",VLOOKUP(R113,[1]リスト!$F$4:$G$5,2,FALSE))</f>
        <v/>
      </c>
      <c r="U113" s="122">
        <f t="shared" si="15"/>
        <v>0</v>
      </c>
      <c r="V113" s="122" t="str">
        <f t="shared" si="20"/>
        <v/>
      </c>
      <c r="W113" s="122">
        <f t="shared" si="21"/>
        <v>0</v>
      </c>
      <c r="X113" s="122">
        <f t="shared" si="22"/>
        <v>0</v>
      </c>
      <c r="AE113" s="95"/>
    </row>
    <row r="114" spans="1:31" s="96" customFormat="1" ht="24" hidden="1" customHeight="1" thickTop="1">
      <c r="A114" s="103">
        <v>128</v>
      </c>
      <c r="B114" s="126"/>
      <c r="C114" s="119"/>
      <c r="D114" s="119"/>
      <c r="E114" s="119"/>
      <c r="F114" s="127"/>
      <c r="G114" s="127"/>
      <c r="H114" s="127"/>
      <c r="I114" s="127"/>
      <c r="J114" s="121">
        <f t="shared" si="16"/>
        <v>0</v>
      </c>
      <c r="K114" s="122">
        <f t="shared" si="17"/>
        <v>0</v>
      </c>
      <c r="L114" s="122"/>
      <c r="M114" s="124">
        <f>IF(E114="",0,VLOOKUP(E114,[1]リスト!$B$4:$D$5,3,FALSE))</f>
        <v>0</v>
      </c>
      <c r="N114" s="121">
        <f t="shared" si="18"/>
        <v>0</v>
      </c>
      <c r="O114" s="122">
        <f t="shared" si="19"/>
        <v>0</v>
      </c>
      <c r="P114" s="127"/>
      <c r="Q114" s="121">
        <f t="shared" si="14"/>
        <v>0</v>
      </c>
      <c r="R114" s="119"/>
      <c r="S114" s="127"/>
      <c r="T114" s="124" t="str">
        <f>IF(R114="","",VLOOKUP(R114,[1]リスト!$F$4:$G$5,2,FALSE))</f>
        <v/>
      </c>
      <c r="U114" s="122">
        <f t="shared" si="15"/>
        <v>0</v>
      </c>
      <c r="V114" s="122" t="str">
        <f t="shared" si="20"/>
        <v/>
      </c>
      <c r="W114" s="122">
        <f t="shared" si="21"/>
        <v>0</v>
      </c>
      <c r="X114" s="122">
        <f t="shared" si="22"/>
        <v>0</v>
      </c>
      <c r="AE114" s="95"/>
    </row>
    <row r="115" spans="1:31" s="96" customFormat="1" ht="24" hidden="1" customHeight="1" thickTop="1">
      <c r="A115" s="103">
        <v>129</v>
      </c>
      <c r="B115" s="126"/>
      <c r="C115" s="119"/>
      <c r="D115" s="119"/>
      <c r="E115" s="119"/>
      <c r="F115" s="127"/>
      <c r="G115" s="127"/>
      <c r="H115" s="127"/>
      <c r="I115" s="127"/>
      <c r="J115" s="121">
        <f t="shared" si="16"/>
        <v>0</v>
      </c>
      <c r="K115" s="122">
        <f t="shared" si="17"/>
        <v>0</v>
      </c>
      <c r="L115" s="122"/>
      <c r="M115" s="124">
        <f>IF(E115="",0,VLOOKUP(E115,[1]リスト!$B$4:$D$5,3,FALSE))</f>
        <v>0</v>
      </c>
      <c r="N115" s="121">
        <f t="shared" si="18"/>
        <v>0</v>
      </c>
      <c r="O115" s="122">
        <f t="shared" si="19"/>
        <v>0</v>
      </c>
      <c r="P115" s="127"/>
      <c r="Q115" s="121">
        <f t="shared" si="14"/>
        <v>0</v>
      </c>
      <c r="R115" s="119"/>
      <c r="S115" s="127"/>
      <c r="T115" s="124" t="str">
        <f>IF(R115="","",VLOOKUP(R115,[1]リスト!$F$4:$G$5,2,FALSE))</f>
        <v/>
      </c>
      <c r="U115" s="122">
        <f t="shared" si="15"/>
        <v>0</v>
      </c>
      <c r="V115" s="122" t="str">
        <f t="shared" si="20"/>
        <v/>
      </c>
      <c r="W115" s="122">
        <f t="shared" si="21"/>
        <v>0</v>
      </c>
      <c r="X115" s="122">
        <f t="shared" si="22"/>
        <v>0</v>
      </c>
      <c r="AE115" s="95"/>
    </row>
    <row r="116" spans="1:31" s="96" customFormat="1" ht="24" hidden="1" customHeight="1" thickTop="1">
      <c r="A116" s="103">
        <v>130</v>
      </c>
      <c r="B116" s="126"/>
      <c r="C116" s="119"/>
      <c r="D116" s="119"/>
      <c r="E116" s="119"/>
      <c r="F116" s="127"/>
      <c r="G116" s="127"/>
      <c r="H116" s="127"/>
      <c r="I116" s="127"/>
      <c r="J116" s="121">
        <f t="shared" si="16"/>
        <v>0</v>
      </c>
      <c r="K116" s="122">
        <f t="shared" si="17"/>
        <v>0</v>
      </c>
      <c r="L116" s="122"/>
      <c r="M116" s="124">
        <f>IF(E116="",0,VLOOKUP(E116,[1]リスト!$B$4:$D$5,3,FALSE))</f>
        <v>0</v>
      </c>
      <c r="N116" s="121">
        <f t="shared" si="18"/>
        <v>0</v>
      </c>
      <c r="O116" s="122">
        <f t="shared" si="19"/>
        <v>0</v>
      </c>
      <c r="P116" s="127"/>
      <c r="Q116" s="121">
        <f t="shared" si="14"/>
        <v>0</v>
      </c>
      <c r="R116" s="119"/>
      <c r="S116" s="127"/>
      <c r="T116" s="124" t="str">
        <f>IF(R116="","",VLOOKUP(R116,[1]リスト!$F$4:$G$5,2,FALSE))</f>
        <v/>
      </c>
      <c r="U116" s="122">
        <f t="shared" si="15"/>
        <v>0</v>
      </c>
      <c r="V116" s="122" t="str">
        <f t="shared" si="20"/>
        <v/>
      </c>
      <c r="W116" s="122">
        <f t="shared" si="21"/>
        <v>0</v>
      </c>
      <c r="X116" s="122">
        <f t="shared" si="22"/>
        <v>0</v>
      </c>
      <c r="AE116" s="95"/>
    </row>
    <row r="117" spans="1:31" s="96" customFormat="1" ht="24" hidden="1" customHeight="1" thickTop="1">
      <c r="A117" s="103">
        <v>131</v>
      </c>
      <c r="B117" s="126"/>
      <c r="C117" s="119"/>
      <c r="D117" s="119"/>
      <c r="E117" s="119"/>
      <c r="F117" s="127"/>
      <c r="G117" s="127"/>
      <c r="H117" s="127"/>
      <c r="I117" s="127"/>
      <c r="J117" s="121">
        <f t="shared" si="16"/>
        <v>0</v>
      </c>
      <c r="K117" s="122">
        <f t="shared" si="17"/>
        <v>0</v>
      </c>
      <c r="L117" s="122"/>
      <c r="M117" s="124">
        <f>IF(E117="",0,VLOOKUP(E117,[1]リスト!$B$4:$D$5,3,FALSE))</f>
        <v>0</v>
      </c>
      <c r="N117" s="121">
        <f t="shared" si="18"/>
        <v>0</v>
      </c>
      <c r="O117" s="122">
        <f t="shared" si="19"/>
        <v>0</v>
      </c>
      <c r="P117" s="127"/>
      <c r="Q117" s="121">
        <f t="shared" si="14"/>
        <v>0</v>
      </c>
      <c r="R117" s="119"/>
      <c r="S117" s="127"/>
      <c r="T117" s="124" t="str">
        <f>IF(R117="","",VLOOKUP(R117,[1]リスト!$F$4:$G$5,2,FALSE))</f>
        <v/>
      </c>
      <c r="U117" s="122">
        <f t="shared" si="15"/>
        <v>0</v>
      </c>
      <c r="V117" s="122" t="str">
        <f t="shared" si="20"/>
        <v/>
      </c>
      <c r="W117" s="122">
        <f t="shared" si="21"/>
        <v>0</v>
      </c>
      <c r="X117" s="122">
        <f t="shared" si="22"/>
        <v>0</v>
      </c>
      <c r="AE117" s="95"/>
    </row>
    <row r="118" spans="1:31" s="96" customFormat="1" ht="24" hidden="1" customHeight="1" thickTop="1">
      <c r="A118" s="103">
        <v>132</v>
      </c>
      <c r="B118" s="126"/>
      <c r="C118" s="119"/>
      <c r="D118" s="119"/>
      <c r="E118" s="119"/>
      <c r="F118" s="127"/>
      <c r="G118" s="127"/>
      <c r="H118" s="127"/>
      <c r="I118" s="127"/>
      <c r="J118" s="121">
        <f t="shared" si="16"/>
        <v>0</v>
      </c>
      <c r="K118" s="122">
        <f t="shared" si="17"/>
        <v>0</v>
      </c>
      <c r="L118" s="122"/>
      <c r="M118" s="124">
        <f>IF(E118="",0,VLOOKUP(E118,[1]リスト!$B$4:$D$5,3,FALSE))</f>
        <v>0</v>
      </c>
      <c r="N118" s="121">
        <f t="shared" si="18"/>
        <v>0</v>
      </c>
      <c r="O118" s="122">
        <f t="shared" si="19"/>
        <v>0</v>
      </c>
      <c r="P118" s="127"/>
      <c r="Q118" s="121">
        <f t="shared" si="14"/>
        <v>0</v>
      </c>
      <c r="R118" s="119"/>
      <c r="S118" s="127"/>
      <c r="T118" s="124" t="str">
        <f>IF(R118="","",VLOOKUP(R118,[1]リスト!$F$4:$G$5,2,FALSE))</f>
        <v/>
      </c>
      <c r="U118" s="122">
        <f t="shared" si="15"/>
        <v>0</v>
      </c>
      <c r="V118" s="122" t="str">
        <f t="shared" si="20"/>
        <v/>
      </c>
      <c r="W118" s="122">
        <f t="shared" si="21"/>
        <v>0</v>
      </c>
      <c r="X118" s="122">
        <f t="shared" si="22"/>
        <v>0</v>
      </c>
      <c r="AE118" s="95"/>
    </row>
    <row r="119" spans="1:31" s="96" customFormat="1" ht="24" hidden="1" customHeight="1" thickTop="1">
      <c r="A119" s="103">
        <v>133</v>
      </c>
      <c r="B119" s="126"/>
      <c r="C119" s="119"/>
      <c r="D119" s="119"/>
      <c r="E119" s="119"/>
      <c r="F119" s="127"/>
      <c r="G119" s="127"/>
      <c r="H119" s="127"/>
      <c r="I119" s="127"/>
      <c r="J119" s="121">
        <f t="shared" si="16"/>
        <v>0</v>
      </c>
      <c r="K119" s="122">
        <f t="shared" si="17"/>
        <v>0</v>
      </c>
      <c r="L119" s="122"/>
      <c r="M119" s="124">
        <f>IF(E119="",0,VLOOKUP(E119,[1]リスト!$B$4:$D$5,3,FALSE))</f>
        <v>0</v>
      </c>
      <c r="N119" s="121">
        <f t="shared" si="18"/>
        <v>0</v>
      </c>
      <c r="O119" s="122">
        <f t="shared" si="19"/>
        <v>0</v>
      </c>
      <c r="P119" s="127"/>
      <c r="Q119" s="121">
        <f t="shared" si="14"/>
        <v>0</v>
      </c>
      <c r="R119" s="119"/>
      <c r="S119" s="127"/>
      <c r="T119" s="124" t="str">
        <f>IF(R119="","",VLOOKUP(R119,[1]リスト!$F$4:$G$5,2,FALSE))</f>
        <v/>
      </c>
      <c r="U119" s="122">
        <f t="shared" si="15"/>
        <v>0</v>
      </c>
      <c r="V119" s="122" t="str">
        <f t="shared" si="20"/>
        <v/>
      </c>
      <c r="W119" s="122">
        <f t="shared" si="21"/>
        <v>0</v>
      </c>
      <c r="X119" s="122">
        <f t="shared" si="22"/>
        <v>0</v>
      </c>
      <c r="AE119" s="95"/>
    </row>
    <row r="120" spans="1:31" s="96" customFormat="1" ht="24" hidden="1" customHeight="1" thickTop="1">
      <c r="A120" s="103">
        <v>134</v>
      </c>
      <c r="B120" s="126"/>
      <c r="C120" s="119"/>
      <c r="D120" s="119"/>
      <c r="E120" s="119"/>
      <c r="F120" s="127"/>
      <c r="G120" s="127"/>
      <c r="H120" s="127"/>
      <c r="I120" s="127"/>
      <c r="J120" s="121">
        <f t="shared" si="16"/>
        <v>0</v>
      </c>
      <c r="K120" s="122">
        <f t="shared" si="17"/>
        <v>0</v>
      </c>
      <c r="L120" s="122"/>
      <c r="M120" s="124">
        <f>IF(E120="",0,VLOOKUP(E120,[1]リスト!$B$4:$D$5,3,FALSE))</f>
        <v>0</v>
      </c>
      <c r="N120" s="121">
        <f t="shared" si="18"/>
        <v>0</v>
      </c>
      <c r="O120" s="122">
        <f t="shared" si="19"/>
        <v>0</v>
      </c>
      <c r="P120" s="127"/>
      <c r="Q120" s="121">
        <f t="shared" si="14"/>
        <v>0</v>
      </c>
      <c r="R120" s="119"/>
      <c r="S120" s="127"/>
      <c r="T120" s="124" t="str">
        <f>IF(R120="","",VLOOKUP(R120,[1]リスト!$F$4:$G$5,2,FALSE))</f>
        <v/>
      </c>
      <c r="U120" s="122">
        <f t="shared" si="15"/>
        <v>0</v>
      </c>
      <c r="V120" s="122" t="str">
        <f t="shared" si="20"/>
        <v/>
      </c>
      <c r="W120" s="122">
        <f t="shared" si="21"/>
        <v>0</v>
      </c>
      <c r="X120" s="122">
        <f t="shared" si="22"/>
        <v>0</v>
      </c>
      <c r="AE120" s="95"/>
    </row>
    <row r="121" spans="1:31" s="96" customFormat="1" ht="24" hidden="1" customHeight="1" thickTop="1">
      <c r="A121" s="103">
        <v>135</v>
      </c>
      <c r="B121" s="126"/>
      <c r="C121" s="119"/>
      <c r="D121" s="119"/>
      <c r="E121" s="119"/>
      <c r="F121" s="127"/>
      <c r="G121" s="127"/>
      <c r="H121" s="127"/>
      <c r="I121" s="127"/>
      <c r="J121" s="121">
        <f t="shared" si="16"/>
        <v>0</v>
      </c>
      <c r="K121" s="122">
        <f t="shared" si="17"/>
        <v>0</v>
      </c>
      <c r="L121" s="122"/>
      <c r="M121" s="124">
        <f>IF(E121="",0,VLOOKUP(E121,[1]リスト!$B$4:$D$5,3,FALSE))</f>
        <v>0</v>
      </c>
      <c r="N121" s="121">
        <f t="shared" si="18"/>
        <v>0</v>
      </c>
      <c r="O121" s="122">
        <f t="shared" si="19"/>
        <v>0</v>
      </c>
      <c r="P121" s="127"/>
      <c r="Q121" s="121">
        <f t="shared" si="14"/>
        <v>0</v>
      </c>
      <c r="R121" s="119"/>
      <c r="S121" s="127"/>
      <c r="T121" s="124" t="str">
        <f>IF(R121="","",VLOOKUP(R121,[1]リスト!$F$4:$G$5,2,FALSE))</f>
        <v/>
      </c>
      <c r="U121" s="122">
        <f t="shared" si="15"/>
        <v>0</v>
      </c>
      <c r="V121" s="122" t="str">
        <f t="shared" si="20"/>
        <v/>
      </c>
      <c r="W121" s="122">
        <f t="shared" si="21"/>
        <v>0</v>
      </c>
      <c r="X121" s="122">
        <f t="shared" si="22"/>
        <v>0</v>
      </c>
      <c r="AE121" s="95"/>
    </row>
    <row r="122" spans="1:31" s="96" customFormat="1" ht="24" hidden="1" customHeight="1" thickTop="1">
      <c r="A122" s="103">
        <v>136</v>
      </c>
      <c r="B122" s="126"/>
      <c r="C122" s="119"/>
      <c r="D122" s="119"/>
      <c r="E122" s="119"/>
      <c r="F122" s="127"/>
      <c r="G122" s="127"/>
      <c r="H122" s="127"/>
      <c r="I122" s="127"/>
      <c r="J122" s="121">
        <f t="shared" si="16"/>
        <v>0</v>
      </c>
      <c r="K122" s="122">
        <f t="shared" si="17"/>
        <v>0</v>
      </c>
      <c r="L122" s="122"/>
      <c r="M122" s="124">
        <f>IF(E122="",0,VLOOKUP(E122,[1]リスト!$B$4:$D$5,3,FALSE))</f>
        <v>0</v>
      </c>
      <c r="N122" s="121">
        <f t="shared" si="18"/>
        <v>0</v>
      </c>
      <c r="O122" s="122">
        <f t="shared" si="19"/>
        <v>0</v>
      </c>
      <c r="P122" s="127"/>
      <c r="Q122" s="121">
        <f t="shared" si="14"/>
        <v>0</v>
      </c>
      <c r="R122" s="119"/>
      <c r="S122" s="127"/>
      <c r="T122" s="124" t="str">
        <f>IF(R122="","",VLOOKUP(R122,[1]リスト!$F$4:$G$5,2,FALSE))</f>
        <v/>
      </c>
      <c r="U122" s="122">
        <f t="shared" si="15"/>
        <v>0</v>
      </c>
      <c r="V122" s="122" t="str">
        <f t="shared" si="20"/>
        <v/>
      </c>
      <c r="W122" s="122">
        <f t="shared" si="21"/>
        <v>0</v>
      </c>
      <c r="X122" s="122">
        <f t="shared" si="22"/>
        <v>0</v>
      </c>
      <c r="AE122" s="95"/>
    </row>
    <row r="123" spans="1:31" s="96" customFormat="1" ht="24" hidden="1" customHeight="1" thickTop="1">
      <c r="A123" s="103">
        <v>137</v>
      </c>
      <c r="B123" s="126"/>
      <c r="C123" s="119"/>
      <c r="D123" s="119"/>
      <c r="E123" s="119"/>
      <c r="F123" s="127"/>
      <c r="G123" s="127"/>
      <c r="H123" s="127"/>
      <c r="I123" s="127"/>
      <c r="J123" s="121">
        <f t="shared" si="16"/>
        <v>0</v>
      </c>
      <c r="K123" s="122">
        <f t="shared" si="17"/>
        <v>0</v>
      </c>
      <c r="L123" s="122"/>
      <c r="M123" s="124">
        <f>IF(E123="",0,VLOOKUP(E123,[1]リスト!$B$4:$D$5,3,FALSE))</f>
        <v>0</v>
      </c>
      <c r="N123" s="121">
        <f t="shared" si="18"/>
        <v>0</v>
      </c>
      <c r="O123" s="122">
        <f t="shared" si="19"/>
        <v>0</v>
      </c>
      <c r="P123" s="127"/>
      <c r="Q123" s="121">
        <f t="shared" si="14"/>
        <v>0</v>
      </c>
      <c r="R123" s="119"/>
      <c r="S123" s="127"/>
      <c r="T123" s="124" t="str">
        <f>IF(R123="","",VLOOKUP(R123,[1]リスト!$F$4:$G$5,2,FALSE))</f>
        <v/>
      </c>
      <c r="U123" s="122">
        <f t="shared" si="15"/>
        <v>0</v>
      </c>
      <c r="V123" s="122" t="str">
        <f t="shared" si="20"/>
        <v/>
      </c>
      <c r="W123" s="122">
        <f t="shared" si="21"/>
        <v>0</v>
      </c>
      <c r="X123" s="122">
        <f t="shared" si="22"/>
        <v>0</v>
      </c>
      <c r="AE123" s="95"/>
    </row>
    <row r="124" spans="1:31" s="96" customFormat="1" ht="24" hidden="1" customHeight="1" thickTop="1">
      <c r="A124" s="103">
        <v>138</v>
      </c>
      <c r="B124" s="126"/>
      <c r="C124" s="119"/>
      <c r="D124" s="119"/>
      <c r="E124" s="119"/>
      <c r="F124" s="127"/>
      <c r="G124" s="127"/>
      <c r="H124" s="127"/>
      <c r="I124" s="127"/>
      <c r="J124" s="121">
        <f t="shared" si="16"/>
        <v>0</v>
      </c>
      <c r="K124" s="122">
        <f t="shared" si="17"/>
        <v>0</v>
      </c>
      <c r="L124" s="122"/>
      <c r="M124" s="124">
        <f>IF(E124="",0,VLOOKUP(E124,[1]リスト!$B$4:$D$5,3,FALSE))</f>
        <v>0</v>
      </c>
      <c r="N124" s="121">
        <f t="shared" si="18"/>
        <v>0</v>
      </c>
      <c r="O124" s="122">
        <f t="shared" si="19"/>
        <v>0</v>
      </c>
      <c r="P124" s="127"/>
      <c r="Q124" s="121">
        <f t="shared" si="14"/>
        <v>0</v>
      </c>
      <c r="R124" s="119"/>
      <c r="S124" s="127"/>
      <c r="T124" s="124" t="str">
        <f>IF(R124="","",VLOOKUP(R124,[1]リスト!$F$4:$G$5,2,FALSE))</f>
        <v/>
      </c>
      <c r="U124" s="122">
        <f t="shared" si="15"/>
        <v>0</v>
      </c>
      <c r="V124" s="122" t="str">
        <f t="shared" si="20"/>
        <v/>
      </c>
      <c r="W124" s="122">
        <f t="shared" si="21"/>
        <v>0</v>
      </c>
      <c r="X124" s="122">
        <f t="shared" si="22"/>
        <v>0</v>
      </c>
      <c r="AE124" s="95"/>
    </row>
    <row r="125" spans="1:31" s="96" customFormat="1" ht="24" hidden="1" customHeight="1" thickTop="1">
      <c r="A125" s="103">
        <v>139</v>
      </c>
      <c r="B125" s="126"/>
      <c r="C125" s="119"/>
      <c r="D125" s="119"/>
      <c r="E125" s="119"/>
      <c r="F125" s="127"/>
      <c r="G125" s="127"/>
      <c r="H125" s="127"/>
      <c r="I125" s="127"/>
      <c r="J125" s="121">
        <f t="shared" si="16"/>
        <v>0</v>
      </c>
      <c r="K125" s="122">
        <f t="shared" si="17"/>
        <v>0</v>
      </c>
      <c r="L125" s="122"/>
      <c r="M125" s="124">
        <f>IF(E125="",0,VLOOKUP(E125,[1]リスト!$B$4:$D$5,3,FALSE))</f>
        <v>0</v>
      </c>
      <c r="N125" s="121">
        <f t="shared" si="18"/>
        <v>0</v>
      </c>
      <c r="O125" s="122">
        <f t="shared" si="19"/>
        <v>0</v>
      </c>
      <c r="P125" s="127"/>
      <c r="Q125" s="121">
        <f t="shared" si="14"/>
        <v>0</v>
      </c>
      <c r="R125" s="119"/>
      <c r="S125" s="127"/>
      <c r="T125" s="124" t="str">
        <f>IF(R125="","",VLOOKUP(R125,[1]リスト!$F$4:$G$5,2,FALSE))</f>
        <v/>
      </c>
      <c r="U125" s="122">
        <f t="shared" si="15"/>
        <v>0</v>
      </c>
      <c r="V125" s="122" t="str">
        <f t="shared" si="20"/>
        <v/>
      </c>
      <c r="W125" s="122">
        <f t="shared" si="21"/>
        <v>0</v>
      </c>
      <c r="X125" s="122">
        <f t="shared" si="22"/>
        <v>0</v>
      </c>
      <c r="AE125" s="95"/>
    </row>
    <row r="126" spans="1:31" s="96" customFormat="1" ht="24" hidden="1" customHeight="1" thickTop="1">
      <c r="A126" s="103">
        <v>140</v>
      </c>
      <c r="B126" s="126"/>
      <c r="C126" s="119"/>
      <c r="D126" s="119"/>
      <c r="E126" s="119"/>
      <c r="F126" s="127"/>
      <c r="G126" s="127"/>
      <c r="H126" s="127"/>
      <c r="I126" s="127"/>
      <c r="J126" s="121">
        <f t="shared" si="16"/>
        <v>0</v>
      </c>
      <c r="K126" s="122">
        <f t="shared" si="17"/>
        <v>0</v>
      </c>
      <c r="L126" s="122"/>
      <c r="M126" s="124">
        <f>IF(E126="",0,VLOOKUP(E126,[1]リスト!$B$4:$D$5,3,FALSE))</f>
        <v>0</v>
      </c>
      <c r="N126" s="121">
        <f t="shared" si="18"/>
        <v>0</v>
      </c>
      <c r="O126" s="122">
        <f t="shared" si="19"/>
        <v>0</v>
      </c>
      <c r="P126" s="127"/>
      <c r="Q126" s="121">
        <f t="shared" si="14"/>
        <v>0</v>
      </c>
      <c r="R126" s="119"/>
      <c r="S126" s="127"/>
      <c r="T126" s="124" t="str">
        <f>IF(R126="","",VLOOKUP(R126,[1]リスト!$F$4:$G$5,2,FALSE))</f>
        <v/>
      </c>
      <c r="U126" s="122">
        <f t="shared" si="15"/>
        <v>0</v>
      </c>
      <c r="V126" s="122" t="str">
        <f t="shared" si="20"/>
        <v/>
      </c>
      <c r="W126" s="122">
        <f t="shared" si="21"/>
        <v>0</v>
      </c>
      <c r="X126" s="122">
        <f t="shared" si="22"/>
        <v>0</v>
      </c>
      <c r="AE126" s="95"/>
    </row>
    <row r="127" spans="1:31" s="96" customFormat="1" ht="24" hidden="1" customHeight="1" thickTop="1">
      <c r="A127" s="103">
        <v>141</v>
      </c>
      <c r="B127" s="126"/>
      <c r="C127" s="119"/>
      <c r="D127" s="119"/>
      <c r="E127" s="119"/>
      <c r="F127" s="127"/>
      <c r="G127" s="127"/>
      <c r="H127" s="127"/>
      <c r="I127" s="127"/>
      <c r="J127" s="121">
        <f t="shared" si="16"/>
        <v>0</v>
      </c>
      <c r="K127" s="122">
        <f t="shared" si="17"/>
        <v>0</v>
      </c>
      <c r="L127" s="122"/>
      <c r="M127" s="124">
        <f>IF(E127="",0,VLOOKUP(E127,[1]リスト!$B$4:$D$5,3,FALSE))</f>
        <v>0</v>
      </c>
      <c r="N127" s="121">
        <f t="shared" si="18"/>
        <v>0</v>
      </c>
      <c r="O127" s="122">
        <f t="shared" si="19"/>
        <v>0</v>
      </c>
      <c r="P127" s="127"/>
      <c r="Q127" s="121">
        <f t="shared" si="14"/>
        <v>0</v>
      </c>
      <c r="R127" s="119"/>
      <c r="S127" s="127"/>
      <c r="T127" s="124" t="str">
        <f>IF(R127="","",VLOOKUP(R127,[1]リスト!$F$4:$G$5,2,FALSE))</f>
        <v/>
      </c>
      <c r="U127" s="122">
        <f t="shared" si="15"/>
        <v>0</v>
      </c>
      <c r="V127" s="122" t="str">
        <f t="shared" si="20"/>
        <v/>
      </c>
      <c r="W127" s="122">
        <f t="shared" si="21"/>
        <v>0</v>
      </c>
      <c r="X127" s="122">
        <f t="shared" si="22"/>
        <v>0</v>
      </c>
      <c r="AE127" s="95"/>
    </row>
    <row r="128" spans="1:31" s="96" customFormat="1" ht="24" hidden="1" customHeight="1" thickTop="1">
      <c r="A128" s="103">
        <v>142</v>
      </c>
      <c r="B128" s="126"/>
      <c r="C128" s="119"/>
      <c r="D128" s="119"/>
      <c r="E128" s="119"/>
      <c r="F128" s="127"/>
      <c r="G128" s="127"/>
      <c r="H128" s="127"/>
      <c r="I128" s="127"/>
      <c r="J128" s="121">
        <f t="shared" si="16"/>
        <v>0</v>
      </c>
      <c r="K128" s="122">
        <f t="shared" si="17"/>
        <v>0</v>
      </c>
      <c r="L128" s="122"/>
      <c r="M128" s="124">
        <f>IF(E128="",0,VLOOKUP(E128,[1]リスト!$B$4:$D$5,3,FALSE))</f>
        <v>0</v>
      </c>
      <c r="N128" s="121">
        <f t="shared" si="18"/>
        <v>0</v>
      </c>
      <c r="O128" s="122">
        <f t="shared" si="19"/>
        <v>0</v>
      </c>
      <c r="P128" s="127"/>
      <c r="Q128" s="121">
        <f t="shared" si="14"/>
        <v>0</v>
      </c>
      <c r="R128" s="119"/>
      <c r="S128" s="127"/>
      <c r="T128" s="124" t="str">
        <f>IF(R128="","",VLOOKUP(R128,[1]リスト!$F$4:$G$5,2,FALSE))</f>
        <v/>
      </c>
      <c r="U128" s="122">
        <f t="shared" si="15"/>
        <v>0</v>
      </c>
      <c r="V128" s="122" t="str">
        <f t="shared" si="20"/>
        <v/>
      </c>
      <c r="W128" s="122">
        <f t="shared" si="21"/>
        <v>0</v>
      </c>
      <c r="X128" s="122">
        <f t="shared" si="22"/>
        <v>0</v>
      </c>
      <c r="AE128" s="95"/>
    </row>
    <row r="129" spans="1:31" s="96" customFormat="1" ht="24" hidden="1" customHeight="1" thickTop="1">
      <c r="A129" s="103">
        <v>143</v>
      </c>
      <c r="B129" s="126"/>
      <c r="C129" s="119"/>
      <c r="D129" s="119"/>
      <c r="E129" s="119"/>
      <c r="F129" s="127"/>
      <c r="G129" s="127"/>
      <c r="H129" s="127"/>
      <c r="I129" s="127"/>
      <c r="J129" s="121">
        <f t="shared" si="16"/>
        <v>0</v>
      </c>
      <c r="K129" s="122">
        <f t="shared" si="17"/>
        <v>0</v>
      </c>
      <c r="L129" s="122"/>
      <c r="M129" s="124">
        <f>IF(E129="",0,VLOOKUP(E129,[1]リスト!$B$4:$D$5,3,FALSE))</f>
        <v>0</v>
      </c>
      <c r="N129" s="121">
        <f t="shared" si="18"/>
        <v>0</v>
      </c>
      <c r="O129" s="122">
        <f t="shared" si="19"/>
        <v>0</v>
      </c>
      <c r="P129" s="127"/>
      <c r="Q129" s="121">
        <f t="shared" si="14"/>
        <v>0</v>
      </c>
      <c r="R129" s="119"/>
      <c r="S129" s="127"/>
      <c r="T129" s="124" t="str">
        <f>IF(R129="","",VLOOKUP(R129,[1]リスト!$F$4:$G$5,2,FALSE))</f>
        <v/>
      </c>
      <c r="U129" s="122">
        <f t="shared" si="15"/>
        <v>0</v>
      </c>
      <c r="V129" s="122" t="str">
        <f t="shared" si="20"/>
        <v/>
      </c>
      <c r="W129" s="122">
        <f t="shared" si="21"/>
        <v>0</v>
      </c>
      <c r="X129" s="122">
        <f t="shared" si="22"/>
        <v>0</v>
      </c>
      <c r="AE129" s="95"/>
    </row>
    <row r="130" spans="1:31" s="96" customFormat="1" ht="24" hidden="1" customHeight="1" thickTop="1">
      <c r="A130" s="103">
        <v>144</v>
      </c>
      <c r="B130" s="126"/>
      <c r="C130" s="119"/>
      <c r="D130" s="119"/>
      <c r="E130" s="119"/>
      <c r="F130" s="127"/>
      <c r="G130" s="127"/>
      <c r="H130" s="127"/>
      <c r="I130" s="127"/>
      <c r="J130" s="121">
        <f t="shared" si="16"/>
        <v>0</v>
      </c>
      <c r="K130" s="122">
        <f t="shared" si="17"/>
        <v>0</v>
      </c>
      <c r="L130" s="122"/>
      <c r="M130" s="124">
        <f>IF(E130="",0,VLOOKUP(E130,[1]リスト!$B$4:$D$5,3,FALSE))</f>
        <v>0</v>
      </c>
      <c r="N130" s="121">
        <f t="shared" si="18"/>
        <v>0</v>
      </c>
      <c r="O130" s="122">
        <f t="shared" si="19"/>
        <v>0</v>
      </c>
      <c r="P130" s="127"/>
      <c r="Q130" s="121">
        <f t="shared" si="14"/>
        <v>0</v>
      </c>
      <c r="R130" s="119"/>
      <c r="S130" s="127"/>
      <c r="T130" s="124" t="str">
        <f>IF(R130="","",VLOOKUP(R130,[1]リスト!$F$4:$G$5,2,FALSE))</f>
        <v/>
      </c>
      <c r="U130" s="122">
        <f t="shared" si="15"/>
        <v>0</v>
      </c>
      <c r="V130" s="122" t="str">
        <f t="shared" si="20"/>
        <v/>
      </c>
      <c r="W130" s="122">
        <f t="shared" si="21"/>
        <v>0</v>
      </c>
      <c r="X130" s="122">
        <f t="shared" si="22"/>
        <v>0</v>
      </c>
      <c r="AE130" s="95"/>
    </row>
    <row r="131" spans="1:31" s="96" customFormat="1" ht="24" hidden="1" customHeight="1" thickTop="1">
      <c r="A131" s="103">
        <v>145</v>
      </c>
      <c r="B131" s="126"/>
      <c r="C131" s="119"/>
      <c r="D131" s="119"/>
      <c r="E131" s="119"/>
      <c r="F131" s="127"/>
      <c r="G131" s="127"/>
      <c r="H131" s="127"/>
      <c r="I131" s="127"/>
      <c r="J131" s="121">
        <f t="shared" si="16"/>
        <v>0</v>
      </c>
      <c r="K131" s="122">
        <f t="shared" si="17"/>
        <v>0</v>
      </c>
      <c r="L131" s="122"/>
      <c r="M131" s="124">
        <f>IF(E131="",0,VLOOKUP(E131,[1]リスト!$B$4:$D$5,3,FALSE))</f>
        <v>0</v>
      </c>
      <c r="N131" s="121">
        <f t="shared" si="18"/>
        <v>0</v>
      </c>
      <c r="O131" s="122">
        <f t="shared" si="19"/>
        <v>0</v>
      </c>
      <c r="P131" s="127"/>
      <c r="Q131" s="121">
        <f t="shared" si="14"/>
        <v>0</v>
      </c>
      <c r="R131" s="119"/>
      <c r="S131" s="127"/>
      <c r="T131" s="124" t="str">
        <f>IF(R131="","",VLOOKUP(R131,[1]リスト!$F$4:$G$5,2,FALSE))</f>
        <v/>
      </c>
      <c r="U131" s="122">
        <f t="shared" si="15"/>
        <v>0</v>
      </c>
      <c r="V131" s="122" t="str">
        <f t="shared" si="20"/>
        <v/>
      </c>
      <c r="W131" s="122">
        <f t="shared" si="21"/>
        <v>0</v>
      </c>
      <c r="X131" s="122">
        <f t="shared" si="22"/>
        <v>0</v>
      </c>
      <c r="AE131" s="95"/>
    </row>
    <row r="132" spans="1:31" s="96" customFormat="1" ht="24" hidden="1" customHeight="1" thickTop="1">
      <c r="A132" s="103">
        <v>146</v>
      </c>
      <c r="B132" s="126"/>
      <c r="C132" s="119"/>
      <c r="D132" s="119"/>
      <c r="E132" s="119"/>
      <c r="F132" s="127"/>
      <c r="G132" s="127"/>
      <c r="H132" s="127"/>
      <c r="I132" s="127"/>
      <c r="J132" s="121">
        <f t="shared" si="16"/>
        <v>0</v>
      </c>
      <c r="K132" s="122">
        <f t="shared" si="17"/>
        <v>0</v>
      </c>
      <c r="L132" s="122"/>
      <c r="M132" s="124">
        <f>IF(E132="",0,VLOOKUP(E132,[1]リスト!$B$4:$D$5,3,FALSE))</f>
        <v>0</v>
      </c>
      <c r="N132" s="121">
        <f t="shared" si="18"/>
        <v>0</v>
      </c>
      <c r="O132" s="122">
        <f t="shared" si="19"/>
        <v>0</v>
      </c>
      <c r="P132" s="127"/>
      <c r="Q132" s="121">
        <f t="shared" si="14"/>
        <v>0</v>
      </c>
      <c r="R132" s="119"/>
      <c r="S132" s="127"/>
      <c r="T132" s="124" t="str">
        <f>IF(R132="","",VLOOKUP(R132,[1]リスト!$F$4:$G$5,2,FALSE))</f>
        <v/>
      </c>
      <c r="U132" s="122">
        <f t="shared" si="15"/>
        <v>0</v>
      </c>
      <c r="V132" s="122" t="str">
        <f t="shared" si="20"/>
        <v/>
      </c>
      <c r="W132" s="122">
        <f t="shared" si="21"/>
        <v>0</v>
      </c>
      <c r="X132" s="122">
        <f t="shared" si="22"/>
        <v>0</v>
      </c>
      <c r="AE132" s="95"/>
    </row>
    <row r="133" spans="1:31" s="96" customFormat="1" ht="24" hidden="1" customHeight="1" thickTop="1">
      <c r="A133" s="103">
        <v>147</v>
      </c>
      <c r="B133" s="126"/>
      <c r="C133" s="119"/>
      <c r="D133" s="119"/>
      <c r="E133" s="119"/>
      <c r="F133" s="127"/>
      <c r="G133" s="127"/>
      <c r="H133" s="127"/>
      <c r="I133" s="127"/>
      <c r="J133" s="121">
        <f t="shared" si="16"/>
        <v>0</v>
      </c>
      <c r="K133" s="122">
        <f t="shared" si="17"/>
        <v>0</v>
      </c>
      <c r="L133" s="122"/>
      <c r="M133" s="124">
        <f>IF(E133="",0,VLOOKUP(E133,[1]リスト!$B$4:$D$5,3,FALSE))</f>
        <v>0</v>
      </c>
      <c r="N133" s="121">
        <f t="shared" si="18"/>
        <v>0</v>
      </c>
      <c r="O133" s="122">
        <f t="shared" si="19"/>
        <v>0</v>
      </c>
      <c r="P133" s="127"/>
      <c r="Q133" s="121">
        <f t="shared" si="14"/>
        <v>0</v>
      </c>
      <c r="R133" s="119"/>
      <c r="S133" s="127"/>
      <c r="T133" s="124" t="str">
        <f>IF(R133="","",VLOOKUP(R133,[1]リスト!$F$4:$G$5,2,FALSE))</f>
        <v/>
      </c>
      <c r="U133" s="122">
        <f t="shared" si="15"/>
        <v>0</v>
      </c>
      <c r="V133" s="122" t="str">
        <f t="shared" si="20"/>
        <v/>
      </c>
      <c r="W133" s="122">
        <f t="shared" si="21"/>
        <v>0</v>
      </c>
      <c r="X133" s="122">
        <f t="shared" si="22"/>
        <v>0</v>
      </c>
      <c r="AE133" s="95"/>
    </row>
    <row r="134" spans="1:31" s="96" customFormat="1" ht="24" hidden="1" customHeight="1" thickTop="1">
      <c r="A134" s="103">
        <v>148</v>
      </c>
      <c r="B134" s="126"/>
      <c r="C134" s="119"/>
      <c r="D134" s="119"/>
      <c r="E134" s="119"/>
      <c r="F134" s="127"/>
      <c r="G134" s="127"/>
      <c r="H134" s="127"/>
      <c r="I134" s="127"/>
      <c r="J134" s="121">
        <f t="shared" si="16"/>
        <v>0</v>
      </c>
      <c r="K134" s="122">
        <f t="shared" si="17"/>
        <v>0</v>
      </c>
      <c r="L134" s="122"/>
      <c r="M134" s="124">
        <f>IF(E134="",0,VLOOKUP(E134,[1]リスト!$B$4:$D$5,3,FALSE))</f>
        <v>0</v>
      </c>
      <c r="N134" s="121">
        <f t="shared" si="18"/>
        <v>0</v>
      </c>
      <c r="O134" s="122">
        <f t="shared" si="19"/>
        <v>0</v>
      </c>
      <c r="P134" s="127"/>
      <c r="Q134" s="121">
        <f t="shared" si="14"/>
        <v>0</v>
      </c>
      <c r="R134" s="119"/>
      <c r="S134" s="127"/>
      <c r="T134" s="124" t="str">
        <f>IF(R134="","",VLOOKUP(R134,[1]リスト!$F$4:$G$5,2,FALSE))</f>
        <v/>
      </c>
      <c r="U134" s="122">
        <f t="shared" si="15"/>
        <v>0</v>
      </c>
      <c r="V134" s="122" t="str">
        <f t="shared" si="20"/>
        <v/>
      </c>
      <c r="W134" s="122">
        <f t="shared" si="21"/>
        <v>0</v>
      </c>
      <c r="X134" s="122">
        <f t="shared" si="22"/>
        <v>0</v>
      </c>
      <c r="AE134" s="95"/>
    </row>
    <row r="135" spans="1:31" s="96" customFormat="1" ht="24" hidden="1" customHeight="1" thickTop="1">
      <c r="A135" s="103">
        <v>149</v>
      </c>
      <c r="B135" s="126"/>
      <c r="C135" s="119"/>
      <c r="D135" s="119"/>
      <c r="E135" s="119"/>
      <c r="F135" s="127"/>
      <c r="G135" s="127"/>
      <c r="H135" s="127"/>
      <c r="I135" s="127"/>
      <c r="J135" s="121">
        <f t="shared" si="16"/>
        <v>0</v>
      </c>
      <c r="K135" s="122">
        <f t="shared" si="17"/>
        <v>0</v>
      </c>
      <c r="L135" s="122"/>
      <c r="M135" s="124">
        <f>IF(E135="",0,VLOOKUP(E135,[1]リスト!$B$4:$D$5,3,FALSE))</f>
        <v>0</v>
      </c>
      <c r="N135" s="121">
        <f t="shared" si="18"/>
        <v>0</v>
      </c>
      <c r="O135" s="122">
        <f t="shared" si="19"/>
        <v>0</v>
      </c>
      <c r="P135" s="127"/>
      <c r="Q135" s="121">
        <f t="shared" si="14"/>
        <v>0</v>
      </c>
      <c r="R135" s="119"/>
      <c r="S135" s="127"/>
      <c r="T135" s="124" t="str">
        <f>IF(R135="","",VLOOKUP(R135,[1]リスト!$F$4:$G$5,2,FALSE))</f>
        <v/>
      </c>
      <c r="U135" s="122">
        <f t="shared" si="15"/>
        <v>0</v>
      </c>
      <c r="V135" s="122" t="str">
        <f t="shared" si="20"/>
        <v/>
      </c>
      <c r="W135" s="122">
        <f t="shared" si="21"/>
        <v>0</v>
      </c>
      <c r="X135" s="122">
        <f t="shared" si="22"/>
        <v>0</v>
      </c>
      <c r="AE135" s="95"/>
    </row>
    <row r="136" spans="1:31" s="96" customFormat="1" ht="24" hidden="1" customHeight="1" thickTop="1">
      <c r="A136" s="103">
        <v>150</v>
      </c>
      <c r="B136" s="126"/>
      <c r="C136" s="119"/>
      <c r="D136" s="119"/>
      <c r="E136" s="119"/>
      <c r="F136" s="127"/>
      <c r="G136" s="127"/>
      <c r="H136" s="127"/>
      <c r="I136" s="127"/>
      <c r="J136" s="121">
        <f t="shared" si="16"/>
        <v>0</v>
      </c>
      <c r="K136" s="122">
        <f t="shared" si="17"/>
        <v>0</v>
      </c>
      <c r="L136" s="122"/>
      <c r="M136" s="124">
        <f>IF(E136="",0,VLOOKUP(E136,[1]リスト!$B$4:$D$5,3,FALSE))</f>
        <v>0</v>
      </c>
      <c r="N136" s="121">
        <f t="shared" si="18"/>
        <v>0</v>
      </c>
      <c r="O136" s="122">
        <f t="shared" si="19"/>
        <v>0</v>
      </c>
      <c r="P136" s="127"/>
      <c r="Q136" s="121">
        <f t="shared" si="14"/>
        <v>0</v>
      </c>
      <c r="R136" s="119"/>
      <c r="S136" s="127"/>
      <c r="T136" s="124" t="str">
        <f>IF(R136="","",VLOOKUP(R136,[1]リスト!$F$4:$G$5,2,FALSE))</f>
        <v/>
      </c>
      <c r="U136" s="122">
        <f t="shared" si="15"/>
        <v>0</v>
      </c>
      <c r="V136" s="122" t="str">
        <f t="shared" si="20"/>
        <v/>
      </c>
      <c r="W136" s="122">
        <f t="shared" si="21"/>
        <v>0</v>
      </c>
      <c r="X136" s="122">
        <f t="shared" si="22"/>
        <v>0</v>
      </c>
      <c r="AE136" s="95"/>
    </row>
    <row r="137" spans="1:31" s="96" customFormat="1" ht="24" hidden="1" customHeight="1" thickTop="1">
      <c r="A137" s="103">
        <v>151</v>
      </c>
      <c r="B137" s="126"/>
      <c r="C137" s="119"/>
      <c r="D137" s="119"/>
      <c r="E137" s="119"/>
      <c r="F137" s="127"/>
      <c r="G137" s="127"/>
      <c r="H137" s="127"/>
      <c r="I137" s="127"/>
      <c r="J137" s="121">
        <f t="shared" si="16"/>
        <v>0</v>
      </c>
      <c r="K137" s="122">
        <f t="shared" si="17"/>
        <v>0</v>
      </c>
      <c r="L137" s="122"/>
      <c r="M137" s="124">
        <f>IF(E137="",0,VLOOKUP(E137,[1]リスト!$B$4:$D$5,3,FALSE))</f>
        <v>0</v>
      </c>
      <c r="N137" s="121">
        <f t="shared" si="18"/>
        <v>0</v>
      </c>
      <c r="O137" s="122">
        <f t="shared" si="19"/>
        <v>0</v>
      </c>
      <c r="P137" s="127"/>
      <c r="Q137" s="121">
        <f t="shared" si="14"/>
        <v>0</v>
      </c>
      <c r="R137" s="119"/>
      <c r="S137" s="127"/>
      <c r="T137" s="124" t="str">
        <f>IF(R137="","",VLOOKUP(R137,[1]リスト!$F$4:$G$5,2,FALSE))</f>
        <v/>
      </c>
      <c r="U137" s="122">
        <f t="shared" si="15"/>
        <v>0</v>
      </c>
      <c r="V137" s="122" t="str">
        <f t="shared" si="20"/>
        <v/>
      </c>
      <c r="W137" s="122">
        <f t="shared" si="21"/>
        <v>0</v>
      </c>
      <c r="X137" s="122">
        <f t="shared" si="22"/>
        <v>0</v>
      </c>
      <c r="AE137" s="95"/>
    </row>
    <row r="138" spans="1:31" s="96" customFormat="1" ht="24" hidden="1" customHeight="1" thickTop="1">
      <c r="A138" s="103">
        <v>152</v>
      </c>
      <c r="B138" s="126"/>
      <c r="C138" s="119"/>
      <c r="D138" s="119"/>
      <c r="E138" s="119"/>
      <c r="F138" s="127"/>
      <c r="G138" s="127"/>
      <c r="H138" s="127"/>
      <c r="I138" s="127"/>
      <c r="J138" s="121">
        <f t="shared" si="16"/>
        <v>0</v>
      </c>
      <c r="K138" s="122">
        <f t="shared" si="17"/>
        <v>0</v>
      </c>
      <c r="L138" s="122"/>
      <c r="M138" s="124">
        <f>IF(E138="",0,VLOOKUP(E138,[1]リスト!$B$4:$D$5,3,FALSE))</f>
        <v>0</v>
      </c>
      <c r="N138" s="121">
        <f t="shared" si="18"/>
        <v>0</v>
      </c>
      <c r="O138" s="122">
        <f t="shared" si="19"/>
        <v>0</v>
      </c>
      <c r="P138" s="127"/>
      <c r="Q138" s="121">
        <f t="shared" si="14"/>
        <v>0</v>
      </c>
      <c r="R138" s="119"/>
      <c r="S138" s="127"/>
      <c r="T138" s="124" t="str">
        <f>IF(R138="","",VLOOKUP(R138,[1]リスト!$F$4:$G$5,2,FALSE))</f>
        <v/>
      </c>
      <c r="U138" s="122">
        <f t="shared" si="15"/>
        <v>0</v>
      </c>
      <c r="V138" s="122" t="str">
        <f t="shared" si="20"/>
        <v/>
      </c>
      <c r="W138" s="122">
        <f t="shared" si="21"/>
        <v>0</v>
      </c>
      <c r="X138" s="122">
        <f t="shared" si="22"/>
        <v>0</v>
      </c>
      <c r="AE138" s="95"/>
    </row>
    <row r="139" spans="1:31" s="96" customFormat="1" ht="24" hidden="1" customHeight="1" thickTop="1">
      <c r="A139" s="103">
        <v>153</v>
      </c>
      <c r="B139" s="126"/>
      <c r="C139" s="119"/>
      <c r="D139" s="119"/>
      <c r="E139" s="119"/>
      <c r="F139" s="127"/>
      <c r="G139" s="127"/>
      <c r="H139" s="127"/>
      <c r="I139" s="127"/>
      <c r="J139" s="121">
        <f t="shared" si="16"/>
        <v>0</v>
      </c>
      <c r="K139" s="122">
        <f t="shared" si="17"/>
        <v>0</v>
      </c>
      <c r="L139" s="122"/>
      <c r="M139" s="124">
        <f>IF(E139="",0,VLOOKUP(E139,[1]リスト!$B$4:$D$5,3,FALSE))</f>
        <v>0</v>
      </c>
      <c r="N139" s="121">
        <f t="shared" si="18"/>
        <v>0</v>
      </c>
      <c r="O139" s="122">
        <f t="shared" si="19"/>
        <v>0</v>
      </c>
      <c r="P139" s="127"/>
      <c r="Q139" s="121">
        <f t="shared" si="14"/>
        <v>0</v>
      </c>
      <c r="R139" s="119"/>
      <c r="S139" s="127"/>
      <c r="T139" s="124" t="str">
        <f>IF(R139="","",VLOOKUP(R139,[1]リスト!$F$4:$G$5,2,FALSE))</f>
        <v/>
      </c>
      <c r="U139" s="122">
        <f t="shared" si="15"/>
        <v>0</v>
      </c>
      <c r="V139" s="122" t="str">
        <f t="shared" si="20"/>
        <v/>
      </c>
      <c r="W139" s="122">
        <f t="shared" si="21"/>
        <v>0</v>
      </c>
      <c r="X139" s="122">
        <f t="shared" si="22"/>
        <v>0</v>
      </c>
      <c r="AE139" s="95"/>
    </row>
    <row r="140" spans="1:31" s="96" customFormat="1" ht="24" hidden="1" customHeight="1" thickTop="1">
      <c r="A140" s="103">
        <v>154</v>
      </c>
      <c r="B140" s="126"/>
      <c r="C140" s="119"/>
      <c r="D140" s="119"/>
      <c r="E140" s="119"/>
      <c r="F140" s="127"/>
      <c r="G140" s="127"/>
      <c r="H140" s="127"/>
      <c r="I140" s="127"/>
      <c r="J140" s="121">
        <f t="shared" si="16"/>
        <v>0</v>
      </c>
      <c r="K140" s="122">
        <f t="shared" si="17"/>
        <v>0</v>
      </c>
      <c r="L140" s="122"/>
      <c r="M140" s="124">
        <f>IF(E140="",0,VLOOKUP(E140,[1]リスト!$B$4:$D$5,3,FALSE))</f>
        <v>0</v>
      </c>
      <c r="N140" s="121">
        <f t="shared" si="18"/>
        <v>0</v>
      </c>
      <c r="O140" s="122">
        <f t="shared" si="19"/>
        <v>0</v>
      </c>
      <c r="P140" s="127"/>
      <c r="Q140" s="121">
        <f t="shared" si="14"/>
        <v>0</v>
      </c>
      <c r="R140" s="119"/>
      <c r="S140" s="127"/>
      <c r="T140" s="124" t="str">
        <f>IF(R140="","",VLOOKUP(R140,[1]リスト!$F$4:$G$5,2,FALSE))</f>
        <v/>
      </c>
      <c r="U140" s="122">
        <f t="shared" si="15"/>
        <v>0</v>
      </c>
      <c r="V140" s="122" t="str">
        <f t="shared" si="20"/>
        <v/>
      </c>
      <c r="W140" s="122">
        <f t="shared" si="21"/>
        <v>0</v>
      </c>
      <c r="X140" s="122">
        <f t="shared" si="22"/>
        <v>0</v>
      </c>
      <c r="AE140" s="95"/>
    </row>
    <row r="141" spans="1:31" s="96" customFormat="1" ht="24" hidden="1" customHeight="1" thickTop="1">
      <c r="A141" s="103">
        <v>155</v>
      </c>
      <c r="B141" s="126"/>
      <c r="C141" s="119"/>
      <c r="D141" s="119"/>
      <c r="E141" s="119"/>
      <c r="F141" s="127"/>
      <c r="G141" s="127"/>
      <c r="H141" s="127"/>
      <c r="I141" s="127"/>
      <c r="J141" s="121">
        <f t="shared" si="16"/>
        <v>0</v>
      </c>
      <c r="K141" s="122">
        <f t="shared" si="17"/>
        <v>0</v>
      </c>
      <c r="L141" s="122"/>
      <c r="M141" s="124">
        <f>IF(E141="",0,VLOOKUP(E141,[1]リスト!$B$4:$D$5,3,FALSE))</f>
        <v>0</v>
      </c>
      <c r="N141" s="121">
        <f t="shared" si="18"/>
        <v>0</v>
      </c>
      <c r="O141" s="122">
        <f t="shared" si="19"/>
        <v>0</v>
      </c>
      <c r="P141" s="127"/>
      <c r="Q141" s="121">
        <f t="shared" ref="Q141:Q184" si="23">IF(J141=0,0,IF((F141+G141+H141)-(F141/L141+(G141+H141)/M141)+P141&lt;0,0,(F141+G141+H141)-(F141/L141+(G141+H141)/M141)+P141))</f>
        <v>0</v>
      </c>
      <c r="R141" s="119"/>
      <c r="S141" s="127"/>
      <c r="T141" s="124" t="str">
        <f>IF(R141="","",VLOOKUP(R141,[1]リスト!$F$4:$G$5,2,FALSE))</f>
        <v/>
      </c>
      <c r="U141" s="122">
        <f t="shared" ref="U141:U184" si="24">IF(S141=0,0,S141/T141)</f>
        <v>0</v>
      </c>
      <c r="V141" s="122" t="str">
        <f t="shared" si="20"/>
        <v/>
      </c>
      <c r="W141" s="122">
        <f t="shared" si="21"/>
        <v>0</v>
      </c>
      <c r="X141" s="122">
        <f t="shared" si="22"/>
        <v>0</v>
      </c>
      <c r="AE141" s="95"/>
    </row>
    <row r="142" spans="1:31" s="96" customFormat="1" ht="24" hidden="1" customHeight="1" thickTop="1">
      <c r="A142" s="103">
        <v>156</v>
      </c>
      <c r="B142" s="126"/>
      <c r="C142" s="119"/>
      <c r="D142" s="119"/>
      <c r="E142" s="119"/>
      <c r="F142" s="127"/>
      <c r="G142" s="127"/>
      <c r="H142" s="127"/>
      <c r="I142" s="127"/>
      <c r="J142" s="121">
        <f t="shared" ref="J142:J184" si="25">SUM(F142:I142)</f>
        <v>0</v>
      </c>
      <c r="K142" s="122">
        <f t="shared" ref="K142:K184" si="26">SUM(F142:H142)</f>
        <v>0</v>
      </c>
      <c r="L142" s="122"/>
      <c r="M142" s="124">
        <f>IF(E142="",0,VLOOKUP(E142,[1]リスト!$B$4:$D$5,3,FALSE))</f>
        <v>0</v>
      </c>
      <c r="N142" s="121">
        <f t="shared" si="18"/>
        <v>0</v>
      </c>
      <c r="O142" s="122">
        <f t="shared" si="19"/>
        <v>0</v>
      </c>
      <c r="P142" s="127"/>
      <c r="Q142" s="121">
        <f t="shared" si="23"/>
        <v>0</v>
      </c>
      <c r="R142" s="119"/>
      <c r="S142" s="127"/>
      <c r="T142" s="124" t="str">
        <f>IF(R142="","",VLOOKUP(R142,[1]リスト!$F$4:$G$5,2,FALSE))</f>
        <v/>
      </c>
      <c r="U142" s="122">
        <f t="shared" si="24"/>
        <v>0</v>
      </c>
      <c r="V142" s="122" t="str">
        <f t="shared" si="20"/>
        <v/>
      </c>
      <c r="W142" s="122">
        <f t="shared" si="21"/>
        <v>0</v>
      </c>
      <c r="X142" s="122">
        <f t="shared" si="22"/>
        <v>0</v>
      </c>
      <c r="AE142" s="95"/>
    </row>
    <row r="143" spans="1:31" s="96" customFormat="1" ht="24" hidden="1" customHeight="1" thickTop="1">
      <c r="A143" s="103">
        <v>157</v>
      </c>
      <c r="B143" s="126"/>
      <c r="C143" s="119"/>
      <c r="D143" s="119"/>
      <c r="E143" s="119"/>
      <c r="F143" s="127"/>
      <c r="G143" s="127"/>
      <c r="H143" s="127"/>
      <c r="I143" s="127"/>
      <c r="J143" s="121">
        <f t="shared" si="25"/>
        <v>0</v>
      </c>
      <c r="K143" s="122">
        <f t="shared" si="26"/>
        <v>0</v>
      </c>
      <c r="L143" s="122"/>
      <c r="M143" s="124">
        <f>IF(E143="",0,VLOOKUP(E143,[1]リスト!$B$4:$D$5,3,FALSE))</f>
        <v>0</v>
      </c>
      <c r="N143" s="121">
        <f t="shared" si="18"/>
        <v>0</v>
      </c>
      <c r="O143" s="122">
        <f t="shared" si="19"/>
        <v>0</v>
      </c>
      <c r="P143" s="127"/>
      <c r="Q143" s="121">
        <f t="shared" si="23"/>
        <v>0</v>
      </c>
      <c r="R143" s="119"/>
      <c r="S143" s="127"/>
      <c r="T143" s="124" t="str">
        <f>IF(R143="","",VLOOKUP(R143,[1]リスト!$F$4:$G$5,2,FALSE))</f>
        <v/>
      </c>
      <c r="U143" s="122">
        <f t="shared" si="24"/>
        <v>0</v>
      </c>
      <c r="V143" s="122" t="str">
        <f t="shared" si="20"/>
        <v/>
      </c>
      <c r="W143" s="122">
        <f t="shared" si="21"/>
        <v>0</v>
      </c>
      <c r="X143" s="122">
        <f t="shared" si="22"/>
        <v>0</v>
      </c>
      <c r="AE143" s="95"/>
    </row>
    <row r="144" spans="1:31" s="96" customFormat="1" ht="24" hidden="1" customHeight="1" thickTop="1">
      <c r="A144" s="103">
        <v>158</v>
      </c>
      <c r="B144" s="126"/>
      <c r="C144" s="119"/>
      <c r="D144" s="119"/>
      <c r="E144" s="119"/>
      <c r="F144" s="127"/>
      <c r="G144" s="127"/>
      <c r="H144" s="127"/>
      <c r="I144" s="127"/>
      <c r="J144" s="121">
        <f t="shared" si="25"/>
        <v>0</v>
      </c>
      <c r="K144" s="122">
        <f t="shared" si="26"/>
        <v>0</v>
      </c>
      <c r="L144" s="122"/>
      <c r="M144" s="124">
        <f>IF(E144="",0,VLOOKUP(E144,[1]リスト!$B$4:$D$5,3,FALSE))</f>
        <v>0</v>
      </c>
      <c r="N144" s="121">
        <f t="shared" si="18"/>
        <v>0</v>
      </c>
      <c r="O144" s="122">
        <f t="shared" si="19"/>
        <v>0</v>
      </c>
      <c r="P144" s="127"/>
      <c r="Q144" s="121">
        <f t="shared" si="23"/>
        <v>0</v>
      </c>
      <c r="R144" s="119"/>
      <c r="S144" s="127"/>
      <c r="T144" s="124" t="str">
        <f>IF(R144="","",VLOOKUP(R144,[1]リスト!$F$4:$G$5,2,FALSE))</f>
        <v/>
      </c>
      <c r="U144" s="122">
        <f t="shared" si="24"/>
        <v>0</v>
      </c>
      <c r="V144" s="122" t="str">
        <f t="shared" si="20"/>
        <v/>
      </c>
      <c r="W144" s="122">
        <f t="shared" si="21"/>
        <v>0</v>
      </c>
      <c r="X144" s="122">
        <f t="shared" si="22"/>
        <v>0</v>
      </c>
      <c r="AE144" s="95"/>
    </row>
    <row r="145" spans="1:31" s="96" customFormat="1" ht="24" hidden="1" customHeight="1" thickTop="1">
      <c r="A145" s="103">
        <v>159</v>
      </c>
      <c r="B145" s="126"/>
      <c r="C145" s="119"/>
      <c r="D145" s="119"/>
      <c r="E145" s="119"/>
      <c r="F145" s="127"/>
      <c r="G145" s="127"/>
      <c r="H145" s="127"/>
      <c r="I145" s="127"/>
      <c r="J145" s="121">
        <f t="shared" si="25"/>
        <v>0</v>
      </c>
      <c r="K145" s="122">
        <f t="shared" si="26"/>
        <v>0</v>
      </c>
      <c r="L145" s="122"/>
      <c r="M145" s="124">
        <f>IF(E145="",0,VLOOKUP(E145,[1]リスト!$B$4:$D$5,3,FALSE))</f>
        <v>0</v>
      </c>
      <c r="N145" s="121">
        <f t="shared" si="18"/>
        <v>0</v>
      </c>
      <c r="O145" s="122">
        <f t="shared" si="19"/>
        <v>0</v>
      </c>
      <c r="P145" s="127"/>
      <c r="Q145" s="121">
        <f t="shared" si="23"/>
        <v>0</v>
      </c>
      <c r="R145" s="119"/>
      <c r="S145" s="127"/>
      <c r="T145" s="124" t="str">
        <f>IF(R145="","",VLOOKUP(R145,[1]リスト!$F$4:$G$5,2,FALSE))</f>
        <v/>
      </c>
      <c r="U145" s="122">
        <f t="shared" si="24"/>
        <v>0</v>
      </c>
      <c r="V145" s="122" t="str">
        <f t="shared" si="20"/>
        <v/>
      </c>
      <c r="W145" s="122">
        <f t="shared" si="21"/>
        <v>0</v>
      </c>
      <c r="X145" s="122">
        <f t="shared" si="22"/>
        <v>0</v>
      </c>
      <c r="AE145" s="95"/>
    </row>
    <row r="146" spans="1:31" s="96" customFormat="1" ht="24" hidden="1" customHeight="1" thickTop="1">
      <c r="A146" s="103">
        <v>160</v>
      </c>
      <c r="B146" s="126"/>
      <c r="C146" s="119"/>
      <c r="D146" s="119"/>
      <c r="E146" s="119"/>
      <c r="F146" s="127"/>
      <c r="G146" s="127"/>
      <c r="H146" s="127"/>
      <c r="I146" s="127"/>
      <c r="J146" s="121">
        <f t="shared" si="25"/>
        <v>0</v>
      </c>
      <c r="K146" s="122">
        <f t="shared" si="26"/>
        <v>0</v>
      </c>
      <c r="L146" s="122"/>
      <c r="M146" s="124">
        <f>IF(E146="",0,VLOOKUP(E146,[1]リスト!$B$4:$D$5,3,FALSE))</f>
        <v>0</v>
      </c>
      <c r="N146" s="121">
        <f t="shared" si="18"/>
        <v>0</v>
      </c>
      <c r="O146" s="122">
        <f t="shared" si="19"/>
        <v>0</v>
      </c>
      <c r="P146" s="127"/>
      <c r="Q146" s="121">
        <f t="shared" si="23"/>
        <v>0</v>
      </c>
      <c r="R146" s="119"/>
      <c r="S146" s="127"/>
      <c r="T146" s="124" t="str">
        <f>IF(R146="","",VLOOKUP(R146,[1]リスト!$F$4:$G$5,2,FALSE))</f>
        <v/>
      </c>
      <c r="U146" s="122">
        <f t="shared" si="24"/>
        <v>0</v>
      </c>
      <c r="V146" s="122" t="str">
        <f t="shared" si="20"/>
        <v/>
      </c>
      <c r="W146" s="122">
        <f t="shared" si="21"/>
        <v>0</v>
      </c>
      <c r="X146" s="122">
        <f t="shared" si="22"/>
        <v>0</v>
      </c>
      <c r="AE146" s="95"/>
    </row>
    <row r="147" spans="1:31" s="96" customFormat="1" ht="24" hidden="1" customHeight="1" thickTop="1">
      <c r="A147" s="103">
        <v>161</v>
      </c>
      <c r="B147" s="126"/>
      <c r="C147" s="119"/>
      <c r="D147" s="119"/>
      <c r="E147" s="119"/>
      <c r="F147" s="127"/>
      <c r="G147" s="127"/>
      <c r="H147" s="127"/>
      <c r="I147" s="127"/>
      <c r="J147" s="121">
        <f t="shared" si="25"/>
        <v>0</v>
      </c>
      <c r="K147" s="122">
        <f t="shared" si="26"/>
        <v>0</v>
      </c>
      <c r="L147" s="122"/>
      <c r="M147" s="124">
        <f>IF(E147="",0,VLOOKUP(E147,[1]リスト!$B$4:$D$5,3,FALSE))</f>
        <v>0</v>
      </c>
      <c r="N147" s="121">
        <f t="shared" si="18"/>
        <v>0</v>
      </c>
      <c r="O147" s="122">
        <f t="shared" si="19"/>
        <v>0</v>
      </c>
      <c r="P147" s="127"/>
      <c r="Q147" s="121">
        <f t="shared" si="23"/>
        <v>0</v>
      </c>
      <c r="R147" s="119"/>
      <c r="S147" s="127"/>
      <c r="T147" s="124" t="str">
        <f>IF(R147="","",VLOOKUP(R147,[1]リスト!$F$4:$G$5,2,FALSE))</f>
        <v/>
      </c>
      <c r="U147" s="122">
        <f t="shared" si="24"/>
        <v>0</v>
      </c>
      <c r="V147" s="122" t="str">
        <f t="shared" si="20"/>
        <v/>
      </c>
      <c r="W147" s="122">
        <f t="shared" si="21"/>
        <v>0</v>
      </c>
      <c r="X147" s="122">
        <f t="shared" si="22"/>
        <v>0</v>
      </c>
      <c r="AE147" s="95"/>
    </row>
    <row r="148" spans="1:31" s="96" customFormat="1" ht="24" hidden="1" customHeight="1" thickTop="1">
      <c r="A148" s="103">
        <v>162</v>
      </c>
      <c r="B148" s="126"/>
      <c r="C148" s="119"/>
      <c r="D148" s="119"/>
      <c r="E148" s="119"/>
      <c r="F148" s="127"/>
      <c r="G148" s="127"/>
      <c r="H148" s="127"/>
      <c r="I148" s="127"/>
      <c r="J148" s="121">
        <f t="shared" si="25"/>
        <v>0</v>
      </c>
      <c r="K148" s="122">
        <f t="shared" si="26"/>
        <v>0</v>
      </c>
      <c r="L148" s="122"/>
      <c r="M148" s="124">
        <f>IF(E148="",0,VLOOKUP(E148,[1]リスト!$B$4:$D$5,3,FALSE))</f>
        <v>0</v>
      </c>
      <c r="N148" s="121">
        <f t="shared" si="18"/>
        <v>0</v>
      </c>
      <c r="O148" s="122">
        <f t="shared" si="19"/>
        <v>0</v>
      </c>
      <c r="P148" s="127"/>
      <c r="Q148" s="121">
        <f t="shared" si="23"/>
        <v>0</v>
      </c>
      <c r="R148" s="119"/>
      <c r="S148" s="127"/>
      <c r="T148" s="124" t="str">
        <f>IF(R148="","",VLOOKUP(R148,[1]リスト!$F$4:$G$5,2,FALSE))</f>
        <v/>
      </c>
      <c r="U148" s="122">
        <f t="shared" si="24"/>
        <v>0</v>
      </c>
      <c r="V148" s="122" t="str">
        <f t="shared" si="20"/>
        <v/>
      </c>
      <c r="W148" s="122">
        <f t="shared" si="21"/>
        <v>0</v>
      </c>
      <c r="X148" s="122">
        <f t="shared" si="22"/>
        <v>0</v>
      </c>
      <c r="AE148" s="95"/>
    </row>
    <row r="149" spans="1:31" s="96" customFormat="1" ht="24" hidden="1" customHeight="1" thickTop="1">
      <c r="A149" s="103">
        <v>163</v>
      </c>
      <c r="B149" s="126"/>
      <c r="C149" s="119"/>
      <c r="D149" s="119"/>
      <c r="E149" s="119"/>
      <c r="F149" s="127"/>
      <c r="G149" s="127"/>
      <c r="H149" s="127"/>
      <c r="I149" s="127"/>
      <c r="J149" s="121">
        <f t="shared" si="25"/>
        <v>0</v>
      </c>
      <c r="K149" s="122">
        <f t="shared" si="26"/>
        <v>0</v>
      </c>
      <c r="L149" s="122"/>
      <c r="M149" s="124">
        <f>IF(E149="",0,VLOOKUP(E149,[1]リスト!$B$4:$D$5,3,FALSE))</f>
        <v>0</v>
      </c>
      <c r="N149" s="121">
        <f t="shared" si="18"/>
        <v>0</v>
      </c>
      <c r="O149" s="122">
        <f t="shared" si="19"/>
        <v>0</v>
      </c>
      <c r="P149" s="127"/>
      <c r="Q149" s="121">
        <f t="shared" si="23"/>
        <v>0</v>
      </c>
      <c r="R149" s="119"/>
      <c r="S149" s="127"/>
      <c r="T149" s="124" t="str">
        <f>IF(R149="","",VLOOKUP(R149,[1]リスト!$F$4:$G$5,2,FALSE))</f>
        <v/>
      </c>
      <c r="U149" s="122">
        <f t="shared" si="24"/>
        <v>0</v>
      </c>
      <c r="V149" s="122" t="str">
        <f t="shared" si="20"/>
        <v/>
      </c>
      <c r="W149" s="122">
        <f t="shared" si="21"/>
        <v>0</v>
      </c>
      <c r="X149" s="122">
        <f t="shared" si="22"/>
        <v>0</v>
      </c>
      <c r="AE149" s="95"/>
    </row>
    <row r="150" spans="1:31" s="96" customFormat="1" ht="24" hidden="1" customHeight="1" thickTop="1">
      <c r="A150" s="103">
        <v>164</v>
      </c>
      <c r="B150" s="126"/>
      <c r="C150" s="119"/>
      <c r="D150" s="119"/>
      <c r="E150" s="119"/>
      <c r="F150" s="127"/>
      <c r="G150" s="127"/>
      <c r="H150" s="127"/>
      <c r="I150" s="127"/>
      <c r="J150" s="121">
        <f t="shared" si="25"/>
        <v>0</v>
      </c>
      <c r="K150" s="122">
        <f t="shared" si="26"/>
        <v>0</v>
      </c>
      <c r="L150" s="122"/>
      <c r="M150" s="124">
        <f>IF(E150="",0,VLOOKUP(E150,[1]リスト!$B$4:$D$5,3,FALSE))</f>
        <v>0</v>
      </c>
      <c r="N150" s="121">
        <f t="shared" ref="N150:N184" si="27">IF(K150=0,0,F150+(G150+H150)/M150+I150/1.035)</f>
        <v>0</v>
      </c>
      <c r="O150" s="122">
        <f t="shared" ref="O150:O184" si="28">IF(D150="",0,IF(D150="多面",N150*0.6/1.6*0.5,IF(D150="治水ダム等",N150*0.75/1.75*0.5)))</f>
        <v>0</v>
      </c>
      <c r="P150" s="127"/>
      <c r="Q150" s="121">
        <f t="shared" si="23"/>
        <v>0</v>
      </c>
      <c r="R150" s="119"/>
      <c r="S150" s="127"/>
      <c r="T150" s="124" t="str">
        <f>IF(R150="","",VLOOKUP(R150,[1]リスト!$F$4:$G$5,2,FALSE))</f>
        <v/>
      </c>
      <c r="U150" s="122">
        <f t="shared" si="24"/>
        <v>0</v>
      </c>
      <c r="V150" s="122" t="str">
        <f t="shared" ref="V150:V184" si="29">IF(D150="","",IF(D150="多面",U150*0.6/1.6*0.5,IF(D150="治水ダム等",U150*0.75/1.75*0.5)))</f>
        <v/>
      </c>
      <c r="W150" s="122">
        <f t="shared" ref="W150:W184" si="30">IF(S150=0,0,S150-U150)</f>
        <v>0</v>
      </c>
      <c r="X150" s="122">
        <f t="shared" ref="X150:X184" si="31">IF(Q150+W150=0,0,Q150+W150)</f>
        <v>0</v>
      </c>
      <c r="AE150" s="95"/>
    </row>
    <row r="151" spans="1:31" s="96" customFormat="1" ht="24" hidden="1" customHeight="1" thickTop="1">
      <c r="A151" s="103">
        <v>165</v>
      </c>
      <c r="B151" s="126"/>
      <c r="C151" s="119"/>
      <c r="D151" s="119"/>
      <c r="E151" s="119"/>
      <c r="F151" s="127"/>
      <c r="G151" s="127"/>
      <c r="H151" s="127"/>
      <c r="I151" s="127"/>
      <c r="J151" s="121">
        <f t="shared" si="25"/>
        <v>0</v>
      </c>
      <c r="K151" s="122">
        <f t="shared" si="26"/>
        <v>0</v>
      </c>
      <c r="L151" s="122"/>
      <c r="M151" s="124">
        <f>IF(E151="",0,VLOOKUP(E151,[1]リスト!$B$4:$D$5,3,FALSE))</f>
        <v>0</v>
      </c>
      <c r="N151" s="121">
        <f t="shared" si="27"/>
        <v>0</v>
      </c>
      <c r="O151" s="122">
        <f t="shared" si="28"/>
        <v>0</v>
      </c>
      <c r="P151" s="127"/>
      <c r="Q151" s="121">
        <f t="shared" si="23"/>
        <v>0</v>
      </c>
      <c r="R151" s="119"/>
      <c r="S151" s="127"/>
      <c r="T151" s="124" t="str">
        <f>IF(R151="","",VLOOKUP(R151,[1]リスト!$F$4:$G$5,2,FALSE))</f>
        <v/>
      </c>
      <c r="U151" s="122">
        <f t="shared" si="24"/>
        <v>0</v>
      </c>
      <c r="V151" s="122" t="str">
        <f t="shared" si="29"/>
        <v/>
      </c>
      <c r="W151" s="122">
        <f t="shared" si="30"/>
        <v>0</v>
      </c>
      <c r="X151" s="122">
        <f t="shared" si="31"/>
        <v>0</v>
      </c>
      <c r="AE151" s="95"/>
    </row>
    <row r="152" spans="1:31" s="96" customFormat="1" ht="24" hidden="1" customHeight="1" thickTop="1">
      <c r="A152" s="103">
        <v>166</v>
      </c>
      <c r="B152" s="126"/>
      <c r="C152" s="119"/>
      <c r="D152" s="119"/>
      <c r="E152" s="119"/>
      <c r="F152" s="127"/>
      <c r="G152" s="127"/>
      <c r="H152" s="127"/>
      <c r="I152" s="127"/>
      <c r="J152" s="121">
        <f t="shared" si="25"/>
        <v>0</v>
      </c>
      <c r="K152" s="122">
        <f t="shared" si="26"/>
        <v>0</v>
      </c>
      <c r="L152" s="122"/>
      <c r="M152" s="124">
        <f>IF(E152="",0,VLOOKUP(E152,[1]リスト!$B$4:$D$5,3,FALSE))</f>
        <v>0</v>
      </c>
      <c r="N152" s="121">
        <f t="shared" si="27"/>
        <v>0</v>
      </c>
      <c r="O152" s="122">
        <f t="shared" si="28"/>
        <v>0</v>
      </c>
      <c r="P152" s="127"/>
      <c r="Q152" s="121">
        <f t="shared" si="23"/>
        <v>0</v>
      </c>
      <c r="R152" s="119"/>
      <c r="S152" s="127"/>
      <c r="T152" s="124" t="str">
        <f>IF(R152="","",VLOOKUP(R152,[1]リスト!$F$4:$G$5,2,FALSE))</f>
        <v/>
      </c>
      <c r="U152" s="122">
        <f t="shared" si="24"/>
        <v>0</v>
      </c>
      <c r="V152" s="122" t="str">
        <f t="shared" si="29"/>
        <v/>
      </c>
      <c r="W152" s="122">
        <f t="shared" si="30"/>
        <v>0</v>
      </c>
      <c r="X152" s="122">
        <f t="shared" si="31"/>
        <v>0</v>
      </c>
      <c r="AE152" s="95"/>
    </row>
    <row r="153" spans="1:31" s="96" customFormat="1" ht="24" hidden="1" customHeight="1" thickTop="1">
      <c r="A153" s="103">
        <v>167</v>
      </c>
      <c r="B153" s="126"/>
      <c r="C153" s="119"/>
      <c r="D153" s="119"/>
      <c r="E153" s="119"/>
      <c r="F153" s="127"/>
      <c r="G153" s="127"/>
      <c r="H153" s="127"/>
      <c r="I153" s="127"/>
      <c r="J153" s="121">
        <f t="shared" si="25"/>
        <v>0</v>
      </c>
      <c r="K153" s="122">
        <f t="shared" si="26"/>
        <v>0</v>
      </c>
      <c r="L153" s="122"/>
      <c r="M153" s="124">
        <f>IF(E153="",0,VLOOKUP(E153,[1]リスト!$B$4:$D$5,3,FALSE))</f>
        <v>0</v>
      </c>
      <c r="N153" s="121">
        <f t="shared" si="27"/>
        <v>0</v>
      </c>
      <c r="O153" s="122">
        <f t="shared" si="28"/>
        <v>0</v>
      </c>
      <c r="P153" s="127"/>
      <c r="Q153" s="121">
        <f t="shared" si="23"/>
        <v>0</v>
      </c>
      <c r="R153" s="119"/>
      <c r="S153" s="127"/>
      <c r="T153" s="124" t="str">
        <f>IF(R153="","",VLOOKUP(R153,[1]リスト!$F$4:$G$5,2,FALSE))</f>
        <v/>
      </c>
      <c r="U153" s="122">
        <f t="shared" si="24"/>
        <v>0</v>
      </c>
      <c r="V153" s="122" t="str">
        <f t="shared" si="29"/>
        <v/>
      </c>
      <c r="W153" s="122">
        <f t="shared" si="30"/>
        <v>0</v>
      </c>
      <c r="X153" s="122">
        <f t="shared" si="31"/>
        <v>0</v>
      </c>
      <c r="AE153" s="95"/>
    </row>
    <row r="154" spans="1:31" s="96" customFormat="1" ht="24" hidden="1" customHeight="1" thickTop="1">
      <c r="A154" s="103">
        <v>168</v>
      </c>
      <c r="B154" s="126"/>
      <c r="C154" s="119"/>
      <c r="D154" s="119"/>
      <c r="E154" s="119"/>
      <c r="F154" s="127"/>
      <c r="G154" s="127"/>
      <c r="H154" s="127"/>
      <c r="I154" s="127"/>
      <c r="J154" s="121">
        <f t="shared" si="25"/>
        <v>0</v>
      </c>
      <c r="K154" s="122">
        <f t="shared" si="26"/>
        <v>0</v>
      </c>
      <c r="L154" s="122"/>
      <c r="M154" s="124">
        <f>IF(E154="",0,VLOOKUP(E154,[1]リスト!$B$4:$D$5,3,FALSE))</f>
        <v>0</v>
      </c>
      <c r="N154" s="121">
        <f t="shared" si="27"/>
        <v>0</v>
      </c>
      <c r="O154" s="122">
        <f t="shared" si="28"/>
        <v>0</v>
      </c>
      <c r="P154" s="127"/>
      <c r="Q154" s="121">
        <f t="shared" si="23"/>
        <v>0</v>
      </c>
      <c r="R154" s="119"/>
      <c r="S154" s="127"/>
      <c r="T154" s="124" t="str">
        <f>IF(R154="","",VLOOKUP(R154,[1]リスト!$F$4:$G$5,2,FALSE))</f>
        <v/>
      </c>
      <c r="U154" s="122">
        <f t="shared" si="24"/>
        <v>0</v>
      </c>
      <c r="V154" s="122" t="str">
        <f t="shared" si="29"/>
        <v/>
      </c>
      <c r="W154" s="122">
        <f t="shared" si="30"/>
        <v>0</v>
      </c>
      <c r="X154" s="122">
        <f t="shared" si="31"/>
        <v>0</v>
      </c>
      <c r="AE154" s="95"/>
    </row>
    <row r="155" spans="1:31" s="96" customFormat="1" ht="24" hidden="1" customHeight="1" thickTop="1">
      <c r="A155" s="103">
        <v>169</v>
      </c>
      <c r="B155" s="126"/>
      <c r="C155" s="119"/>
      <c r="D155" s="119"/>
      <c r="E155" s="119"/>
      <c r="F155" s="127"/>
      <c r="G155" s="127"/>
      <c r="H155" s="127"/>
      <c r="I155" s="127"/>
      <c r="J155" s="121">
        <f t="shared" si="25"/>
        <v>0</v>
      </c>
      <c r="K155" s="122">
        <f t="shared" si="26"/>
        <v>0</v>
      </c>
      <c r="L155" s="122"/>
      <c r="M155" s="124">
        <f>IF(E155="",0,VLOOKUP(E155,[1]リスト!$B$4:$D$5,3,FALSE))</f>
        <v>0</v>
      </c>
      <c r="N155" s="121">
        <f t="shared" si="27"/>
        <v>0</v>
      </c>
      <c r="O155" s="122">
        <f t="shared" si="28"/>
        <v>0</v>
      </c>
      <c r="P155" s="127"/>
      <c r="Q155" s="121">
        <f t="shared" si="23"/>
        <v>0</v>
      </c>
      <c r="R155" s="119"/>
      <c r="S155" s="127"/>
      <c r="T155" s="124" t="str">
        <f>IF(R155="","",VLOOKUP(R155,[1]リスト!$F$4:$G$5,2,FALSE))</f>
        <v/>
      </c>
      <c r="U155" s="122">
        <f t="shared" si="24"/>
        <v>0</v>
      </c>
      <c r="V155" s="122" t="str">
        <f t="shared" si="29"/>
        <v/>
      </c>
      <c r="W155" s="122">
        <f t="shared" si="30"/>
        <v>0</v>
      </c>
      <c r="X155" s="122">
        <f t="shared" si="31"/>
        <v>0</v>
      </c>
      <c r="AE155" s="95"/>
    </row>
    <row r="156" spans="1:31" s="96" customFormat="1" ht="24" hidden="1" customHeight="1" thickTop="1">
      <c r="A156" s="103">
        <v>170</v>
      </c>
      <c r="B156" s="126"/>
      <c r="C156" s="119"/>
      <c r="D156" s="119"/>
      <c r="E156" s="119"/>
      <c r="F156" s="127"/>
      <c r="G156" s="127"/>
      <c r="H156" s="127"/>
      <c r="I156" s="127"/>
      <c r="J156" s="121">
        <f t="shared" si="25"/>
        <v>0</v>
      </c>
      <c r="K156" s="122">
        <f t="shared" si="26"/>
        <v>0</v>
      </c>
      <c r="L156" s="122"/>
      <c r="M156" s="124">
        <f>IF(E156="",0,VLOOKUP(E156,[1]リスト!$B$4:$D$5,3,FALSE))</f>
        <v>0</v>
      </c>
      <c r="N156" s="121">
        <f t="shared" si="27"/>
        <v>0</v>
      </c>
      <c r="O156" s="122">
        <f t="shared" si="28"/>
        <v>0</v>
      </c>
      <c r="P156" s="127"/>
      <c r="Q156" s="121">
        <f t="shared" si="23"/>
        <v>0</v>
      </c>
      <c r="R156" s="119"/>
      <c r="S156" s="127"/>
      <c r="T156" s="124" t="str">
        <f>IF(R156="","",VLOOKUP(R156,[1]リスト!$F$4:$G$5,2,FALSE))</f>
        <v/>
      </c>
      <c r="U156" s="122">
        <f t="shared" si="24"/>
        <v>0</v>
      </c>
      <c r="V156" s="122" t="str">
        <f t="shared" si="29"/>
        <v/>
      </c>
      <c r="W156" s="122">
        <f t="shared" si="30"/>
        <v>0</v>
      </c>
      <c r="X156" s="122">
        <f t="shared" si="31"/>
        <v>0</v>
      </c>
      <c r="AE156" s="95"/>
    </row>
    <row r="157" spans="1:31" s="96" customFormat="1" ht="24" hidden="1" customHeight="1" thickTop="1">
      <c r="A157" s="103">
        <v>171</v>
      </c>
      <c r="B157" s="126"/>
      <c r="C157" s="119"/>
      <c r="D157" s="119"/>
      <c r="E157" s="119"/>
      <c r="F157" s="127"/>
      <c r="G157" s="127"/>
      <c r="H157" s="127"/>
      <c r="I157" s="127"/>
      <c r="J157" s="121">
        <f t="shared" si="25"/>
        <v>0</v>
      </c>
      <c r="K157" s="122">
        <f t="shared" si="26"/>
        <v>0</v>
      </c>
      <c r="L157" s="122"/>
      <c r="M157" s="124">
        <f>IF(E157="",0,VLOOKUP(E157,[1]リスト!$B$4:$D$5,3,FALSE))</f>
        <v>0</v>
      </c>
      <c r="N157" s="121">
        <f t="shared" si="27"/>
        <v>0</v>
      </c>
      <c r="O157" s="122">
        <f t="shared" si="28"/>
        <v>0</v>
      </c>
      <c r="P157" s="127"/>
      <c r="Q157" s="121">
        <f t="shared" si="23"/>
        <v>0</v>
      </c>
      <c r="R157" s="119"/>
      <c r="S157" s="127"/>
      <c r="T157" s="124" t="str">
        <f>IF(R157="","",VLOOKUP(R157,[1]リスト!$F$4:$G$5,2,FALSE))</f>
        <v/>
      </c>
      <c r="U157" s="122">
        <f t="shared" si="24"/>
        <v>0</v>
      </c>
      <c r="V157" s="122" t="str">
        <f t="shared" si="29"/>
        <v/>
      </c>
      <c r="W157" s="122">
        <f t="shared" si="30"/>
        <v>0</v>
      </c>
      <c r="X157" s="122">
        <f t="shared" si="31"/>
        <v>0</v>
      </c>
      <c r="AE157" s="95"/>
    </row>
    <row r="158" spans="1:31" s="96" customFormat="1" ht="24" hidden="1" customHeight="1" thickTop="1">
      <c r="A158" s="103">
        <v>172</v>
      </c>
      <c r="B158" s="126"/>
      <c r="C158" s="119"/>
      <c r="D158" s="119"/>
      <c r="E158" s="119"/>
      <c r="F158" s="127"/>
      <c r="G158" s="127"/>
      <c r="H158" s="127"/>
      <c r="I158" s="127"/>
      <c r="J158" s="121">
        <f t="shared" si="25"/>
        <v>0</v>
      </c>
      <c r="K158" s="122">
        <f t="shared" si="26"/>
        <v>0</v>
      </c>
      <c r="L158" s="122"/>
      <c r="M158" s="124">
        <f>IF(E158="",0,VLOOKUP(E158,[1]リスト!$B$4:$D$5,3,FALSE))</f>
        <v>0</v>
      </c>
      <c r="N158" s="121">
        <f t="shared" si="27"/>
        <v>0</v>
      </c>
      <c r="O158" s="122">
        <f t="shared" si="28"/>
        <v>0</v>
      </c>
      <c r="P158" s="127"/>
      <c r="Q158" s="121">
        <f t="shared" si="23"/>
        <v>0</v>
      </c>
      <c r="R158" s="119"/>
      <c r="S158" s="127"/>
      <c r="T158" s="124" t="str">
        <f>IF(R158="","",VLOOKUP(R158,[1]リスト!$F$4:$G$5,2,FALSE))</f>
        <v/>
      </c>
      <c r="U158" s="122">
        <f t="shared" si="24"/>
        <v>0</v>
      </c>
      <c r="V158" s="122" t="str">
        <f t="shared" si="29"/>
        <v/>
      </c>
      <c r="W158" s="122">
        <f t="shared" si="30"/>
        <v>0</v>
      </c>
      <c r="X158" s="122">
        <f t="shared" si="31"/>
        <v>0</v>
      </c>
      <c r="AE158" s="95"/>
    </row>
    <row r="159" spans="1:31" s="96" customFormat="1" ht="24" hidden="1" customHeight="1" thickTop="1">
      <c r="A159" s="103">
        <v>173</v>
      </c>
      <c r="B159" s="126"/>
      <c r="C159" s="119"/>
      <c r="D159" s="119"/>
      <c r="E159" s="119"/>
      <c r="F159" s="127"/>
      <c r="G159" s="127"/>
      <c r="H159" s="127"/>
      <c r="I159" s="127"/>
      <c r="J159" s="121">
        <f t="shared" si="25"/>
        <v>0</v>
      </c>
      <c r="K159" s="122">
        <f t="shared" si="26"/>
        <v>0</v>
      </c>
      <c r="L159" s="122"/>
      <c r="M159" s="124">
        <f>IF(E159="",0,VLOOKUP(E159,[1]リスト!$B$4:$D$5,3,FALSE))</f>
        <v>0</v>
      </c>
      <c r="N159" s="121">
        <f t="shared" si="27"/>
        <v>0</v>
      </c>
      <c r="O159" s="122">
        <f t="shared" si="28"/>
        <v>0</v>
      </c>
      <c r="P159" s="127"/>
      <c r="Q159" s="121">
        <f t="shared" si="23"/>
        <v>0</v>
      </c>
      <c r="R159" s="119"/>
      <c r="S159" s="127"/>
      <c r="T159" s="124" t="str">
        <f>IF(R159="","",VLOOKUP(R159,[1]リスト!$F$4:$G$5,2,FALSE))</f>
        <v/>
      </c>
      <c r="U159" s="122">
        <f t="shared" si="24"/>
        <v>0</v>
      </c>
      <c r="V159" s="122" t="str">
        <f t="shared" si="29"/>
        <v/>
      </c>
      <c r="W159" s="122">
        <f t="shared" si="30"/>
        <v>0</v>
      </c>
      <c r="X159" s="122">
        <f t="shared" si="31"/>
        <v>0</v>
      </c>
      <c r="AE159" s="95"/>
    </row>
    <row r="160" spans="1:31" s="96" customFormat="1" ht="24" hidden="1" customHeight="1" thickTop="1">
      <c r="A160" s="103">
        <v>174</v>
      </c>
      <c r="B160" s="126"/>
      <c r="C160" s="119"/>
      <c r="D160" s="119"/>
      <c r="E160" s="119"/>
      <c r="F160" s="127"/>
      <c r="G160" s="127"/>
      <c r="H160" s="127"/>
      <c r="I160" s="127"/>
      <c r="J160" s="121">
        <f t="shared" si="25"/>
        <v>0</v>
      </c>
      <c r="K160" s="122">
        <f t="shared" si="26"/>
        <v>0</v>
      </c>
      <c r="L160" s="122"/>
      <c r="M160" s="124">
        <f>IF(E160="",0,VLOOKUP(E160,[1]リスト!$B$4:$D$5,3,FALSE))</f>
        <v>0</v>
      </c>
      <c r="N160" s="121">
        <f t="shared" si="27"/>
        <v>0</v>
      </c>
      <c r="O160" s="122">
        <f t="shared" si="28"/>
        <v>0</v>
      </c>
      <c r="P160" s="127"/>
      <c r="Q160" s="121">
        <f t="shared" si="23"/>
        <v>0</v>
      </c>
      <c r="R160" s="119"/>
      <c r="S160" s="127"/>
      <c r="T160" s="124" t="str">
        <f>IF(R160="","",VLOOKUP(R160,[1]リスト!$F$4:$G$5,2,FALSE))</f>
        <v/>
      </c>
      <c r="U160" s="122">
        <f t="shared" si="24"/>
        <v>0</v>
      </c>
      <c r="V160" s="122" t="str">
        <f t="shared" si="29"/>
        <v/>
      </c>
      <c r="W160" s="122">
        <f t="shared" si="30"/>
        <v>0</v>
      </c>
      <c r="X160" s="122">
        <f t="shared" si="31"/>
        <v>0</v>
      </c>
      <c r="AE160" s="95"/>
    </row>
    <row r="161" spans="1:31" s="96" customFormat="1" ht="24" hidden="1" customHeight="1" thickTop="1">
      <c r="A161" s="103">
        <v>175</v>
      </c>
      <c r="B161" s="126"/>
      <c r="C161" s="119"/>
      <c r="D161" s="119"/>
      <c r="E161" s="119"/>
      <c r="F161" s="127"/>
      <c r="G161" s="127"/>
      <c r="H161" s="127"/>
      <c r="I161" s="127"/>
      <c r="J161" s="121">
        <f t="shared" si="25"/>
        <v>0</v>
      </c>
      <c r="K161" s="122">
        <f t="shared" si="26"/>
        <v>0</v>
      </c>
      <c r="L161" s="122"/>
      <c r="M161" s="124">
        <f>IF(E161="",0,VLOOKUP(E161,[1]リスト!$B$4:$D$5,3,FALSE))</f>
        <v>0</v>
      </c>
      <c r="N161" s="121">
        <f t="shared" si="27"/>
        <v>0</v>
      </c>
      <c r="O161" s="122">
        <f t="shared" si="28"/>
        <v>0</v>
      </c>
      <c r="P161" s="127"/>
      <c r="Q161" s="121">
        <f t="shared" si="23"/>
        <v>0</v>
      </c>
      <c r="R161" s="119"/>
      <c r="S161" s="127"/>
      <c r="T161" s="124" t="str">
        <f>IF(R161="","",VLOOKUP(R161,[1]リスト!$F$4:$G$5,2,FALSE))</f>
        <v/>
      </c>
      <c r="U161" s="122">
        <f t="shared" si="24"/>
        <v>0</v>
      </c>
      <c r="V161" s="122" t="str">
        <f t="shared" si="29"/>
        <v/>
      </c>
      <c r="W161" s="122">
        <f t="shared" si="30"/>
        <v>0</v>
      </c>
      <c r="X161" s="122">
        <f t="shared" si="31"/>
        <v>0</v>
      </c>
      <c r="AE161" s="95"/>
    </row>
    <row r="162" spans="1:31" s="96" customFormat="1" ht="24" hidden="1" customHeight="1" thickTop="1">
      <c r="A162" s="103">
        <v>176</v>
      </c>
      <c r="B162" s="126"/>
      <c r="C162" s="119"/>
      <c r="D162" s="119"/>
      <c r="E162" s="119"/>
      <c r="F162" s="127"/>
      <c r="G162" s="127"/>
      <c r="H162" s="127"/>
      <c r="I162" s="127"/>
      <c r="J162" s="121">
        <f t="shared" si="25"/>
        <v>0</v>
      </c>
      <c r="K162" s="122">
        <f t="shared" si="26"/>
        <v>0</v>
      </c>
      <c r="L162" s="122"/>
      <c r="M162" s="124">
        <f>IF(E162="",0,VLOOKUP(E162,[1]リスト!$B$4:$D$5,3,FALSE))</f>
        <v>0</v>
      </c>
      <c r="N162" s="121">
        <f t="shared" si="27"/>
        <v>0</v>
      </c>
      <c r="O162" s="122">
        <f t="shared" si="28"/>
        <v>0</v>
      </c>
      <c r="P162" s="127"/>
      <c r="Q162" s="121">
        <f t="shared" si="23"/>
        <v>0</v>
      </c>
      <c r="R162" s="119"/>
      <c r="S162" s="127"/>
      <c r="T162" s="124" t="str">
        <f>IF(R162="","",VLOOKUP(R162,[1]リスト!$F$4:$G$5,2,FALSE))</f>
        <v/>
      </c>
      <c r="U162" s="122">
        <f t="shared" si="24"/>
        <v>0</v>
      </c>
      <c r="V162" s="122" t="str">
        <f t="shared" si="29"/>
        <v/>
      </c>
      <c r="W162" s="122">
        <f t="shared" si="30"/>
        <v>0</v>
      </c>
      <c r="X162" s="122">
        <f t="shared" si="31"/>
        <v>0</v>
      </c>
      <c r="AE162" s="95"/>
    </row>
    <row r="163" spans="1:31" s="96" customFormat="1" ht="24" hidden="1" customHeight="1" thickTop="1">
      <c r="A163" s="103">
        <v>177</v>
      </c>
      <c r="B163" s="126"/>
      <c r="C163" s="119"/>
      <c r="D163" s="119"/>
      <c r="E163" s="119"/>
      <c r="F163" s="127"/>
      <c r="G163" s="127"/>
      <c r="H163" s="127"/>
      <c r="I163" s="127"/>
      <c r="J163" s="121">
        <f t="shared" si="25"/>
        <v>0</v>
      </c>
      <c r="K163" s="122">
        <f t="shared" si="26"/>
        <v>0</v>
      </c>
      <c r="L163" s="122"/>
      <c r="M163" s="124">
        <f>IF(E163="",0,VLOOKUP(E163,[1]リスト!$B$4:$D$5,3,FALSE))</f>
        <v>0</v>
      </c>
      <c r="N163" s="121">
        <f t="shared" si="27"/>
        <v>0</v>
      </c>
      <c r="O163" s="122">
        <f t="shared" si="28"/>
        <v>0</v>
      </c>
      <c r="P163" s="127"/>
      <c r="Q163" s="121">
        <f t="shared" si="23"/>
        <v>0</v>
      </c>
      <c r="R163" s="119"/>
      <c r="S163" s="127"/>
      <c r="T163" s="124" t="str">
        <f>IF(R163="","",VLOOKUP(R163,[1]リスト!$F$4:$G$5,2,FALSE))</f>
        <v/>
      </c>
      <c r="U163" s="122">
        <f t="shared" si="24"/>
        <v>0</v>
      </c>
      <c r="V163" s="122" t="str">
        <f t="shared" si="29"/>
        <v/>
      </c>
      <c r="W163" s="122">
        <f t="shared" si="30"/>
        <v>0</v>
      </c>
      <c r="X163" s="122">
        <f t="shared" si="31"/>
        <v>0</v>
      </c>
      <c r="AE163" s="95"/>
    </row>
    <row r="164" spans="1:31" s="96" customFormat="1" ht="24" hidden="1" customHeight="1" thickTop="1">
      <c r="A164" s="103">
        <v>178</v>
      </c>
      <c r="B164" s="126"/>
      <c r="C164" s="119"/>
      <c r="D164" s="119"/>
      <c r="E164" s="119"/>
      <c r="F164" s="127"/>
      <c r="G164" s="127"/>
      <c r="H164" s="127"/>
      <c r="I164" s="127"/>
      <c r="J164" s="121">
        <f t="shared" si="25"/>
        <v>0</v>
      </c>
      <c r="K164" s="122">
        <f t="shared" si="26"/>
        <v>0</v>
      </c>
      <c r="L164" s="122"/>
      <c r="M164" s="124">
        <f>IF(E164="",0,VLOOKUP(E164,[1]リスト!$B$4:$D$5,3,FALSE))</f>
        <v>0</v>
      </c>
      <c r="N164" s="121">
        <f t="shared" si="27"/>
        <v>0</v>
      </c>
      <c r="O164" s="122">
        <f t="shared" si="28"/>
        <v>0</v>
      </c>
      <c r="P164" s="127"/>
      <c r="Q164" s="121">
        <f t="shared" si="23"/>
        <v>0</v>
      </c>
      <c r="R164" s="119"/>
      <c r="S164" s="127"/>
      <c r="T164" s="124" t="str">
        <f>IF(R164="","",VLOOKUP(R164,[1]リスト!$F$4:$G$5,2,FALSE))</f>
        <v/>
      </c>
      <c r="U164" s="122">
        <f t="shared" si="24"/>
        <v>0</v>
      </c>
      <c r="V164" s="122" t="str">
        <f t="shared" si="29"/>
        <v/>
      </c>
      <c r="W164" s="122">
        <f t="shared" si="30"/>
        <v>0</v>
      </c>
      <c r="X164" s="122">
        <f t="shared" si="31"/>
        <v>0</v>
      </c>
      <c r="AE164" s="95"/>
    </row>
    <row r="165" spans="1:31" s="96" customFormat="1" ht="24" hidden="1" customHeight="1" thickTop="1">
      <c r="A165" s="103">
        <v>179</v>
      </c>
      <c r="B165" s="126"/>
      <c r="C165" s="119"/>
      <c r="D165" s="119"/>
      <c r="E165" s="119"/>
      <c r="F165" s="127"/>
      <c r="G165" s="127"/>
      <c r="H165" s="127"/>
      <c r="I165" s="127"/>
      <c r="J165" s="121">
        <f t="shared" si="25"/>
        <v>0</v>
      </c>
      <c r="K165" s="122">
        <f t="shared" si="26"/>
        <v>0</v>
      </c>
      <c r="L165" s="122"/>
      <c r="M165" s="124">
        <f>IF(E165="",0,VLOOKUP(E165,[1]リスト!$B$4:$D$5,3,FALSE))</f>
        <v>0</v>
      </c>
      <c r="N165" s="121">
        <f t="shared" si="27"/>
        <v>0</v>
      </c>
      <c r="O165" s="122">
        <f t="shared" si="28"/>
        <v>0</v>
      </c>
      <c r="P165" s="127"/>
      <c r="Q165" s="121">
        <f t="shared" si="23"/>
        <v>0</v>
      </c>
      <c r="R165" s="119"/>
      <c r="S165" s="127"/>
      <c r="T165" s="124" t="str">
        <f>IF(R165="","",VLOOKUP(R165,[1]リスト!$F$4:$G$5,2,FALSE))</f>
        <v/>
      </c>
      <c r="U165" s="122">
        <f t="shared" si="24"/>
        <v>0</v>
      </c>
      <c r="V165" s="122" t="str">
        <f t="shared" si="29"/>
        <v/>
      </c>
      <c r="W165" s="122">
        <f t="shared" si="30"/>
        <v>0</v>
      </c>
      <c r="X165" s="122">
        <f t="shared" si="31"/>
        <v>0</v>
      </c>
      <c r="AE165" s="95"/>
    </row>
    <row r="166" spans="1:31" s="96" customFormat="1" ht="24" hidden="1" customHeight="1" thickTop="1">
      <c r="A166" s="103">
        <v>180</v>
      </c>
      <c r="B166" s="126"/>
      <c r="C166" s="119"/>
      <c r="D166" s="119"/>
      <c r="E166" s="119"/>
      <c r="F166" s="127"/>
      <c r="G166" s="127"/>
      <c r="H166" s="127"/>
      <c r="I166" s="127"/>
      <c r="J166" s="121">
        <f t="shared" si="25"/>
        <v>0</v>
      </c>
      <c r="K166" s="122">
        <f t="shared" si="26"/>
        <v>0</v>
      </c>
      <c r="L166" s="122"/>
      <c r="M166" s="124">
        <f>IF(E166="",0,VLOOKUP(E166,[1]リスト!$B$4:$D$5,3,FALSE))</f>
        <v>0</v>
      </c>
      <c r="N166" s="121">
        <f t="shared" si="27"/>
        <v>0</v>
      </c>
      <c r="O166" s="122">
        <f t="shared" si="28"/>
        <v>0</v>
      </c>
      <c r="P166" s="127"/>
      <c r="Q166" s="121">
        <f t="shared" si="23"/>
        <v>0</v>
      </c>
      <c r="R166" s="119"/>
      <c r="S166" s="127"/>
      <c r="T166" s="124" t="str">
        <f>IF(R166="","",VLOOKUP(R166,[1]リスト!$F$4:$G$5,2,FALSE))</f>
        <v/>
      </c>
      <c r="U166" s="122">
        <f t="shared" si="24"/>
        <v>0</v>
      </c>
      <c r="V166" s="122" t="str">
        <f t="shared" si="29"/>
        <v/>
      </c>
      <c r="W166" s="122">
        <f t="shared" si="30"/>
        <v>0</v>
      </c>
      <c r="X166" s="122">
        <f t="shared" si="31"/>
        <v>0</v>
      </c>
      <c r="AE166" s="95"/>
    </row>
    <row r="167" spans="1:31" s="96" customFormat="1" ht="24" hidden="1" customHeight="1" thickTop="1">
      <c r="A167" s="103">
        <v>181</v>
      </c>
      <c r="B167" s="126"/>
      <c r="C167" s="119"/>
      <c r="D167" s="119"/>
      <c r="E167" s="119"/>
      <c r="F167" s="127"/>
      <c r="G167" s="127"/>
      <c r="H167" s="127"/>
      <c r="I167" s="127"/>
      <c r="J167" s="121">
        <f t="shared" si="25"/>
        <v>0</v>
      </c>
      <c r="K167" s="122">
        <f t="shared" si="26"/>
        <v>0</v>
      </c>
      <c r="L167" s="122"/>
      <c r="M167" s="124">
        <f>IF(E167="",0,VLOOKUP(E167,[1]リスト!$B$4:$D$5,3,FALSE))</f>
        <v>0</v>
      </c>
      <c r="N167" s="121">
        <f t="shared" si="27"/>
        <v>0</v>
      </c>
      <c r="O167" s="122">
        <f t="shared" si="28"/>
        <v>0</v>
      </c>
      <c r="P167" s="127"/>
      <c r="Q167" s="121">
        <f t="shared" si="23"/>
        <v>0</v>
      </c>
      <c r="R167" s="119"/>
      <c r="S167" s="127"/>
      <c r="T167" s="124" t="str">
        <f>IF(R167="","",VLOOKUP(R167,[1]リスト!$F$4:$G$5,2,FALSE))</f>
        <v/>
      </c>
      <c r="U167" s="122">
        <f t="shared" si="24"/>
        <v>0</v>
      </c>
      <c r="V167" s="122" t="str">
        <f t="shared" si="29"/>
        <v/>
      </c>
      <c r="W167" s="122">
        <f t="shared" si="30"/>
        <v>0</v>
      </c>
      <c r="X167" s="122">
        <f t="shared" si="31"/>
        <v>0</v>
      </c>
      <c r="AE167" s="95"/>
    </row>
    <row r="168" spans="1:31" s="96" customFormat="1" ht="24" hidden="1" customHeight="1" thickTop="1">
      <c r="A168" s="103">
        <v>182</v>
      </c>
      <c r="B168" s="126"/>
      <c r="C168" s="119"/>
      <c r="D168" s="119"/>
      <c r="E168" s="119"/>
      <c r="F168" s="127"/>
      <c r="G168" s="127"/>
      <c r="H168" s="127"/>
      <c r="I168" s="127"/>
      <c r="J168" s="121">
        <f t="shared" si="25"/>
        <v>0</v>
      </c>
      <c r="K168" s="122">
        <f t="shared" si="26"/>
        <v>0</v>
      </c>
      <c r="L168" s="122"/>
      <c r="M168" s="124">
        <f>IF(E168="",0,VLOOKUP(E168,[1]リスト!$B$4:$D$5,3,FALSE))</f>
        <v>0</v>
      </c>
      <c r="N168" s="121">
        <f t="shared" si="27"/>
        <v>0</v>
      </c>
      <c r="O168" s="122">
        <f t="shared" si="28"/>
        <v>0</v>
      </c>
      <c r="P168" s="127"/>
      <c r="Q168" s="121">
        <f t="shared" si="23"/>
        <v>0</v>
      </c>
      <c r="R168" s="119"/>
      <c r="S168" s="127"/>
      <c r="T168" s="124" t="str">
        <f>IF(R168="","",VLOOKUP(R168,[1]リスト!$F$4:$G$5,2,FALSE))</f>
        <v/>
      </c>
      <c r="U168" s="122">
        <f t="shared" si="24"/>
        <v>0</v>
      </c>
      <c r="V168" s="122" t="str">
        <f t="shared" si="29"/>
        <v/>
      </c>
      <c r="W168" s="122">
        <f t="shared" si="30"/>
        <v>0</v>
      </c>
      <c r="X168" s="122">
        <f t="shared" si="31"/>
        <v>0</v>
      </c>
      <c r="AE168" s="95"/>
    </row>
    <row r="169" spans="1:31" s="96" customFormat="1" ht="24" hidden="1" customHeight="1" thickTop="1">
      <c r="A169" s="103">
        <v>183</v>
      </c>
      <c r="B169" s="126"/>
      <c r="C169" s="119"/>
      <c r="D169" s="119"/>
      <c r="E169" s="119"/>
      <c r="F169" s="127"/>
      <c r="G169" s="127"/>
      <c r="H169" s="127"/>
      <c r="I169" s="127"/>
      <c r="J169" s="121">
        <f t="shared" si="25"/>
        <v>0</v>
      </c>
      <c r="K169" s="122">
        <f t="shared" si="26"/>
        <v>0</v>
      </c>
      <c r="L169" s="122"/>
      <c r="M169" s="124">
        <f>IF(E169="",0,VLOOKUP(E169,[1]リスト!$B$4:$D$5,3,FALSE))</f>
        <v>0</v>
      </c>
      <c r="N169" s="121">
        <f t="shared" si="27"/>
        <v>0</v>
      </c>
      <c r="O169" s="122">
        <f t="shared" si="28"/>
        <v>0</v>
      </c>
      <c r="P169" s="127"/>
      <c r="Q169" s="121">
        <f t="shared" si="23"/>
        <v>0</v>
      </c>
      <c r="R169" s="119"/>
      <c r="S169" s="127"/>
      <c r="T169" s="124" t="str">
        <f>IF(R169="","",VLOOKUP(R169,[1]リスト!$F$4:$G$5,2,FALSE))</f>
        <v/>
      </c>
      <c r="U169" s="122">
        <f t="shared" si="24"/>
        <v>0</v>
      </c>
      <c r="V169" s="122" t="str">
        <f t="shared" si="29"/>
        <v/>
      </c>
      <c r="W169" s="122">
        <f t="shared" si="30"/>
        <v>0</v>
      </c>
      <c r="X169" s="122">
        <f t="shared" si="31"/>
        <v>0</v>
      </c>
      <c r="AE169" s="95"/>
    </row>
    <row r="170" spans="1:31" s="96" customFormat="1" ht="24" hidden="1" customHeight="1" thickTop="1">
      <c r="A170" s="103">
        <v>184</v>
      </c>
      <c r="B170" s="126"/>
      <c r="C170" s="119"/>
      <c r="D170" s="119"/>
      <c r="E170" s="119"/>
      <c r="F170" s="127"/>
      <c r="G170" s="127"/>
      <c r="H170" s="127"/>
      <c r="I170" s="127"/>
      <c r="J170" s="121">
        <f t="shared" si="25"/>
        <v>0</v>
      </c>
      <c r="K170" s="122">
        <f t="shared" si="26"/>
        <v>0</v>
      </c>
      <c r="L170" s="122"/>
      <c r="M170" s="124">
        <f>IF(E170="",0,VLOOKUP(E170,[1]リスト!$B$4:$D$5,3,FALSE))</f>
        <v>0</v>
      </c>
      <c r="N170" s="121">
        <f t="shared" si="27"/>
        <v>0</v>
      </c>
      <c r="O170" s="122">
        <f t="shared" si="28"/>
        <v>0</v>
      </c>
      <c r="P170" s="127"/>
      <c r="Q170" s="121">
        <f t="shared" si="23"/>
        <v>0</v>
      </c>
      <c r="R170" s="119"/>
      <c r="S170" s="127"/>
      <c r="T170" s="124" t="str">
        <f>IF(R170="","",VLOOKUP(R170,[1]リスト!$F$4:$G$5,2,FALSE))</f>
        <v/>
      </c>
      <c r="U170" s="122">
        <f t="shared" si="24"/>
        <v>0</v>
      </c>
      <c r="V170" s="122" t="str">
        <f t="shared" si="29"/>
        <v/>
      </c>
      <c r="W170" s="122">
        <f t="shared" si="30"/>
        <v>0</v>
      </c>
      <c r="X170" s="122">
        <f t="shared" si="31"/>
        <v>0</v>
      </c>
      <c r="AE170" s="95"/>
    </row>
    <row r="171" spans="1:31" s="96" customFormat="1" ht="24" hidden="1" customHeight="1" thickTop="1">
      <c r="A171" s="103">
        <v>185</v>
      </c>
      <c r="B171" s="126"/>
      <c r="C171" s="119"/>
      <c r="D171" s="119"/>
      <c r="E171" s="119"/>
      <c r="F171" s="127"/>
      <c r="G171" s="127"/>
      <c r="H171" s="127"/>
      <c r="I171" s="127"/>
      <c r="J171" s="121">
        <f t="shared" si="25"/>
        <v>0</v>
      </c>
      <c r="K171" s="122">
        <f t="shared" si="26"/>
        <v>0</v>
      </c>
      <c r="L171" s="122"/>
      <c r="M171" s="124">
        <f>IF(E171="",0,VLOOKUP(E171,[1]リスト!$B$4:$D$5,3,FALSE))</f>
        <v>0</v>
      </c>
      <c r="N171" s="121">
        <f t="shared" si="27"/>
        <v>0</v>
      </c>
      <c r="O171" s="122">
        <f t="shared" si="28"/>
        <v>0</v>
      </c>
      <c r="P171" s="127"/>
      <c r="Q171" s="121">
        <f t="shared" si="23"/>
        <v>0</v>
      </c>
      <c r="R171" s="119"/>
      <c r="S171" s="127"/>
      <c r="T171" s="124" t="str">
        <f>IF(R171="","",VLOOKUP(R171,[1]リスト!$F$4:$G$5,2,FALSE))</f>
        <v/>
      </c>
      <c r="U171" s="122">
        <f t="shared" si="24"/>
        <v>0</v>
      </c>
      <c r="V171" s="122" t="str">
        <f t="shared" si="29"/>
        <v/>
      </c>
      <c r="W171" s="122">
        <f t="shared" si="30"/>
        <v>0</v>
      </c>
      <c r="X171" s="122">
        <f t="shared" si="31"/>
        <v>0</v>
      </c>
      <c r="AE171" s="95"/>
    </row>
    <row r="172" spans="1:31" s="96" customFormat="1" ht="24" hidden="1" customHeight="1" thickTop="1">
      <c r="A172" s="103">
        <v>186</v>
      </c>
      <c r="B172" s="126"/>
      <c r="C172" s="119"/>
      <c r="D172" s="119"/>
      <c r="E172" s="119"/>
      <c r="F172" s="127"/>
      <c r="G172" s="127"/>
      <c r="H172" s="127"/>
      <c r="I172" s="127"/>
      <c r="J172" s="121">
        <f t="shared" si="25"/>
        <v>0</v>
      </c>
      <c r="K172" s="122">
        <f t="shared" si="26"/>
        <v>0</v>
      </c>
      <c r="L172" s="122"/>
      <c r="M172" s="124">
        <f>IF(E172="",0,VLOOKUP(E172,[1]リスト!$B$4:$D$5,3,FALSE))</f>
        <v>0</v>
      </c>
      <c r="N172" s="121">
        <f t="shared" si="27"/>
        <v>0</v>
      </c>
      <c r="O172" s="122">
        <f t="shared" si="28"/>
        <v>0</v>
      </c>
      <c r="P172" s="127"/>
      <c r="Q172" s="121">
        <f t="shared" si="23"/>
        <v>0</v>
      </c>
      <c r="R172" s="119"/>
      <c r="S172" s="127"/>
      <c r="T172" s="124" t="str">
        <f>IF(R172="","",VLOOKUP(R172,[1]リスト!$F$4:$G$5,2,FALSE))</f>
        <v/>
      </c>
      <c r="U172" s="122">
        <f t="shared" si="24"/>
        <v>0</v>
      </c>
      <c r="V172" s="122" t="str">
        <f t="shared" si="29"/>
        <v/>
      </c>
      <c r="W172" s="122">
        <f t="shared" si="30"/>
        <v>0</v>
      </c>
      <c r="X172" s="122">
        <f t="shared" si="31"/>
        <v>0</v>
      </c>
      <c r="AE172" s="95"/>
    </row>
    <row r="173" spans="1:31" s="96" customFormat="1" ht="24" hidden="1" customHeight="1" thickTop="1">
      <c r="A173" s="103">
        <v>187</v>
      </c>
      <c r="B173" s="126"/>
      <c r="C173" s="119"/>
      <c r="D173" s="119"/>
      <c r="E173" s="119"/>
      <c r="F173" s="127"/>
      <c r="G173" s="127"/>
      <c r="H173" s="127"/>
      <c r="I173" s="127"/>
      <c r="J173" s="121">
        <f t="shared" si="25"/>
        <v>0</v>
      </c>
      <c r="K173" s="122">
        <f t="shared" si="26"/>
        <v>0</v>
      </c>
      <c r="L173" s="122"/>
      <c r="M173" s="124">
        <f>IF(E173="",0,VLOOKUP(E173,[1]リスト!$B$4:$D$5,3,FALSE))</f>
        <v>0</v>
      </c>
      <c r="N173" s="121">
        <f t="shared" si="27"/>
        <v>0</v>
      </c>
      <c r="O173" s="122">
        <f t="shared" si="28"/>
        <v>0</v>
      </c>
      <c r="P173" s="127"/>
      <c r="Q173" s="121">
        <f t="shared" si="23"/>
        <v>0</v>
      </c>
      <c r="R173" s="119"/>
      <c r="S173" s="127"/>
      <c r="T173" s="124" t="str">
        <f>IF(R173="","",VLOOKUP(R173,[1]リスト!$F$4:$G$5,2,FALSE))</f>
        <v/>
      </c>
      <c r="U173" s="122">
        <f t="shared" si="24"/>
        <v>0</v>
      </c>
      <c r="V173" s="122" t="str">
        <f t="shared" si="29"/>
        <v/>
      </c>
      <c r="W173" s="122">
        <f t="shared" si="30"/>
        <v>0</v>
      </c>
      <c r="X173" s="122">
        <f t="shared" si="31"/>
        <v>0</v>
      </c>
      <c r="AE173" s="95"/>
    </row>
    <row r="174" spans="1:31" s="96" customFormat="1" ht="24" hidden="1" customHeight="1" thickTop="1">
      <c r="A174" s="103">
        <v>188</v>
      </c>
      <c r="B174" s="126"/>
      <c r="C174" s="119"/>
      <c r="D174" s="119"/>
      <c r="E174" s="119"/>
      <c r="F174" s="127"/>
      <c r="G174" s="127"/>
      <c r="H174" s="127"/>
      <c r="I174" s="127"/>
      <c r="J174" s="121">
        <f t="shared" si="25"/>
        <v>0</v>
      </c>
      <c r="K174" s="122">
        <f t="shared" si="26"/>
        <v>0</v>
      </c>
      <c r="L174" s="122"/>
      <c r="M174" s="124">
        <f>IF(E174="",0,VLOOKUP(E174,[1]リスト!$B$4:$D$5,3,FALSE))</f>
        <v>0</v>
      </c>
      <c r="N174" s="121">
        <f t="shared" si="27"/>
        <v>0</v>
      </c>
      <c r="O174" s="122">
        <f t="shared" si="28"/>
        <v>0</v>
      </c>
      <c r="P174" s="127"/>
      <c r="Q174" s="121">
        <f t="shared" si="23"/>
        <v>0</v>
      </c>
      <c r="R174" s="119"/>
      <c r="S174" s="127"/>
      <c r="T174" s="124" t="str">
        <f>IF(R174="","",VLOOKUP(R174,[1]リスト!$F$4:$G$5,2,FALSE))</f>
        <v/>
      </c>
      <c r="U174" s="122">
        <f t="shared" si="24"/>
        <v>0</v>
      </c>
      <c r="V174" s="122" t="str">
        <f t="shared" si="29"/>
        <v/>
      </c>
      <c r="W174" s="122">
        <f t="shared" si="30"/>
        <v>0</v>
      </c>
      <c r="X174" s="122">
        <f t="shared" si="31"/>
        <v>0</v>
      </c>
      <c r="AE174" s="95"/>
    </row>
    <row r="175" spans="1:31" s="96" customFormat="1" ht="24" hidden="1" customHeight="1" thickTop="1">
      <c r="A175" s="103">
        <v>189</v>
      </c>
      <c r="B175" s="126"/>
      <c r="C175" s="119"/>
      <c r="D175" s="119"/>
      <c r="E175" s="119"/>
      <c r="F175" s="127"/>
      <c r="G175" s="127"/>
      <c r="H175" s="127"/>
      <c r="I175" s="127"/>
      <c r="J175" s="121">
        <f t="shared" si="25"/>
        <v>0</v>
      </c>
      <c r="K175" s="122">
        <f t="shared" si="26"/>
        <v>0</v>
      </c>
      <c r="L175" s="122"/>
      <c r="M175" s="124">
        <f>IF(E175="",0,VLOOKUP(E175,[1]リスト!$B$4:$D$5,3,FALSE))</f>
        <v>0</v>
      </c>
      <c r="N175" s="121">
        <f t="shared" si="27"/>
        <v>0</v>
      </c>
      <c r="O175" s="122">
        <f t="shared" si="28"/>
        <v>0</v>
      </c>
      <c r="P175" s="127"/>
      <c r="Q175" s="121">
        <f t="shared" si="23"/>
        <v>0</v>
      </c>
      <c r="R175" s="119"/>
      <c r="S175" s="127"/>
      <c r="T175" s="124" t="str">
        <f>IF(R175="","",VLOOKUP(R175,[1]リスト!$F$4:$G$5,2,FALSE))</f>
        <v/>
      </c>
      <c r="U175" s="122">
        <f t="shared" si="24"/>
        <v>0</v>
      </c>
      <c r="V175" s="122" t="str">
        <f t="shared" si="29"/>
        <v/>
      </c>
      <c r="W175" s="122">
        <f t="shared" si="30"/>
        <v>0</v>
      </c>
      <c r="X175" s="122">
        <f t="shared" si="31"/>
        <v>0</v>
      </c>
      <c r="AE175" s="95"/>
    </row>
    <row r="176" spans="1:31" s="96" customFormat="1" ht="24" hidden="1" customHeight="1" thickTop="1">
      <c r="A176" s="103">
        <v>190</v>
      </c>
      <c r="B176" s="126"/>
      <c r="C176" s="119"/>
      <c r="D176" s="119"/>
      <c r="E176" s="119"/>
      <c r="F176" s="127"/>
      <c r="G176" s="127"/>
      <c r="H176" s="127"/>
      <c r="I176" s="127"/>
      <c r="J176" s="121">
        <f t="shared" si="25"/>
        <v>0</v>
      </c>
      <c r="K176" s="122">
        <f t="shared" si="26"/>
        <v>0</v>
      </c>
      <c r="L176" s="122"/>
      <c r="M176" s="124">
        <f>IF(E176="",0,VLOOKUP(E176,[1]リスト!$B$4:$D$5,3,FALSE))</f>
        <v>0</v>
      </c>
      <c r="N176" s="121">
        <f t="shared" si="27"/>
        <v>0</v>
      </c>
      <c r="O176" s="122">
        <f t="shared" si="28"/>
        <v>0</v>
      </c>
      <c r="P176" s="127"/>
      <c r="Q176" s="121">
        <f t="shared" si="23"/>
        <v>0</v>
      </c>
      <c r="R176" s="119"/>
      <c r="S176" s="127"/>
      <c r="T176" s="124" t="str">
        <f>IF(R176="","",VLOOKUP(R176,[1]リスト!$F$4:$G$5,2,FALSE))</f>
        <v/>
      </c>
      <c r="U176" s="122">
        <f t="shared" si="24"/>
        <v>0</v>
      </c>
      <c r="V176" s="122" t="str">
        <f t="shared" si="29"/>
        <v/>
      </c>
      <c r="W176" s="122">
        <f t="shared" si="30"/>
        <v>0</v>
      </c>
      <c r="X176" s="122">
        <f t="shared" si="31"/>
        <v>0</v>
      </c>
      <c r="AE176" s="95"/>
    </row>
    <row r="177" spans="1:31" s="96" customFormat="1" ht="24" hidden="1" customHeight="1" thickTop="1">
      <c r="A177" s="103">
        <v>191</v>
      </c>
      <c r="B177" s="126"/>
      <c r="C177" s="119"/>
      <c r="D177" s="119"/>
      <c r="E177" s="119"/>
      <c r="F177" s="127"/>
      <c r="G177" s="127"/>
      <c r="H177" s="127"/>
      <c r="I177" s="127"/>
      <c r="J177" s="121">
        <f t="shared" si="25"/>
        <v>0</v>
      </c>
      <c r="K177" s="122">
        <f t="shared" si="26"/>
        <v>0</v>
      </c>
      <c r="L177" s="122"/>
      <c r="M177" s="124">
        <f>IF(E177="",0,VLOOKUP(E177,[1]リスト!$B$4:$D$5,3,FALSE))</f>
        <v>0</v>
      </c>
      <c r="N177" s="121">
        <f t="shared" si="27"/>
        <v>0</v>
      </c>
      <c r="O177" s="122">
        <f t="shared" si="28"/>
        <v>0</v>
      </c>
      <c r="P177" s="127"/>
      <c r="Q177" s="121">
        <f t="shared" si="23"/>
        <v>0</v>
      </c>
      <c r="R177" s="119"/>
      <c r="S177" s="127"/>
      <c r="T177" s="124" t="str">
        <f>IF(R177="","",VLOOKUP(R177,[1]リスト!$F$4:$G$5,2,FALSE))</f>
        <v/>
      </c>
      <c r="U177" s="122">
        <f t="shared" si="24"/>
        <v>0</v>
      </c>
      <c r="V177" s="122" t="str">
        <f t="shared" si="29"/>
        <v/>
      </c>
      <c r="W177" s="122">
        <f t="shared" si="30"/>
        <v>0</v>
      </c>
      <c r="X177" s="122">
        <f t="shared" si="31"/>
        <v>0</v>
      </c>
      <c r="AE177" s="95"/>
    </row>
    <row r="178" spans="1:31" s="96" customFormat="1" ht="24" hidden="1" customHeight="1" thickTop="1">
      <c r="A178" s="103">
        <v>192</v>
      </c>
      <c r="B178" s="126"/>
      <c r="C178" s="119"/>
      <c r="D178" s="119"/>
      <c r="E178" s="119"/>
      <c r="F178" s="127"/>
      <c r="G178" s="127"/>
      <c r="H178" s="127"/>
      <c r="I178" s="127"/>
      <c r="J178" s="121">
        <f t="shared" si="25"/>
        <v>0</v>
      </c>
      <c r="K178" s="122">
        <f t="shared" si="26"/>
        <v>0</v>
      </c>
      <c r="L178" s="122"/>
      <c r="M178" s="124">
        <f>IF(E178="",0,VLOOKUP(E178,[1]リスト!$B$4:$D$5,3,FALSE))</f>
        <v>0</v>
      </c>
      <c r="N178" s="121">
        <f t="shared" si="27"/>
        <v>0</v>
      </c>
      <c r="O178" s="122">
        <f t="shared" si="28"/>
        <v>0</v>
      </c>
      <c r="P178" s="127"/>
      <c r="Q178" s="121">
        <f t="shared" si="23"/>
        <v>0</v>
      </c>
      <c r="R178" s="119"/>
      <c r="S178" s="127"/>
      <c r="T178" s="124" t="str">
        <f>IF(R178="","",VLOOKUP(R178,[1]リスト!$F$4:$G$5,2,FALSE))</f>
        <v/>
      </c>
      <c r="U178" s="122">
        <f t="shared" si="24"/>
        <v>0</v>
      </c>
      <c r="V178" s="122" t="str">
        <f t="shared" si="29"/>
        <v/>
      </c>
      <c r="W178" s="122">
        <f t="shared" si="30"/>
        <v>0</v>
      </c>
      <c r="X178" s="122">
        <f t="shared" si="31"/>
        <v>0</v>
      </c>
      <c r="AE178" s="95"/>
    </row>
    <row r="179" spans="1:31" s="96" customFormat="1" ht="24" hidden="1" customHeight="1" thickTop="1">
      <c r="A179" s="103">
        <v>193</v>
      </c>
      <c r="B179" s="126"/>
      <c r="C179" s="119"/>
      <c r="D179" s="119"/>
      <c r="E179" s="119"/>
      <c r="F179" s="127"/>
      <c r="G179" s="127"/>
      <c r="H179" s="127"/>
      <c r="I179" s="127"/>
      <c r="J179" s="121">
        <f t="shared" si="25"/>
        <v>0</v>
      </c>
      <c r="K179" s="122">
        <f t="shared" si="26"/>
        <v>0</v>
      </c>
      <c r="L179" s="122"/>
      <c r="M179" s="124">
        <f>IF(E179="",0,VLOOKUP(E179,[1]リスト!$B$4:$D$5,3,FALSE))</f>
        <v>0</v>
      </c>
      <c r="N179" s="121">
        <f t="shared" si="27"/>
        <v>0</v>
      </c>
      <c r="O179" s="122">
        <f t="shared" si="28"/>
        <v>0</v>
      </c>
      <c r="P179" s="127"/>
      <c r="Q179" s="121">
        <f t="shared" si="23"/>
        <v>0</v>
      </c>
      <c r="R179" s="119"/>
      <c r="S179" s="127"/>
      <c r="T179" s="124" t="str">
        <f>IF(R179="","",VLOOKUP(R179,[1]リスト!$F$4:$G$5,2,FALSE))</f>
        <v/>
      </c>
      <c r="U179" s="122">
        <f t="shared" si="24"/>
        <v>0</v>
      </c>
      <c r="V179" s="122" t="str">
        <f t="shared" si="29"/>
        <v/>
      </c>
      <c r="W179" s="122">
        <f t="shared" si="30"/>
        <v>0</v>
      </c>
      <c r="X179" s="122">
        <f t="shared" si="31"/>
        <v>0</v>
      </c>
      <c r="AE179" s="95"/>
    </row>
    <row r="180" spans="1:31" s="96" customFormat="1" ht="24" hidden="1" customHeight="1" thickTop="1">
      <c r="A180" s="103">
        <v>194</v>
      </c>
      <c r="B180" s="126"/>
      <c r="C180" s="119"/>
      <c r="D180" s="119"/>
      <c r="E180" s="119"/>
      <c r="F180" s="127"/>
      <c r="G180" s="127"/>
      <c r="H180" s="127"/>
      <c r="I180" s="127"/>
      <c r="J180" s="121">
        <f t="shared" si="25"/>
        <v>0</v>
      </c>
      <c r="K180" s="122">
        <f t="shared" si="26"/>
        <v>0</v>
      </c>
      <c r="L180" s="122"/>
      <c r="M180" s="124">
        <f>IF(E180="",0,VLOOKUP(E180,[1]リスト!$B$4:$D$5,3,FALSE))</f>
        <v>0</v>
      </c>
      <c r="N180" s="121">
        <f t="shared" si="27"/>
        <v>0</v>
      </c>
      <c r="O180" s="122">
        <f t="shared" si="28"/>
        <v>0</v>
      </c>
      <c r="P180" s="127"/>
      <c r="Q180" s="121">
        <f t="shared" si="23"/>
        <v>0</v>
      </c>
      <c r="R180" s="119"/>
      <c r="S180" s="127"/>
      <c r="T180" s="124" t="str">
        <f>IF(R180="","",VLOOKUP(R180,[1]リスト!$F$4:$G$5,2,FALSE))</f>
        <v/>
      </c>
      <c r="U180" s="122">
        <f t="shared" si="24"/>
        <v>0</v>
      </c>
      <c r="V180" s="122" t="str">
        <f t="shared" si="29"/>
        <v/>
      </c>
      <c r="W180" s="122">
        <f t="shared" si="30"/>
        <v>0</v>
      </c>
      <c r="X180" s="122">
        <f t="shared" si="31"/>
        <v>0</v>
      </c>
      <c r="AE180" s="95"/>
    </row>
    <row r="181" spans="1:31" s="96" customFormat="1" ht="24" hidden="1" customHeight="1" thickTop="1">
      <c r="A181" s="103">
        <v>195</v>
      </c>
      <c r="B181" s="126"/>
      <c r="C181" s="119"/>
      <c r="D181" s="119"/>
      <c r="E181" s="119"/>
      <c r="F181" s="127"/>
      <c r="G181" s="127"/>
      <c r="H181" s="127"/>
      <c r="I181" s="127"/>
      <c r="J181" s="121">
        <f t="shared" si="25"/>
        <v>0</v>
      </c>
      <c r="K181" s="122">
        <f t="shared" si="26"/>
        <v>0</v>
      </c>
      <c r="L181" s="122"/>
      <c r="M181" s="124">
        <f>IF(E181="",0,VLOOKUP(E181,[1]リスト!$B$4:$D$5,3,FALSE))</f>
        <v>0</v>
      </c>
      <c r="N181" s="121">
        <f t="shared" si="27"/>
        <v>0</v>
      </c>
      <c r="O181" s="122">
        <f t="shared" si="28"/>
        <v>0</v>
      </c>
      <c r="P181" s="127"/>
      <c r="Q181" s="121">
        <f t="shared" si="23"/>
        <v>0</v>
      </c>
      <c r="R181" s="119"/>
      <c r="S181" s="127"/>
      <c r="T181" s="124" t="str">
        <f>IF(R181="","",VLOOKUP(R181,[1]リスト!$F$4:$G$5,2,FALSE))</f>
        <v/>
      </c>
      <c r="U181" s="122">
        <f t="shared" si="24"/>
        <v>0</v>
      </c>
      <c r="V181" s="122" t="str">
        <f t="shared" si="29"/>
        <v/>
      </c>
      <c r="W181" s="122">
        <f t="shared" si="30"/>
        <v>0</v>
      </c>
      <c r="X181" s="122">
        <f t="shared" si="31"/>
        <v>0</v>
      </c>
      <c r="AE181" s="95"/>
    </row>
    <row r="182" spans="1:31" s="96" customFormat="1" ht="24" hidden="1" customHeight="1" thickTop="1">
      <c r="A182" s="103">
        <v>196</v>
      </c>
      <c r="B182" s="126"/>
      <c r="C182" s="119"/>
      <c r="D182" s="119"/>
      <c r="E182" s="119"/>
      <c r="F182" s="127"/>
      <c r="G182" s="127"/>
      <c r="H182" s="127"/>
      <c r="I182" s="127"/>
      <c r="J182" s="121">
        <f t="shared" si="25"/>
        <v>0</v>
      </c>
      <c r="K182" s="122">
        <f t="shared" si="26"/>
        <v>0</v>
      </c>
      <c r="L182" s="122"/>
      <c r="M182" s="124">
        <f>IF(E182="",0,VLOOKUP(E182,[1]リスト!$B$4:$D$5,3,FALSE))</f>
        <v>0</v>
      </c>
      <c r="N182" s="121">
        <f t="shared" si="27"/>
        <v>0</v>
      </c>
      <c r="O182" s="122">
        <f t="shared" si="28"/>
        <v>0</v>
      </c>
      <c r="P182" s="127"/>
      <c r="Q182" s="121">
        <f t="shared" si="23"/>
        <v>0</v>
      </c>
      <c r="R182" s="119"/>
      <c r="S182" s="127"/>
      <c r="T182" s="124" t="str">
        <f>IF(R182="","",VLOOKUP(R182,[1]リスト!$F$4:$G$5,2,FALSE))</f>
        <v/>
      </c>
      <c r="U182" s="122">
        <f t="shared" si="24"/>
        <v>0</v>
      </c>
      <c r="V182" s="122" t="str">
        <f t="shared" si="29"/>
        <v/>
      </c>
      <c r="W182" s="122">
        <f t="shared" si="30"/>
        <v>0</v>
      </c>
      <c r="X182" s="122">
        <f t="shared" si="31"/>
        <v>0</v>
      </c>
      <c r="AE182" s="95"/>
    </row>
    <row r="183" spans="1:31" s="96" customFormat="1" ht="24" hidden="1" customHeight="1" thickTop="1">
      <c r="A183" s="103">
        <v>197</v>
      </c>
      <c r="B183" s="126"/>
      <c r="C183" s="119"/>
      <c r="D183" s="119"/>
      <c r="E183" s="119"/>
      <c r="F183" s="127"/>
      <c r="G183" s="127"/>
      <c r="H183" s="127"/>
      <c r="I183" s="127"/>
      <c r="J183" s="121">
        <f t="shared" si="25"/>
        <v>0</v>
      </c>
      <c r="K183" s="122">
        <f t="shared" si="26"/>
        <v>0</v>
      </c>
      <c r="L183" s="122"/>
      <c r="M183" s="124">
        <f>IF(E183="",0,VLOOKUP(E183,[1]リスト!$B$4:$D$5,3,FALSE))</f>
        <v>0</v>
      </c>
      <c r="N183" s="121">
        <f t="shared" si="27"/>
        <v>0</v>
      </c>
      <c r="O183" s="122">
        <f t="shared" si="28"/>
        <v>0</v>
      </c>
      <c r="P183" s="127"/>
      <c r="Q183" s="121">
        <f t="shared" si="23"/>
        <v>0</v>
      </c>
      <c r="R183" s="119"/>
      <c r="S183" s="127"/>
      <c r="T183" s="124" t="str">
        <f>IF(R183="","",VLOOKUP(R183,[1]リスト!$F$4:$G$5,2,FALSE))</f>
        <v/>
      </c>
      <c r="U183" s="122">
        <f t="shared" si="24"/>
        <v>0</v>
      </c>
      <c r="V183" s="122" t="str">
        <f t="shared" si="29"/>
        <v/>
      </c>
      <c r="W183" s="122">
        <f t="shared" si="30"/>
        <v>0</v>
      </c>
      <c r="X183" s="122">
        <f t="shared" si="31"/>
        <v>0</v>
      </c>
      <c r="AE183" s="95"/>
    </row>
    <row r="184" spans="1:31" s="96" customFormat="1" ht="24" hidden="1" customHeight="1" thickTop="1">
      <c r="A184" s="103">
        <v>198</v>
      </c>
      <c r="B184" s="126"/>
      <c r="C184" s="119"/>
      <c r="D184" s="119"/>
      <c r="E184" s="119"/>
      <c r="F184" s="127"/>
      <c r="G184" s="127"/>
      <c r="H184" s="127"/>
      <c r="I184" s="127"/>
      <c r="J184" s="121">
        <f t="shared" si="25"/>
        <v>0</v>
      </c>
      <c r="K184" s="122">
        <f t="shared" si="26"/>
        <v>0</v>
      </c>
      <c r="L184" s="122"/>
      <c r="M184" s="124">
        <f>IF(E184="",0,VLOOKUP(E184,[1]リスト!$B$4:$D$5,3,FALSE))</f>
        <v>0</v>
      </c>
      <c r="N184" s="121">
        <f t="shared" si="27"/>
        <v>0</v>
      </c>
      <c r="O184" s="122">
        <f t="shared" si="28"/>
        <v>0</v>
      </c>
      <c r="P184" s="127"/>
      <c r="Q184" s="121">
        <f t="shared" si="23"/>
        <v>0</v>
      </c>
      <c r="R184" s="119"/>
      <c r="S184" s="127"/>
      <c r="T184" s="124" t="str">
        <f>IF(R184="","",VLOOKUP(R184,[1]リスト!$F$4:$G$5,2,FALSE))</f>
        <v/>
      </c>
      <c r="U184" s="122">
        <f t="shared" si="24"/>
        <v>0</v>
      </c>
      <c r="V184" s="122" t="str">
        <f t="shared" si="29"/>
        <v/>
      </c>
      <c r="W184" s="122">
        <f t="shared" si="30"/>
        <v>0</v>
      </c>
      <c r="X184" s="122">
        <f t="shared" si="31"/>
        <v>0</v>
      </c>
      <c r="AE184" s="95"/>
    </row>
    <row r="185" spans="1:31" ht="24" customHeight="1" thickTop="1">
      <c r="A185" s="128" t="s">
        <v>117</v>
      </c>
      <c r="B185" s="129"/>
      <c r="C185" s="129"/>
      <c r="D185" s="129"/>
      <c r="E185" s="129"/>
      <c r="F185" s="130">
        <f t="shared" ref="F185:K185" si="32">SUM(F12:F184)</f>
        <v>0</v>
      </c>
      <c r="G185" s="130">
        <f t="shared" si="32"/>
        <v>0</v>
      </c>
      <c r="H185" s="130">
        <f t="shared" si="32"/>
        <v>0</v>
      </c>
      <c r="I185" s="130">
        <f t="shared" si="32"/>
        <v>0</v>
      </c>
      <c r="J185" s="130">
        <f t="shared" si="32"/>
        <v>0</v>
      </c>
      <c r="K185" s="130">
        <f t="shared" si="32"/>
        <v>0</v>
      </c>
      <c r="L185" s="130"/>
      <c r="M185" s="130"/>
      <c r="N185" s="130">
        <f>SUM(N12:N184)</f>
        <v>0</v>
      </c>
      <c r="O185" s="130">
        <f>SUM(O12:O184)</f>
        <v>0</v>
      </c>
      <c r="P185" s="130">
        <f>SUM(P12:P184)</f>
        <v>0</v>
      </c>
      <c r="Q185" s="130">
        <f>SUM(Q12:Q184)</f>
        <v>0</v>
      </c>
      <c r="R185" s="130"/>
      <c r="S185" s="130">
        <f>SUM(S12:S184)</f>
        <v>0</v>
      </c>
      <c r="T185" s="130"/>
      <c r="U185" s="130">
        <f>SUM(U12:U184)</f>
        <v>0</v>
      </c>
      <c r="V185" s="130">
        <f>SUM(V12:V184)</f>
        <v>0</v>
      </c>
      <c r="W185" s="130">
        <f>SUM(W12:W184)</f>
        <v>0</v>
      </c>
      <c r="X185" s="130">
        <f>SUM(X12:X184)</f>
        <v>0</v>
      </c>
      <c r="AE185" s="95" t="s">
        <v>118</v>
      </c>
    </row>
    <row r="186" spans="1:31" ht="24" customHeight="1">
      <c r="A186" s="131" t="s">
        <v>119</v>
      </c>
    </row>
    <row r="187" spans="1:31" ht="24" customHeight="1">
      <c r="A187" s="131" t="s">
        <v>120</v>
      </c>
      <c r="O187" s="95" t="s">
        <v>121</v>
      </c>
      <c r="R187" s="97" t="s">
        <v>80</v>
      </c>
      <c r="U187" s="95" t="s">
        <v>122</v>
      </c>
      <c r="X187" s="97" t="s">
        <v>80</v>
      </c>
    </row>
    <row r="188" spans="1:31" ht="24" customHeight="1">
      <c r="A188" s="218" t="s">
        <v>269</v>
      </c>
      <c r="B188" s="210"/>
      <c r="C188" s="210"/>
      <c r="D188" s="210"/>
      <c r="E188" s="210"/>
      <c r="F188" s="212"/>
      <c r="G188" s="212"/>
      <c r="H188" s="210"/>
      <c r="O188" s="133"/>
      <c r="P188" s="213" t="s">
        <v>259</v>
      </c>
      <c r="Q188" s="214" t="s">
        <v>260</v>
      </c>
      <c r="R188" s="215" t="s">
        <v>267</v>
      </c>
      <c r="S188" s="108" t="s">
        <v>123</v>
      </c>
      <c r="U188" s="134" t="s">
        <v>124</v>
      </c>
      <c r="V188" s="135"/>
      <c r="W188" s="136"/>
      <c r="X188" s="137">
        <f>ROUNDDOWN(X185,0)</f>
        <v>0</v>
      </c>
      <c r="AE188" s="132"/>
    </row>
    <row r="189" spans="1:31" ht="24" customHeight="1">
      <c r="A189" s="211" t="s">
        <v>266</v>
      </c>
      <c r="B189" s="210"/>
      <c r="C189" s="210"/>
      <c r="D189" s="210"/>
      <c r="E189" s="210"/>
      <c r="F189" s="212"/>
      <c r="G189" s="212"/>
      <c r="H189" s="210"/>
      <c r="I189" s="210"/>
      <c r="J189" s="210"/>
      <c r="O189" s="125" t="s">
        <v>125</v>
      </c>
      <c r="P189" s="138"/>
      <c r="Q189" s="138"/>
      <c r="R189" s="138"/>
      <c r="S189" s="139" t="s">
        <v>165</v>
      </c>
      <c r="U189" s="140" t="s">
        <v>127</v>
      </c>
      <c r="V189" s="141"/>
      <c r="W189" s="142"/>
      <c r="X189" s="143">
        <f>S192</f>
        <v>0</v>
      </c>
    </row>
    <row r="190" spans="1:31" ht="24" customHeight="1" thickBot="1">
      <c r="A190" s="210"/>
      <c r="B190" s="211" t="s">
        <v>265</v>
      </c>
      <c r="C190" s="210"/>
      <c r="D190" s="210"/>
      <c r="E190" s="210"/>
      <c r="F190" s="212"/>
      <c r="G190" s="212"/>
      <c r="H190" s="210"/>
      <c r="I190" s="210"/>
      <c r="J190" s="210"/>
      <c r="N190" s="144"/>
      <c r="O190" s="125" t="s">
        <v>128</v>
      </c>
      <c r="P190" s="145"/>
      <c r="Q190" s="145"/>
      <c r="R190" s="137">
        <f>O185</f>
        <v>0</v>
      </c>
      <c r="S190" s="146"/>
      <c r="U190" s="134" t="s">
        <v>129</v>
      </c>
      <c r="V190" s="135"/>
      <c r="W190" s="136"/>
      <c r="X190" s="137">
        <f>ROUNDDOWN((X188-X189)*0.5,0)</f>
        <v>0</v>
      </c>
    </row>
    <row r="191" spans="1:31" ht="21.95" customHeight="1" thickBot="1">
      <c r="F191" s="132"/>
      <c r="G191" s="132"/>
      <c r="O191" s="147" t="s">
        <v>130</v>
      </c>
      <c r="P191" s="148"/>
      <c r="Q191" s="199"/>
      <c r="R191" s="149">
        <f>V185</f>
        <v>0</v>
      </c>
      <c r="S191" s="146" t="s">
        <v>131</v>
      </c>
      <c r="U191" s="150" t="s">
        <v>132</v>
      </c>
      <c r="V191" s="151"/>
      <c r="W191" s="152"/>
      <c r="X191" s="153">
        <f>X190</f>
        <v>0</v>
      </c>
    </row>
    <row r="192" spans="1:31" ht="21.95" customHeight="1" thickTop="1" thickBot="1">
      <c r="F192" s="132"/>
      <c r="G192" s="132"/>
      <c r="O192" s="154" t="s">
        <v>133</v>
      </c>
      <c r="P192" s="122">
        <f>SUM(P190:P191)</f>
        <v>0</v>
      </c>
      <c r="Q192" s="200">
        <f>SUM(Q190:Q191)</f>
        <v>0</v>
      </c>
      <c r="R192" s="155">
        <f>SUM(R190:R191)</f>
        <v>0</v>
      </c>
      <c r="S192" s="156">
        <f>IF(Q192*S199-R192&gt;0,Q192*S199-R192,0)</f>
        <v>0</v>
      </c>
      <c r="U192" s="157"/>
    </row>
    <row r="193" spans="15:24">
      <c r="O193" s="158"/>
      <c r="S193" s="97" t="s">
        <v>134</v>
      </c>
      <c r="U193" s="157"/>
    </row>
    <row r="194" spans="15:24">
      <c r="O194" s="159" t="s">
        <v>135</v>
      </c>
      <c r="U194" s="157"/>
    </row>
    <row r="195" spans="15:24">
      <c r="U195" s="157"/>
    </row>
    <row r="197" spans="15:24">
      <c r="U197" s="95" t="s">
        <v>136</v>
      </c>
      <c r="V197" s="144">
        <f>X188-X189</f>
        <v>0</v>
      </c>
      <c r="W197" s="144">
        <f>X189</f>
        <v>0</v>
      </c>
      <c r="X197" s="144">
        <f>V197+W197</f>
        <v>0</v>
      </c>
    </row>
    <row r="198" spans="15:24" ht="36">
      <c r="S198" s="95" t="s">
        <v>137</v>
      </c>
      <c r="U198" s="160" t="s">
        <v>138</v>
      </c>
      <c r="V198" s="144">
        <f>X190</f>
        <v>0</v>
      </c>
      <c r="W198" s="95">
        <v>0</v>
      </c>
      <c r="X198" s="144">
        <f t="shared" ref="X198:X199" si="33">V198+W198</f>
        <v>0</v>
      </c>
    </row>
    <row r="199" spans="15:24">
      <c r="S199" s="198">
        <v>0.16700000000000001</v>
      </c>
      <c r="U199" s="161" t="s">
        <v>139</v>
      </c>
      <c r="V199" s="144">
        <f>X191</f>
        <v>0</v>
      </c>
      <c r="W199" s="144" t="e">
        <f>#REF!</f>
        <v>#REF!</v>
      </c>
      <c r="X199" s="144" t="e">
        <f t="shared" si="33"/>
        <v>#REF!</v>
      </c>
    </row>
    <row r="200" spans="15:24">
      <c r="S200" s="162" t="s">
        <v>209</v>
      </c>
    </row>
    <row r="201" spans="15:24">
      <c r="S201" s="162"/>
    </row>
  </sheetData>
  <mergeCells count="14">
    <mergeCell ref="R9:W9"/>
    <mergeCell ref="X9:X10"/>
    <mergeCell ref="E10:E11"/>
    <mergeCell ref="F10:K10"/>
    <mergeCell ref="L10:N10"/>
    <mergeCell ref="R10:R11"/>
    <mergeCell ref="T10:U10"/>
    <mergeCell ref="A4:A5"/>
    <mergeCell ref="B4:B5"/>
    <mergeCell ref="D4:D5"/>
    <mergeCell ref="E4:E5"/>
    <mergeCell ref="A9:A11"/>
    <mergeCell ref="B9:B11"/>
    <mergeCell ref="E9:Q9"/>
  </mergeCells>
  <phoneticPr fontId="7"/>
  <conditionalFormatting sqref="C12:D184">
    <cfRule type="expression" dxfId="9" priority="1">
      <formula>#REF!="新規（R7～）"</formula>
    </cfRule>
    <cfRule type="expression" dxfId="8" priority="2">
      <formula>#REF!="新規"</formula>
    </cfRule>
  </conditionalFormatting>
  <conditionalFormatting sqref="J12:O184 Q12:Q184 U12:X184">
    <cfRule type="cellIs" dxfId="7" priority="3" operator="equal">
      <formula>0</formula>
    </cfRule>
  </conditionalFormatting>
  <conditionalFormatting sqref="O12:O184">
    <cfRule type="expression" dxfId="6" priority="7">
      <formula>#REF!="新規（R7～）"</formula>
    </cfRule>
    <cfRule type="expression" dxfId="5" priority="8">
      <formula>#REF!="新規"</formula>
    </cfRule>
  </conditionalFormatting>
  <conditionalFormatting sqref="U189:V190">
    <cfRule type="duplicateValues" dxfId="4" priority="4"/>
  </conditionalFormatting>
  <conditionalFormatting sqref="V12:V184">
    <cfRule type="expression" dxfId="3" priority="5">
      <formula>#REF!="新規（R7～）"</formula>
    </cfRule>
    <cfRule type="expression" dxfId="2" priority="6">
      <formula>#REF!="新規"</formula>
    </cfRule>
  </conditionalFormatting>
  <conditionalFormatting sqref="X189 P190:Q191">
    <cfRule type="expression" dxfId="1" priority="9">
      <formula>#REF!="新規（R7～）"</formula>
    </cfRule>
    <cfRule type="expression" dxfId="0" priority="10">
      <formula>#REF!="新規"</formula>
    </cfRule>
  </conditionalFormatting>
  <dataValidations count="1">
    <dataValidation type="list" allowBlank="1" showInputMessage="1" showErrorMessage="1" sqref="E185:E189" xr:uid="{01F35778-E973-45BC-B7DF-9DE21AC7C822}">
      <formula1>#REF!</formula1>
    </dataValidation>
  </dataValidations>
  <pageMargins left="0.70866141732283472" right="0.70866141732283472" top="0.74803149606299213" bottom="0.74803149606299213" header="0.31496062992125984" footer="0.31496062992125984"/>
  <pageSetup paperSize="8" scale="51"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2B784F3B-4E72-486B-87CF-C1CCE3E1CE1C}">
          <x14:formula1>
            <xm:f>リスト!$M$3:$M$6</xm:f>
          </x14:formula1>
          <xm:sqref>C12:C21</xm:sqref>
        </x14:dataValidation>
        <x14:dataValidation type="list" allowBlank="1" showInputMessage="1" showErrorMessage="1" xr:uid="{890BF2E9-D499-4E5B-91A2-24D35C2F4A81}">
          <x14:formula1>
            <xm:f>リスト!$N$9:$N$12</xm:f>
          </x14:formula1>
          <xm:sqref>D12:D21</xm:sqref>
        </x14:dataValidation>
        <x14:dataValidation type="list" allowBlank="1" showInputMessage="1" showErrorMessage="1" xr:uid="{37AAAEFC-B070-47B1-AAD3-409BA8FEEE32}">
          <x14:formula1>
            <xm:f>リスト!$M$17:$M$18</xm:f>
          </x14:formula1>
          <xm:sqref>S189</xm:sqref>
        </x14:dataValidation>
        <x14:dataValidation type="list" allowBlank="1" showInputMessage="1" showErrorMessage="1" xr:uid="{69078E25-0B5C-46E3-B378-999E38B11073}">
          <x14:formula1>
            <xm:f>リスト!$F$4:$F$5</xm:f>
          </x14:formula1>
          <xm:sqref>R12:R21</xm:sqref>
        </x14:dataValidation>
        <x14:dataValidation type="list" allowBlank="1" showInputMessage="1" showErrorMessage="1" xr:uid="{3CEA9885-FFA5-49FC-8125-5A0C3B9DA8D8}">
          <x14:formula1>
            <xm:f>リスト!$B$4:$B$11</xm:f>
          </x14:formula1>
          <xm:sqref>E12:E184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08B00-0934-4BFA-B724-95ED7C3D466B}">
  <dimension ref="B2:N31"/>
  <sheetViews>
    <sheetView view="pageBreakPreview" zoomScaleNormal="100" zoomScaleSheetLayoutView="100" workbookViewId="0">
      <selection activeCell="F11" sqref="F11"/>
    </sheetView>
  </sheetViews>
  <sheetFormatPr defaultRowHeight="12"/>
  <cols>
    <col min="1" max="1" width="9" style="95"/>
    <col min="2" max="2" width="16.125" style="95" bestFit="1" customWidth="1"/>
    <col min="3" max="3" width="14.5" style="95" customWidth="1"/>
    <col min="4" max="4" width="14" style="95" customWidth="1"/>
    <col min="5" max="5" width="9" style="95"/>
    <col min="6" max="6" width="16.125" style="95" bestFit="1" customWidth="1"/>
    <col min="7" max="7" width="9" style="95"/>
    <col min="8" max="8" width="12.125" style="95" customWidth="1"/>
    <col min="9" max="9" width="11.25" style="95" bestFit="1" customWidth="1"/>
    <col min="10" max="10" width="9" style="95"/>
    <col min="11" max="11" width="9" style="101"/>
    <col min="12" max="12" width="9" style="95"/>
    <col min="13" max="13" width="9.125" style="95" bestFit="1" customWidth="1"/>
    <col min="14" max="14" width="9" style="95"/>
    <col min="15" max="15" width="9.625" style="95" customWidth="1"/>
    <col min="16" max="16" width="9.625" style="95" bestFit="1" customWidth="1"/>
    <col min="17" max="16384" width="9" style="95"/>
  </cols>
  <sheetData>
    <row r="2" spans="2:14">
      <c r="B2" s="163" t="s">
        <v>140</v>
      </c>
      <c r="C2" s="164" t="s">
        <v>141</v>
      </c>
      <c r="D2" s="164" t="s">
        <v>142</v>
      </c>
      <c r="F2" s="165" t="s">
        <v>143</v>
      </c>
      <c r="G2" s="165" t="s">
        <v>144</v>
      </c>
      <c r="I2" s="165" t="s">
        <v>145</v>
      </c>
      <c r="K2" s="165" t="s">
        <v>146</v>
      </c>
      <c r="M2" s="165" t="s">
        <v>147</v>
      </c>
      <c r="N2" s="165" t="s">
        <v>148</v>
      </c>
    </row>
    <row r="3" spans="2:14">
      <c r="B3" s="166" t="s">
        <v>149</v>
      </c>
      <c r="C3" s="167" t="s">
        <v>149</v>
      </c>
      <c r="D3" s="167" t="s">
        <v>149</v>
      </c>
      <c r="E3" s="101"/>
      <c r="F3" s="108"/>
      <c r="G3" s="168"/>
      <c r="I3" s="108"/>
      <c r="K3" s="108"/>
      <c r="M3" s="108"/>
      <c r="N3" s="108"/>
    </row>
    <row r="4" spans="2:14" ht="14.25">
      <c r="B4" s="166" t="s">
        <v>166</v>
      </c>
      <c r="C4" s="216">
        <v>1.097</v>
      </c>
      <c r="D4" s="216">
        <v>1.135</v>
      </c>
      <c r="E4" s="169"/>
      <c r="F4" s="125" t="s">
        <v>150</v>
      </c>
      <c r="G4" s="170">
        <v>1.399</v>
      </c>
      <c r="H4" s="171"/>
      <c r="I4" s="172">
        <f>I12/((I6+I7+I8+I9+I10+I11)/6)</f>
        <v>1.3440514469453375</v>
      </c>
      <c r="J4" s="171"/>
      <c r="K4" s="108" t="s">
        <v>146</v>
      </c>
      <c r="M4" s="108" t="s">
        <v>151</v>
      </c>
      <c r="N4" s="108">
        <f>0.6/1.6*0.5</f>
        <v>0.18749999999999997</v>
      </c>
    </row>
    <row r="5" spans="2:14" ht="18.75">
      <c r="B5" s="166" t="s">
        <v>167</v>
      </c>
      <c r="C5" s="216">
        <v>1.028</v>
      </c>
      <c r="D5" s="216">
        <v>1.4670000000000001</v>
      </c>
      <c r="E5" s="169"/>
      <c r="F5" s="125" t="s">
        <v>268</v>
      </c>
      <c r="G5" s="173">
        <v>1.429</v>
      </c>
      <c r="H5" s="171"/>
      <c r="I5" s="171"/>
      <c r="J5" s="171"/>
      <c r="K5" s="108" t="s">
        <v>152</v>
      </c>
      <c r="M5" s="108" t="s">
        <v>153</v>
      </c>
      <c r="N5" s="174">
        <f>0.75/1.75*0.5</f>
        <v>0.21428571428571427</v>
      </c>
    </row>
    <row r="6" spans="2:14" ht="14.25">
      <c r="B6" s="166" t="s">
        <v>168</v>
      </c>
      <c r="C6" s="217">
        <v>1.0109999999999999</v>
      </c>
      <c r="D6" s="217">
        <v>1.0900000000000001</v>
      </c>
      <c r="E6" s="169"/>
      <c r="H6" s="171" t="s">
        <v>154</v>
      </c>
      <c r="I6" s="171">
        <v>2.98</v>
      </c>
      <c r="J6" s="171"/>
      <c r="M6" s="108" t="s">
        <v>155</v>
      </c>
      <c r="N6" s="108">
        <v>0.25</v>
      </c>
    </row>
    <row r="7" spans="2:14" ht="14.25">
      <c r="B7" s="166" t="s">
        <v>69</v>
      </c>
      <c r="C7" s="217">
        <v>1.0449999999999999</v>
      </c>
      <c r="D7" s="217">
        <v>1.0349999999999999</v>
      </c>
      <c r="E7" s="169"/>
      <c r="F7" s="175" t="s">
        <v>264</v>
      </c>
      <c r="H7" s="171" t="s">
        <v>156</v>
      </c>
      <c r="I7" s="171">
        <v>3.36</v>
      </c>
      <c r="J7" s="171"/>
      <c r="N7" s="101"/>
    </row>
    <row r="8" spans="2:14" ht="14.25">
      <c r="B8" s="166" t="s">
        <v>272</v>
      </c>
      <c r="C8" s="216">
        <v>1.1279999999999999</v>
      </c>
      <c r="D8" s="216">
        <v>1.1100000000000001</v>
      </c>
      <c r="E8" s="169"/>
      <c r="H8" s="171" t="s">
        <v>157</v>
      </c>
      <c r="I8" s="171">
        <v>3.45</v>
      </c>
      <c r="J8" s="171"/>
      <c r="N8" s="101" t="s">
        <v>158</v>
      </c>
    </row>
    <row r="9" spans="2:14" ht="14.25">
      <c r="B9" s="166" t="s">
        <v>273</v>
      </c>
      <c r="C9" s="216">
        <v>1.0389999999999999</v>
      </c>
      <c r="D9" s="216">
        <v>1.5189999999999999</v>
      </c>
      <c r="E9" s="169"/>
      <c r="H9" s="171" t="s">
        <v>159</v>
      </c>
      <c r="I9" s="171">
        <v>1.4</v>
      </c>
      <c r="J9" s="171"/>
    </row>
    <row r="10" spans="2:14" ht="14.25">
      <c r="B10" s="166" t="s">
        <v>274</v>
      </c>
      <c r="C10" s="217">
        <v>1.0169999999999999</v>
      </c>
      <c r="D10" s="217">
        <v>1.115</v>
      </c>
      <c r="E10" s="169"/>
      <c r="H10" s="171" t="s">
        <v>160</v>
      </c>
      <c r="I10" s="171">
        <v>3.49</v>
      </c>
      <c r="J10" s="171"/>
      <c r="N10" s="176" t="s">
        <v>161</v>
      </c>
    </row>
    <row r="11" spans="2:14" ht="14.25">
      <c r="B11" s="166" t="s">
        <v>275</v>
      </c>
      <c r="C11" s="217">
        <v>1.0569999999999999</v>
      </c>
      <c r="D11" s="217">
        <v>1.02</v>
      </c>
      <c r="E11" s="169"/>
      <c r="H11" s="171" t="s">
        <v>162</v>
      </c>
      <c r="I11" s="171">
        <v>3.98</v>
      </c>
      <c r="J11" s="171"/>
      <c r="N11" s="177" t="s">
        <v>163</v>
      </c>
    </row>
    <row r="12" spans="2:14">
      <c r="E12" s="169"/>
      <c r="H12" s="171" t="s">
        <v>270</v>
      </c>
      <c r="I12" s="171">
        <v>4.18</v>
      </c>
      <c r="J12" s="171"/>
      <c r="N12" s="176" t="s">
        <v>164</v>
      </c>
    </row>
    <row r="13" spans="2:14">
      <c r="E13" s="169"/>
      <c r="H13" s="171"/>
      <c r="I13" s="171"/>
      <c r="J13" s="171"/>
    </row>
    <row r="14" spans="2:14">
      <c r="E14" s="169"/>
      <c r="H14" s="171"/>
      <c r="I14" s="171"/>
      <c r="J14" s="171"/>
    </row>
    <row r="15" spans="2:14">
      <c r="E15" s="169"/>
      <c r="H15" s="171"/>
      <c r="I15" s="171"/>
      <c r="J15" s="171"/>
      <c r="M15" s="178" t="s">
        <v>123</v>
      </c>
      <c r="N15" s="165" t="s">
        <v>207</v>
      </c>
    </row>
    <row r="16" spans="2:14">
      <c r="E16" s="169"/>
      <c r="H16" s="171"/>
      <c r="I16" s="171"/>
      <c r="J16" s="171"/>
      <c r="M16" s="125"/>
      <c r="N16" s="125"/>
    </row>
    <row r="17" spans="2:14">
      <c r="B17" s="175" t="s">
        <v>264</v>
      </c>
      <c r="E17" s="169"/>
      <c r="H17" s="171"/>
      <c r="I17" s="171"/>
      <c r="J17" s="171"/>
      <c r="M17" s="125" t="s">
        <v>126</v>
      </c>
      <c r="N17" s="197" t="s">
        <v>208</v>
      </c>
    </row>
    <row r="18" spans="2:14">
      <c r="E18" s="169"/>
      <c r="H18" s="171"/>
      <c r="I18" s="171"/>
      <c r="J18" s="171"/>
      <c r="M18" s="125" t="s">
        <v>165</v>
      </c>
      <c r="N18" s="197" t="s">
        <v>208</v>
      </c>
    </row>
    <row r="19" spans="2:14">
      <c r="E19" s="169"/>
      <c r="H19" s="171"/>
      <c r="I19" s="171"/>
      <c r="J19" s="171"/>
      <c r="M19" s="95" t="s">
        <v>210</v>
      </c>
    </row>
    <row r="20" spans="2:14">
      <c r="E20" s="169"/>
      <c r="H20" s="171"/>
      <c r="I20" s="171"/>
      <c r="J20" s="171"/>
    </row>
    <row r="21" spans="2:14">
      <c r="E21" s="169"/>
      <c r="H21" s="171"/>
      <c r="I21" s="171"/>
      <c r="J21" s="171"/>
    </row>
    <row r="22" spans="2:14">
      <c r="E22" s="169"/>
      <c r="H22" s="171"/>
      <c r="I22" s="171"/>
      <c r="J22" s="171"/>
    </row>
    <row r="23" spans="2:14">
      <c r="E23" s="169"/>
      <c r="H23" s="171"/>
      <c r="I23" s="171"/>
      <c r="J23" s="171"/>
    </row>
    <row r="24" spans="2:14">
      <c r="E24" s="169"/>
      <c r="H24" s="171"/>
      <c r="I24" s="171"/>
      <c r="J24" s="171"/>
    </row>
    <row r="25" spans="2:14">
      <c r="E25" s="169"/>
      <c r="H25" s="171"/>
      <c r="I25" s="171"/>
      <c r="J25" s="171"/>
    </row>
    <row r="26" spans="2:14">
      <c r="E26" s="169"/>
      <c r="H26" s="171"/>
      <c r="I26" s="171"/>
      <c r="J26" s="171"/>
    </row>
    <row r="27" spans="2:14">
      <c r="E27" s="169"/>
      <c r="H27" s="171"/>
      <c r="I27" s="171"/>
      <c r="J27" s="171"/>
    </row>
    <row r="28" spans="2:14">
      <c r="E28" s="169"/>
      <c r="H28" s="171"/>
      <c r="I28" s="171"/>
      <c r="J28" s="171"/>
    </row>
    <row r="29" spans="2:14">
      <c r="E29" s="169"/>
      <c r="H29" s="171"/>
      <c r="I29" s="171"/>
      <c r="J29" s="171"/>
    </row>
    <row r="30" spans="2:14">
      <c r="E30" s="161"/>
      <c r="H30" s="171"/>
      <c r="I30" s="171"/>
      <c r="J30" s="171"/>
    </row>
    <row r="31" spans="2:14">
      <c r="H31" s="171"/>
      <c r="I31" s="171"/>
      <c r="J31" s="171"/>
    </row>
  </sheetData>
  <phoneticPr fontId="7"/>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2"/>
  <sheetViews>
    <sheetView view="pageBreakPreview" zoomScaleNormal="100" zoomScaleSheetLayoutView="100" workbookViewId="0">
      <selection activeCell="S43" sqref="S43"/>
    </sheetView>
  </sheetViews>
  <sheetFormatPr defaultRowHeight="18.75"/>
  <cols>
    <col min="1" max="1" width="1.625" customWidth="1"/>
    <col min="2" max="9" width="9.625" customWidth="1"/>
    <col min="10" max="10" width="1.625" customWidth="1"/>
  </cols>
  <sheetData>
    <row r="1" spans="1:10" s="6" customFormat="1" ht="33">
      <c r="A1" s="6">
        <v>1</v>
      </c>
      <c r="B1" s="15" t="s">
        <v>220</v>
      </c>
      <c r="J1" s="6">
        <v>1</v>
      </c>
    </row>
    <row r="2" spans="1:10">
      <c r="A2" s="36"/>
      <c r="B2" s="25"/>
      <c r="C2" s="25"/>
      <c r="D2" s="25"/>
      <c r="E2" s="25"/>
      <c r="F2" s="25"/>
      <c r="G2" s="25"/>
      <c r="H2" s="25"/>
      <c r="I2" s="25"/>
      <c r="J2" s="16"/>
    </row>
    <row r="3" spans="1:10" ht="27.75" customHeight="1">
      <c r="A3" s="18"/>
      <c r="B3" s="14" t="s">
        <v>240</v>
      </c>
      <c r="C3" s="278"/>
      <c r="D3" s="278"/>
      <c r="E3" s="278"/>
      <c r="F3" s="19"/>
      <c r="G3" s="19"/>
      <c r="H3" s="19"/>
      <c r="I3" s="19"/>
      <c r="J3" s="17"/>
    </row>
    <row r="4" spans="1:10" ht="12.75" customHeight="1">
      <c r="A4" s="18"/>
      <c r="B4" s="14"/>
      <c r="C4" s="26"/>
      <c r="D4" s="26"/>
      <c r="E4" s="26"/>
      <c r="F4" s="19"/>
      <c r="G4" s="19"/>
      <c r="H4" s="19"/>
      <c r="I4" s="19"/>
      <c r="J4" s="17"/>
    </row>
    <row r="5" spans="1:10" ht="18.75" customHeight="1">
      <c r="A5" s="18"/>
      <c r="B5" s="30"/>
      <c r="C5" s="31"/>
      <c r="D5" s="31"/>
      <c r="E5" s="31"/>
      <c r="F5" s="31"/>
      <c r="G5" s="31"/>
      <c r="H5" s="31"/>
      <c r="I5" s="32"/>
      <c r="J5" s="17"/>
    </row>
    <row r="6" spans="1:10" ht="18.75" customHeight="1">
      <c r="A6" s="18"/>
      <c r="B6" s="33"/>
      <c r="C6" s="34"/>
      <c r="D6" s="34"/>
      <c r="E6" s="34"/>
      <c r="F6" s="34"/>
      <c r="G6" s="34"/>
      <c r="H6" s="34"/>
      <c r="I6" s="35"/>
      <c r="J6" s="17"/>
    </row>
    <row r="7" spans="1:10" ht="18.75" customHeight="1">
      <c r="A7" s="18"/>
      <c r="B7" s="33"/>
      <c r="C7" s="34"/>
      <c r="D7" s="34"/>
      <c r="E7" s="34"/>
      <c r="F7" s="34"/>
      <c r="G7" s="34"/>
      <c r="H7" s="34"/>
      <c r="I7" s="35"/>
      <c r="J7" s="17"/>
    </row>
    <row r="8" spans="1:10" ht="18.75" customHeight="1">
      <c r="A8" s="18"/>
      <c r="B8" s="33"/>
      <c r="C8" s="34"/>
      <c r="D8" s="34"/>
      <c r="E8" s="34"/>
      <c r="F8" s="34"/>
      <c r="G8" s="34"/>
      <c r="H8" s="34"/>
      <c r="I8" s="35"/>
      <c r="J8" s="17"/>
    </row>
    <row r="9" spans="1:10" ht="18.75" customHeight="1">
      <c r="A9" s="18"/>
      <c r="B9" s="33"/>
      <c r="C9" s="34"/>
      <c r="D9" s="34"/>
      <c r="E9" s="34"/>
      <c r="F9" s="34"/>
      <c r="G9" s="34"/>
      <c r="H9" s="34"/>
      <c r="I9" s="35"/>
      <c r="J9" s="17"/>
    </row>
    <row r="10" spans="1:10" ht="18.75" customHeight="1">
      <c r="A10" s="18"/>
      <c r="B10" s="33"/>
      <c r="C10" s="34"/>
      <c r="D10" s="34"/>
      <c r="E10" s="34"/>
      <c r="F10" s="34"/>
      <c r="G10" s="34"/>
      <c r="H10" s="34"/>
      <c r="I10" s="35"/>
      <c r="J10" s="17"/>
    </row>
    <row r="11" spans="1:10" ht="53.25" customHeight="1">
      <c r="A11" s="18"/>
      <c r="B11" s="33"/>
      <c r="C11" s="283" t="s">
        <v>39</v>
      </c>
      <c r="D11" s="284"/>
      <c r="E11" s="284"/>
      <c r="F11" s="284"/>
      <c r="G11" s="284"/>
      <c r="H11" s="284"/>
      <c r="I11" s="285"/>
      <c r="J11" s="17"/>
    </row>
    <row r="12" spans="1:10" ht="39.75" customHeight="1">
      <c r="A12" s="18"/>
      <c r="B12" s="40"/>
      <c r="C12" s="281" t="s">
        <v>11</v>
      </c>
      <c r="D12" s="282"/>
      <c r="E12" s="282"/>
      <c r="F12" s="282"/>
      <c r="G12" s="282"/>
      <c r="H12" s="282"/>
      <c r="I12" s="42"/>
      <c r="J12" s="17"/>
    </row>
    <row r="13" spans="1:10" ht="35.25" customHeight="1">
      <c r="A13" s="18"/>
      <c r="B13" s="40"/>
      <c r="C13" s="41"/>
      <c r="D13" s="41"/>
      <c r="E13" s="41"/>
      <c r="F13" s="41"/>
      <c r="G13" s="41"/>
      <c r="H13" s="41"/>
      <c r="I13" s="42"/>
      <c r="J13" s="17"/>
    </row>
    <row r="14" spans="1:10" ht="54.75" customHeight="1">
      <c r="A14" s="18"/>
      <c r="B14" s="1"/>
      <c r="C14" s="286" t="s">
        <v>241</v>
      </c>
      <c r="D14" s="282"/>
      <c r="E14" s="282"/>
      <c r="F14" s="282"/>
      <c r="G14" s="282"/>
      <c r="H14" s="282"/>
      <c r="I14" s="287"/>
      <c r="J14" s="17"/>
    </row>
    <row r="15" spans="1:10" ht="18.75" customHeight="1">
      <c r="A15" s="18"/>
      <c r="B15" s="1"/>
      <c r="C15" s="29"/>
      <c r="D15" s="29"/>
      <c r="E15" s="29"/>
      <c r="F15" s="29"/>
      <c r="G15" s="29"/>
      <c r="H15" s="29"/>
      <c r="I15" s="2"/>
      <c r="J15" s="17"/>
    </row>
    <row r="16" spans="1:10" ht="30" customHeight="1">
      <c r="A16" s="18"/>
      <c r="B16" s="1"/>
      <c r="C16" s="61" t="s">
        <v>18</v>
      </c>
      <c r="D16" s="29"/>
      <c r="E16" s="29"/>
      <c r="F16" s="29"/>
      <c r="G16" s="29"/>
      <c r="H16" s="29"/>
      <c r="I16" s="2"/>
      <c r="J16" s="17"/>
    </row>
    <row r="17" spans="1:10" ht="18.75" customHeight="1">
      <c r="A17" s="18"/>
      <c r="B17" s="1"/>
      <c r="C17" s="29"/>
      <c r="D17" s="29"/>
      <c r="E17" s="29"/>
      <c r="F17" s="29"/>
      <c r="G17" s="29"/>
      <c r="H17" s="29"/>
      <c r="I17" s="2"/>
      <c r="J17" s="17"/>
    </row>
    <row r="18" spans="1:10" ht="18.75" customHeight="1">
      <c r="A18" s="18"/>
      <c r="B18" s="1"/>
      <c r="C18" s="29"/>
      <c r="D18" s="29"/>
      <c r="E18" s="29"/>
      <c r="F18" s="29"/>
      <c r="G18" s="29"/>
      <c r="H18" s="29"/>
      <c r="I18" s="2"/>
      <c r="J18" s="17"/>
    </row>
    <row r="19" spans="1:10" ht="18.75" customHeight="1">
      <c r="A19" s="18"/>
      <c r="B19" s="1"/>
      <c r="C19" s="29"/>
      <c r="D19" s="29"/>
      <c r="E19" s="29"/>
      <c r="F19" s="29"/>
      <c r="G19" s="29"/>
      <c r="H19" s="29"/>
      <c r="I19" s="2"/>
      <c r="J19" s="17"/>
    </row>
    <row r="20" spans="1:10" ht="32.25" customHeight="1">
      <c r="A20" s="18"/>
      <c r="B20" s="37"/>
      <c r="C20" s="279"/>
      <c r="D20" s="279"/>
      <c r="E20" s="279"/>
      <c r="F20" s="279"/>
      <c r="G20" s="279"/>
      <c r="H20" s="279"/>
      <c r="I20" s="280"/>
      <c r="J20" s="17"/>
    </row>
    <row r="21" spans="1:10">
      <c r="A21" s="18"/>
      <c r="B21" s="38"/>
      <c r="C21" s="19"/>
      <c r="D21" s="19"/>
      <c r="E21" s="19"/>
      <c r="F21" s="19"/>
      <c r="G21" s="19"/>
      <c r="H21" s="19"/>
      <c r="I21" s="39"/>
      <c r="J21" s="17"/>
    </row>
    <row r="22" spans="1:10" ht="18.75" customHeight="1">
      <c r="A22" s="18"/>
      <c r="B22" s="275"/>
      <c r="C22" s="276"/>
      <c r="D22" s="276"/>
      <c r="E22" s="276"/>
      <c r="F22" s="276"/>
      <c r="G22" s="276"/>
      <c r="H22" s="276"/>
      <c r="I22" s="277"/>
      <c r="J22" s="17"/>
    </row>
    <row r="23" spans="1:10" ht="18.75" customHeight="1">
      <c r="A23" s="18"/>
      <c r="B23" s="275"/>
      <c r="C23" s="276"/>
      <c r="D23" s="276"/>
      <c r="E23" s="276"/>
      <c r="F23" s="276"/>
      <c r="G23" s="276"/>
      <c r="H23" s="276"/>
      <c r="I23" s="277"/>
      <c r="J23" s="17"/>
    </row>
    <row r="24" spans="1:10" ht="19.5">
      <c r="A24" s="18"/>
      <c r="B24" s="1"/>
      <c r="C24" s="29"/>
      <c r="D24" s="29"/>
      <c r="E24" s="29"/>
      <c r="F24" s="29"/>
      <c r="G24" s="29"/>
      <c r="H24" s="29"/>
      <c r="I24" s="2"/>
      <c r="J24" s="17"/>
    </row>
    <row r="25" spans="1:10" ht="19.5">
      <c r="A25" s="18"/>
      <c r="B25" s="1"/>
      <c r="C25" s="29"/>
      <c r="D25" s="29"/>
      <c r="E25" s="29"/>
      <c r="F25" s="29"/>
      <c r="G25" s="29"/>
      <c r="H25" s="29"/>
      <c r="I25" s="2"/>
      <c r="J25" s="17"/>
    </row>
    <row r="26" spans="1:10" ht="19.5">
      <c r="A26" s="18"/>
      <c r="B26" s="1"/>
      <c r="C26" s="62"/>
      <c r="D26" s="62"/>
      <c r="E26" s="62"/>
      <c r="F26" s="62"/>
      <c r="G26" s="62"/>
      <c r="H26" s="62"/>
      <c r="I26" s="2"/>
      <c r="J26" s="17"/>
    </row>
    <row r="27" spans="1:10" ht="19.5">
      <c r="A27" s="18"/>
      <c r="B27" s="1"/>
      <c r="C27" s="29"/>
      <c r="D27" s="29"/>
      <c r="E27" s="29"/>
      <c r="F27" s="29"/>
      <c r="G27" s="29"/>
      <c r="H27" s="29"/>
      <c r="I27" s="2"/>
      <c r="J27" s="17"/>
    </row>
    <row r="28" spans="1:10" ht="19.5">
      <c r="A28" s="18"/>
      <c r="B28" s="1"/>
      <c r="C28" s="29"/>
      <c r="D28" s="29"/>
      <c r="E28" s="29"/>
      <c r="F28" s="29"/>
      <c r="G28" s="29"/>
      <c r="H28" s="29"/>
      <c r="I28" s="2"/>
      <c r="J28" s="17"/>
    </row>
    <row r="29" spans="1:10" ht="19.5">
      <c r="A29" s="18"/>
      <c r="B29" s="1"/>
      <c r="C29" s="29"/>
      <c r="D29" s="29"/>
      <c r="E29" s="29"/>
      <c r="F29" s="29"/>
      <c r="G29" s="29"/>
      <c r="H29" s="29"/>
      <c r="I29" s="2"/>
      <c r="J29" s="17"/>
    </row>
    <row r="30" spans="1:10" ht="19.5">
      <c r="A30" s="18"/>
      <c r="B30" s="1"/>
      <c r="C30" s="68"/>
      <c r="D30" s="68"/>
      <c r="E30" s="68"/>
      <c r="F30" s="68"/>
      <c r="G30" s="68"/>
      <c r="H30" s="68"/>
      <c r="I30" s="2"/>
      <c r="J30" s="17"/>
    </row>
    <row r="31" spans="1:10">
      <c r="A31" s="18"/>
      <c r="B31" s="69"/>
      <c r="C31" s="70"/>
      <c r="D31" s="70"/>
      <c r="E31" s="70"/>
      <c r="F31" s="70"/>
      <c r="G31" s="70"/>
      <c r="H31" s="70"/>
      <c r="I31" s="71"/>
      <c r="J31" s="17"/>
    </row>
    <row r="32" spans="1:10">
      <c r="A32" s="20"/>
      <c r="B32" s="21"/>
      <c r="C32" s="21"/>
      <c r="D32" s="21"/>
      <c r="E32" s="21"/>
      <c r="F32" s="21"/>
      <c r="G32" s="21"/>
      <c r="H32" s="21"/>
      <c r="I32" s="21"/>
      <c r="J32" s="22"/>
    </row>
  </sheetData>
  <mergeCells count="7">
    <mergeCell ref="B22:I23"/>
    <mergeCell ref="C3:E3"/>
    <mergeCell ref="C20:E20"/>
    <mergeCell ref="F20:I20"/>
    <mergeCell ref="C12:H12"/>
    <mergeCell ref="C11:I11"/>
    <mergeCell ref="C14:I14"/>
  </mergeCells>
  <phoneticPr fontId="7"/>
  <printOptions horizontalCentered="1" verticalCentered="1"/>
  <pageMargins left="0.31496062992125984" right="0.31496062992125984" top="0.35433070866141736" bottom="0.35433070866141736" header="0.31496062992125984" footer="0.31496062992125984"/>
  <pageSetup paperSize="9" fitToWidth="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5DE61-5BF0-465C-83F4-929225A9BFBF}">
  <dimension ref="A1:J32"/>
  <sheetViews>
    <sheetView view="pageBreakPreview" zoomScaleNormal="100" zoomScaleSheetLayoutView="100" workbookViewId="0">
      <selection activeCell="L16" sqref="L16"/>
    </sheetView>
  </sheetViews>
  <sheetFormatPr defaultRowHeight="18.75"/>
  <cols>
    <col min="1" max="1" width="1.625" customWidth="1"/>
    <col min="2" max="9" width="9.625" customWidth="1"/>
    <col min="10" max="10" width="1.625" customWidth="1"/>
  </cols>
  <sheetData>
    <row r="1" spans="1:10" s="6" customFormat="1" ht="33">
      <c r="A1" s="6">
        <v>1</v>
      </c>
      <c r="B1" s="15" t="s">
        <v>232</v>
      </c>
      <c r="J1" s="6">
        <v>1</v>
      </c>
    </row>
    <row r="2" spans="1:10">
      <c r="A2" s="36"/>
      <c r="B2" s="25"/>
      <c r="C2" s="25"/>
      <c r="D2" s="25"/>
      <c r="E2" s="25"/>
      <c r="F2" s="25"/>
      <c r="G2" s="25"/>
      <c r="H2" s="25"/>
      <c r="I2" s="25"/>
      <c r="J2" s="16"/>
    </row>
    <row r="3" spans="1:10" ht="27.75" customHeight="1">
      <c r="A3" s="18"/>
      <c r="B3" s="14" t="s">
        <v>240</v>
      </c>
      <c r="C3" s="278"/>
      <c r="D3" s="278"/>
      <c r="E3" s="278"/>
      <c r="F3" s="19"/>
      <c r="G3" s="19"/>
      <c r="H3" s="19"/>
      <c r="I3" s="19"/>
      <c r="J3" s="17"/>
    </row>
    <row r="4" spans="1:10" ht="12.75" customHeight="1">
      <c r="A4" s="18"/>
      <c r="B4" s="14"/>
      <c r="C4" s="26"/>
      <c r="D4" s="26"/>
      <c r="E4" s="26"/>
      <c r="F4" s="19"/>
      <c r="G4" s="19"/>
      <c r="H4" s="19"/>
      <c r="I4" s="19"/>
      <c r="J4" s="17"/>
    </row>
    <row r="5" spans="1:10" ht="18.75" customHeight="1">
      <c r="A5" s="18"/>
      <c r="B5" s="57"/>
      <c r="C5" s="58"/>
      <c r="D5" s="58"/>
      <c r="E5" s="58"/>
      <c r="F5" s="58"/>
      <c r="G5" s="58"/>
      <c r="H5" s="58"/>
      <c r="I5" s="59"/>
      <c r="J5" s="17"/>
    </row>
    <row r="6" spans="1:10" ht="18.75" customHeight="1">
      <c r="A6" s="18"/>
      <c r="B6" s="204"/>
      <c r="C6" s="205"/>
      <c r="D6" s="205"/>
      <c r="E6" s="205"/>
      <c r="F6" s="205"/>
      <c r="G6" s="205"/>
      <c r="H6" s="205"/>
      <c r="I6" s="206"/>
      <c r="J6" s="17"/>
    </row>
    <row r="7" spans="1:10" ht="18.75" customHeight="1">
      <c r="A7" s="18"/>
      <c r="B7" s="204"/>
      <c r="C7" s="205"/>
      <c r="D7" s="205"/>
      <c r="E7" s="205"/>
      <c r="F7" s="205"/>
      <c r="G7" s="205"/>
      <c r="H7" s="205"/>
      <c r="I7" s="206"/>
      <c r="J7" s="17"/>
    </row>
    <row r="8" spans="1:10" ht="18.75" customHeight="1">
      <c r="A8" s="18"/>
      <c r="B8" s="204"/>
      <c r="C8" s="205"/>
      <c r="D8" s="205"/>
      <c r="E8" s="205"/>
      <c r="F8" s="205"/>
      <c r="G8" s="205"/>
      <c r="H8" s="205"/>
      <c r="I8" s="206"/>
      <c r="J8" s="17"/>
    </row>
    <row r="9" spans="1:10" ht="18.75" customHeight="1">
      <c r="A9" s="18"/>
      <c r="B9" s="204"/>
      <c r="C9" s="205"/>
      <c r="D9" s="205"/>
      <c r="E9" s="205"/>
      <c r="F9" s="205"/>
      <c r="G9" s="205"/>
      <c r="H9" s="205"/>
      <c r="I9" s="206"/>
      <c r="J9" s="17"/>
    </row>
    <row r="10" spans="1:10" ht="18.75" customHeight="1">
      <c r="A10" s="18"/>
      <c r="B10" s="204"/>
      <c r="C10" s="205"/>
      <c r="D10" s="205"/>
      <c r="E10" s="205"/>
      <c r="F10" s="205"/>
      <c r="G10" s="205"/>
      <c r="H10" s="205"/>
      <c r="I10" s="206"/>
      <c r="J10" s="17"/>
    </row>
    <row r="11" spans="1:10" ht="53.25" customHeight="1">
      <c r="A11" s="18"/>
      <c r="B11" s="204"/>
      <c r="C11" s="283" t="s">
        <v>233</v>
      </c>
      <c r="D11" s="284"/>
      <c r="E11" s="284"/>
      <c r="F11" s="284"/>
      <c r="G11" s="284"/>
      <c r="H11" s="284"/>
      <c r="I11" s="285"/>
      <c r="J11" s="17"/>
    </row>
    <row r="12" spans="1:10" ht="39.75" customHeight="1">
      <c r="A12" s="18"/>
      <c r="B12" s="40"/>
      <c r="C12" s="281" t="s">
        <v>11</v>
      </c>
      <c r="D12" s="282"/>
      <c r="E12" s="282"/>
      <c r="F12" s="282"/>
      <c r="G12" s="282"/>
      <c r="H12" s="282"/>
      <c r="I12" s="42"/>
      <c r="J12" s="17"/>
    </row>
    <row r="13" spans="1:10" ht="35.25" customHeight="1">
      <c r="A13" s="18"/>
      <c r="B13" s="40"/>
      <c r="C13" s="203"/>
      <c r="D13" s="203"/>
      <c r="E13" s="203"/>
      <c r="F13" s="203"/>
      <c r="G13" s="203"/>
      <c r="H13" s="203"/>
      <c r="I13" s="42"/>
      <c r="J13" s="17"/>
    </row>
    <row r="14" spans="1:10" ht="54.75" customHeight="1">
      <c r="A14" s="18"/>
      <c r="B14" s="1"/>
      <c r="C14" s="286" t="s">
        <v>241</v>
      </c>
      <c r="D14" s="282"/>
      <c r="E14" s="282"/>
      <c r="F14" s="282"/>
      <c r="G14" s="282"/>
      <c r="H14" s="282"/>
      <c r="I14" s="287"/>
      <c r="J14" s="17"/>
    </row>
    <row r="15" spans="1:10" ht="18.75" customHeight="1">
      <c r="A15" s="18"/>
      <c r="B15" s="1"/>
      <c r="C15" s="202"/>
      <c r="D15" s="202"/>
      <c r="E15" s="202"/>
      <c r="F15" s="202"/>
      <c r="G15" s="202"/>
      <c r="H15" s="202"/>
      <c r="I15" s="2"/>
      <c r="J15" s="17"/>
    </row>
    <row r="16" spans="1:10" ht="30" customHeight="1">
      <c r="A16" s="18"/>
      <c r="B16" s="1"/>
      <c r="C16" s="61" t="s">
        <v>18</v>
      </c>
      <c r="D16" s="202"/>
      <c r="E16" s="202"/>
      <c r="F16" s="202"/>
      <c r="G16" s="202"/>
      <c r="H16" s="202"/>
      <c r="I16" s="2"/>
      <c r="J16" s="17"/>
    </row>
    <row r="17" spans="1:10" ht="18.75" customHeight="1">
      <c r="A17" s="18"/>
      <c r="B17" s="1"/>
      <c r="C17" s="202"/>
      <c r="D17" s="202"/>
      <c r="E17" s="202"/>
      <c r="F17" s="202"/>
      <c r="G17" s="202"/>
      <c r="H17" s="202"/>
      <c r="I17" s="2"/>
      <c r="J17" s="17"/>
    </row>
    <row r="18" spans="1:10" ht="18.75" customHeight="1">
      <c r="A18" s="18"/>
      <c r="B18" s="1"/>
      <c r="C18" s="202"/>
      <c r="D18" s="202"/>
      <c r="E18" s="202"/>
      <c r="F18" s="202"/>
      <c r="G18" s="202"/>
      <c r="H18" s="202"/>
      <c r="I18" s="2"/>
      <c r="J18" s="17"/>
    </row>
    <row r="19" spans="1:10" ht="18.75" customHeight="1">
      <c r="A19" s="18"/>
      <c r="B19" s="1"/>
      <c r="C19" s="202"/>
      <c r="D19" s="202"/>
      <c r="E19" s="202"/>
      <c r="F19" s="202"/>
      <c r="G19" s="202"/>
      <c r="H19" s="202"/>
      <c r="I19" s="2"/>
      <c r="J19" s="17"/>
    </row>
    <row r="20" spans="1:10" ht="32.25" customHeight="1">
      <c r="A20" s="18"/>
      <c r="B20" s="37"/>
      <c r="C20" s="279"/>
      <c r="D20" s="279"/>
      <c r="E20" s="279"/>
      <c r="F20" s="279"/>
      <c r="G20" s="279"/>
      <c r="H20" s="279"/>
      <c r="I20" s="280"/>
      <c r="J20" s="17"/>
    </row>
    <row r="21" spans="1:10">
      <c r="A21" s="18"/>
      <c r="B21" s="38"/>
      <c r="C21" s="19"/>
      <c r="D21" s="19"/>
      <c r="E21" s="19"/>
      <c r="F21" s="19"/>
      <c r="G21" s="19"/>
      <c r="H21" s="19"/>
      <c r="I21" s="39"/>
      <c r="J21" s="17"/>
    </row>
    <row r="22" spans="1:10" ht="18.75" customHeight="1">
      <c r="A22" s="18"/>
      <c r="B22" s="275"/>
      <c r="C22" s="276"/>
      <c r="D22" s="276"/>
      <c r="E22" s="276"/>
      <c r="F22" s="276"/>
      <c r="G22" s="276"/>
      <c r="H22" s="276"/>
      <c r="I22" s="277"/>
      <c r="J22" s="17"/>
    </row>
    <row r="23" spans="1:10" ht="18.75" customHeight="1">
      <c r="A23" s="18"/>
      <c r="B23" s="275"/>
      <c r="C23" s="276"/>
      <c r="D23" s="276"/>
      <c r="E23" s="276"/>
      <c r="F23" s="276"/>
      <c r="G23" s="276"/>
      <c r="H23" s="276"/>
      <c r="I23" s="277"/>
      <c r="J23" s="17"/>
    </row>
    <row r="24" spans="1:10" ht="19.5">
      <c r="A24" s="18"/>
      <c r="B24" s="1"/>
      <c r="C24" s="202"/>
      <c r="D24" s="202"/>
      <c r="E24" s="202"/>
      <c r="F24" s="202"/>
      <c r="G24" s="202"/>
      <c r="H24" s="202"/>
      <c r="I24" s="2"/>
      <c r="J24" s="17"/>
    </row>
    <row r="25" spans="1:10" ht="19.5">
      <c r="A25" s="18"/>
      <c r="B25" s="1"/>
      <c r="C25" s="202"/>
      <c r="D25" s="202"/>
      <c r="E25" s="202"/>
      <c r="F25" s="202"/>
      <c r="G25" s="202"/>
      <c r="H25" s="202"/>
      <c r="I25" s="2"/>
      <c r="J25" s="17"/>
    </row>
    <row r="26" spans="1:10" ht="19.5">
      <c r="A26" s="18"/>
      <c r="B26" s="1"/>
      <c r="C26" s="202"/>
      <c r="D26" s="202"/>
      <c r="E26" s="202"/>
      <c r="F26" s="202"/>
      <c r="G26" s="202"/>
      <c r="H26" s="202"/>
      <c r="I26" s="2"/>
      <c r="J26" s="17"/>
    </row>
    <row r="27" spans="1:10" ht="19.5">
      <c r="A27" s="18"/>
      <c r="B27" s="1"/>
      <c r="C27" s="202"/>
      <c r="D27" s="202"/>
      <c r="E27" s="202"/>
      <c r="F27" s="202"/>
      <c r="G27" s="202"/>
      <c r="H27" s="202"/>
      <c r="I27" s="2"/>
      <c r="J27" s="17"/>
    </row>
    <row r="28" spans="1:10" ht="19.5">
      <c r="A28" s="18"/>
      <c r="B28" s="1"/>
      <c r="C28" s="202"/>
      <c r="D28" s="202"/>
      <c r="E28" s="202"/>
      <c r="F28" s="202"/>
      <c r="G28" s="202"/>
      <c r="H28" s="202"/>
      <c r="I28" s="2"/>
      <c r="J28" s="17"/>
    </row>
    <row r="29" spans="1:10" ht="19.5">
      <c r="A29" s="18"/>
      <c r="B29" s="1"/>
      <c r="C29" s="202"/>
      <c r="D29" s="202"/>
      <c r="E29" s="202"/>
      <c r="F29" s="202"/>
      <c r="G29" s="202"/>
      <c r="H29" s="202"/>
      <c r="I29" s="2"/>
      <c r="J29" s="17"/>
    </row>
    <row r="30" spans="1:10" ht="19.5">
      <c r="A30" s="18"/>
      <c r="B30" s="1"/>
      <c r="C30" s="202"/>
      <c r="D30" s="202"/>
      <c r="E30" s="202"/>
      <c r="F30" s="202"/>
      <c r="G30" s="202"/>
      <c r="H30" s="202"/>
      <c r="I30" s="2"/>
      <c r="J30" s="17"/>
    </row>
    <row r="31" spans="1:10">
      <c r="A31" s="18"/>
      <c r="B31" s="69"/>
      <c r="C31" s="70"/>
      <c r="D31" s="70"/>
      <c r="E31" s="70"/>
      <c r="F31" s="70"/>
      <c r="G31" s="70"/>
      <c r="H31" s="70"/>
      <c r="I31" s="71"/>
      <c r="J31" s="17"/>
    </row>
    <row r="32" spans="1:10">
      <c r="A32" s="20"/>
      <c r="B32" s="21"/>
      <c r="C32" s="21"/>
      <c r="D32" s="21"/>
      <c r="E32" s="21"/>
      <c r="F32" s="21"/>
      <c r="G32" s="21"/>
      <c r="H32" s="21"/>
      <c r="I32" s="21"/>
      <c r="J32" s="22"/>
    </row>
  </sheetData>
  <mergeCells count="7">
    <mergeCell ref="B22:I23"/>
    <mergeCell ref="C3:E3"/>
    <mergeCell ref="C11:I11"/>
    <mergeCell ref="C12:H12"/>
    <mergeCell ref="C14:I14"/>
    <mergeCell ref="C20:E20"/>
    <mergeCell ref="F20:I20"/>
  </mergeCells>
  <phoneticPr fontId="7"/>
  <printOptions horizontalCentered="1" verticalCentered="1"/>
  <pageMargins left="0.31496062992125984" right="0.31496062992125984" top="0.35433070866141736" bottom="0.35433070866141736" header="0.31496062992125984" footer="0.31496062992125984"/>
  <pageSetup paperSize="9" fitToWidth="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7"/>
  <sheetViews>
    <sheetView view="pageBreakPreview" zoomScaleNormal="100" zoomScaleSheetLayoutView="100" workbookViewId="0">
      <selection activeCell="S43" sqref="S43"/>
    </sheetView>
  </sheetViews>
  <sheetFormatPr defaultRowHeight="18.75"/>
  <cols>
    <col min="1" max="1" width="1.625" customWidth="1"/>
    <col min="2" max="9" width="9.625" customWidth="1"/>
    <col min="10" max="10" width="1.625" customWidth="1"/>
  </cols>
  <sheetData>
    <row r="1" spans="1:10" s="6" customFormat="1" ht="33">
      <c r="A1" s="6">
        <v>1</v>
      </c>
      <c r="B1" s="15" t="s">
        <v>221</v>
      </c>
      <c r="J1" s="6">
        <v>1</v>
      </c>
    </row>
    <row r="2" spans="1:10">
      <c r="A2" s="36"/>
      <c r="B2" s="25"/>
      <c r="C2" s="25"/>
      <c r="D2" s="25"/>
      <c r="E2" s="25"/>
      <c r="F2" s="25"/>
      <c r="G2" s="25"/>
      <c r="H2" s="25"/>
      <c r="I2" s="25"/>
      <c r="J2" s="16"/>
    </row>
    <row r="3" spans="1:10" ht="27.75" customHeight="1">
      <c r="A3" s="18"/>
      <c r="B3" s="14" t="s">
        <v>240</v>
      </c>
      <c r="C3" s="278"/>
      <c r="D3" s="278"/>
      <c r="E3" s="278"/>
      <c r="F3" s="19"/>
      <c r="G3" s="19"/>
      <c r="H3" s="19"/>
      <c r="I3" s="19"/>
      <c r="J3" s="17"/>
    </row>
    <row r="4" spans="1:10" ht="12.75" customHeight="1">
      <c r="A4" s="18"/>
      <c r="B4" s="14"/>
      <c r="C4" s="26"/>
      <c r="D4" s="26"/>
      <c r="E4" s="26"/>
      <c r="F4" s="19"/>
      <c r="G4" s="19"/>
      <c r="H4" s="19"/>
      <c r="I4" s="19"/>
      <c r="J4" s="17"/>
    </row>
    <row r="5" spans="1:10" ht="18.75" customHeight="1">
      <c r="A5" s="18"/>
      <c r="B5" s="48"/>
      <c r="C5" s="49"/>
      <c r="D5" s="49"/>
      <c r="E5" s="49"/>
      <c r="F5" s="49"/>
      <c r="G5" s="49"/>
      <c r="H5" s="49"/>
      <c r="I5" s="50"/>
      <c r="J5" s="17"/>
    </row>
    <row r="6" spans="1:10" ht="18.75" customHeight="1">
      <c r="A6" s="18"/>
      <c r="B6" s="45"/>
      <c r="C6" s="46"/>
      <c r="D6" s="46"/>
      <c r="E6" s="46"/>
      <c r="F6" s="46"/>
      <c r="G6" s="46"/>
      <c r="H6" s="46"/>
      <c r="I6" s="47"/>
      <c r="J6" s="17"/>
    </row>
    <row r="7" spans="1:10" ht="18.75" customHeight="1">
      <c r="A7" s="18"/>
      <c r="B7" s="45"/>
      <c r="C7" s="46"/>
      <c r="D7" s="46"/>
      <c r="E7" s="46"/>
      <c r="F7" s="46"/>
      <c r="G7" s="46"/>
      <c r="H7" s="46"/>
      <c r="I7" s="47"/>
      <c r="J7" s="17"/>
    </row>
    <row r="8" spans="1:10" ht="18.75" customHeight="1">
      <c r="A8" s="18"/>
      <c r="B8" s="45"/>
      <c r="C8" s="46"/>
      <c r="D8" s="46"/>
      <c r="E8" s="46"/>
      <c r="F8" s="46"/>
      <c r="G8" s="46"/>
      <c r="H8" s="46"/>
      <c r="I8" s="47"/>
      <c r="J8" s="17"/>
    </row>
    <row r="9" spans="1:10" ht="18.75" customHeight="1">
      <c r="A9" s="18"/>
      <c r="B9" s="45"/>
      <c r="C9" s="46"/>
      <c r="D9" s="46"/>
      <c r="E9" s="46"/>
      <c r="F9" s="46"/>
      <c r="G9" s="46"/>
      <c r="H9" s="46"/>
      <c r="I9" s="47"/>
      <c r="J9" s="17"/>
    </row>
    <row r="10" spans="1:10" ht="38.25" customHeight="1">
      <c r="A10" s="18"/>
      <c r="B10" s="45"/>
      <c r="C10" s="283" t="s">
        <v>40</v>
      </c>
      <c r="D10" s="293"/>
      <c r="E10" s="293"/>
      <c r="F10" s="293"/>
      <c r="G10" s="293"/>
      <c r="H10" s="293"/>
      <c r="I10" s="285"/>
      <c r="J10" s="17"/>
    </row>
    <row r="11" spans="1:10" ht="37.5" customHeight="1">
      <c r="A11" s="18"/>
      <c r="B11" s="45"/>
      <c r="C11" s="283" t="s">
        <v>41</v>
      </c>
      <c r="D11" s="293"/>
      <c r="E11" s="293"/>
      <c r="F11" s="293"/>
      <c r="G11" s="293"/>
      <c r="H11" s="293"/>
      <c r="I11" s="47"/>
      <c r="J11" s="17"/>
    </row>
    <row r="12" spans="1:10" ht="18.75" customHeight="1">
      <c r="A12" s="18"/>
      <c r="B12" s="40"/>
      <c r="C12" s="44"/>
      <c r="D12" s="288"/>
      <c r="E12" s="289"/>
      <c r="F12" s="289"/>
      <c r="G12" s="289"/>
      <c r="H12" s="289"/>
      <c r="I12" s="42"/>
      <c r="J12" s="17"/>
    </row>
    <row r="13" spans="1:10" ht="18.75" customHeight="1">
      <c r="A13" s="18"/>
      <c r="B13" s="40"/>
      <c r="C13" s="281" t="s">
        <v>19</v>
      </c>
      <c r="D13" s="282"/>
      <c r="E13" s="282"/>
      <c r="F13" s="282"/>
      <c r="G13" s="282"/>
      <c r="H13" s="282"/>
      <c r="I13" s="42"/>
      <c r="J13" s="17"/>
    </row>
    <row r="14" spans="1:10" ht="18.75" customHeight="1">
      <c r="A14" s="18"/>
      <c r="B14" s="1"/>
      <c r="C14" s="282"/>
      <c r="D14" s="282"/>
      <c r="E14" s="282"/>
      <c r="F14" s="282"/>
      <c r="G14" s="282"/>
      <c r="H14" s="282"/>
      <c r="I14" s="2"/>
      <c r="J14" s="17"/>
    </row>
    <row r="15" spans="1:10" ht="18.75" customHeight="1">
      <c r="A15" s="18"/>
      <c r="B15" s="1"/>
      <c r="C15" s="43"/>
      <c r="D15" s="43"/>
      <c r="E15" s="43"/>
      <c r="F15" s="43"/>
      <c r="G15" s="43"/>
      <c r="H15" s="43"/>
      <c r="I15" s="2"/>
      <c r="J15" s="17"/>
    </row>
    <row r="16" spans="1:10" ht="18.75" customHeight="1">
      <c r="A16" s="18"/>
      <c r="B16" s="1"/>
      <c r="C16" s="43"/>
      <c r="D16" s="43"/>
      <c r="E16" s="43"/>
      <c r="F16" s="43"/>
      <c r="G16" s="43"/>
      <c r="H16" s="43"/>
      <c r="I16" s="2"/>
      <c r="J16" s="17"/>
    </row>
    <row r="17" spans="1:10" ht="18.75" customHeight="1">
      <c r="A17" s="18"/>
      <c r="B17" s="1"/>
      <c r="C17" s="43"/>
      <c r="D17" s="43"/>
      <c r="E17" s="43"/>
      <c r="F17" s="43"/>
      <c r="G17" s="43"/>
      <c r="H17" s="43"/>
      <c r="I17" s="2"/>
      <c r="J17" s="17"/>
    </row>
    <row r="18" spans="1:10" ht="18.75" customHeight="1">
      <c r="A18" s="18"/>
      <c r="B18" s="1"/>
      <c r="C18" s="281" t="s">
        <v>20</v>
      </c>
      <c r="D18" s="282"/>
      <c r="E18" s="282"/>
      <c r="F18" s="282"/>
      <c r="G18" s="282"/>
      <c r="H18" s="282"/>
      <c r="I18" s="2"/>
      <c r="J18" s="17"/>
    </row>
    <row r="19" spans="1:10" ht="18.75" customHeight="1">
      <c r="A19" s="18"/>
      <c r="B19" s="1"/>
      <c r="C19" s="282"/>
      <c r="D19" s="282"/>
      <c r="E19" s="282"/>
      <c r="F19" s="282"/>
      <c r="G19" s="282"/>
      <c r="H19" s="282"/>
      <c r="I19" s="2"/>
      <c r="J19" s="17"/>
    </row>
    <row r="20" spans="1:10" ht="32.25" customHeight="1">
      <c r="A20" s="18"/>
      <c r="B20" s="37"/>
      <c r="C20" s="279"/>
      <c r="D20" s="279"/>
      <c r="E20" s="279"/>
      <c r="F20" s="279"/>
      <c r="G20" s="279"/>
      <c r="H20" s="279"/>
      <c r="I20" s="280"/>
      <c r="J20" s="17"/>
    </row>
    <row r="21" spans="1:10">
      <c r="A21" s="18"/>
      <c r="B21" s="38"/>
      <c r="C21" s="19"/>
      <c r="D21" s="19"/>
      <c r="E21" s="19"/>
      <c r="F21" s="19"/>
      <c r="G21" s="19"/>
      <c r="H21" s="19"/>
      <c r="I21" s="39"/>
      <c r="J21" s="17"/>
    </row>
    <row r="22" spans="1:10" ht="18.75" customHeight="1">
      <c r="A22" s="18"/>
      <c r="B22" s="290"/>
      <c r="C22" s="291"/>
      <c r="D22" s="291"/>
      <c r="E22" s="291"/>
      <c r="F22" s="291"/>
      <c r="G22" s="291"/>
      <c r="H22" s="291"/>
      <c r="I22" s="292"/>
      <c r="J22" s="17"/>
    </row>
    <row r="23" spans="1:10" ht="18.75" customHeight="1">
      <c r="A23" s="18"/>
      <c r="B23" s="290"/>
      <c r="C23" s="291"/>
      <c r="D23" s="291"/>
      <c r="E23" s="291"/>
      <c r="F23" s="291"/>
      <c r="G23" s="291"/>
      <c r="H23" s="291"/>
      <c r="I23" s="292"/>
      <c r="J23" s="17"/>
    </row>
    <row r="24" spans="1:10" ht="18.75" customHeight="1">
      <c r="A24" s="18"/>
      <c r="B24" s="290"/>
      <c r="C24" s="291"/>
      <c r="D24" s="291"/>
      <c r="E24" s="291"/>
      <c r="F24" s="291"/>
      <c r="G24" s="291"/>
      <c r="H24" s="291"/>
      <c r="I24" s="292"/>
      <c r="J24" s="17"/>
    </row>
    <row r="25" spans="1:10" ht="18.75" customHeight="1">
      <c r="A25" s="18"/>
      <c r="B25" s="290"/>
      <c r="C25" s="291"/>
      <c r="D25" s="291"/>
      <c r="E25" s="291"/>
      <c r="F25" s="291"/>
      <c r="G25" s="291"/>
      <c r="H25" s="291"/>
      <c r="I25" s="292"/>
      <c r="J25" s="17"/>
    </row>
    <row r="26" spans="1:10" ht="18.75" customHeight="1">
      <c r="A26" s="18"/>
      <c r="B26" s="290"/>
      <c r="C26" s="291"/>
      <c r="D26" s="291"/>
      <c r="E26" s="291"/>
      <c r="F26" s="291"/>
      <c r="G26" s="291"/>
      <c r="H26" s="291"/>
      <c r="I26" s="292"/>
      <c r="J26" s="17"/>
    </row>
    <row r="27" spans="1:10" ht="18.75" customHeight="1">
      <c r="A27" s="18"/>
      <c r="B27" s="290"/>
      <c r="C27" s="291"/>
      <c r="D27" s="291"/>
      <c r="E27" s="291"/>
      <c r="F27" s="291"/>
      <c r="G27" s="291"/>
      <c r="H27" s="291"/>
      <c r="I27" s="292"/>
      <c r="J27" s="17"/>
    </row>
    <row r="28" spans="1:10" ht="18.75" customHeight="1">
      <c r="A28" s="18"/>
      <c r="B28" s="290"/>
      <c r="C28" s="291"/>
      <c r="D28" s="291"/>
      <c r="E28" s="291"/>
      <c r="F28" s="291"/>
      <c r="G28" s="291"/>
      <c r="H28" s="291"/>
      <c r="I28" s="292"/>
      <c r="J28" s="17"/>
    </row>
    <row r="29" spans="1:10" ht="18.75" customHeight="1">
      <c r="A29" s="18"/>
      <c r="B29" s="275"/>
      <c r="C29" s="276"/>
      <c r="D29" s="276"/>
      <c r="E29" s="276"/>
      <c r="F29" s="276"/>
      <c r="G29" s="276"/>
      <c r="H29" s="276"/>
      <c r="I29" s="277"/>
      <c r="J29" s="17"/>
    </row>
    <row r="30" spans="1:10" ht="18.75" customHeight="1">
      <c r="A30" s="18"/>
      <c r="B30" s="275"/>
      <c r="C30" s="276"/>
      <c r="D30" s="276"/>
      <c r="E30" s="276"/>
      <c r="F30" s="276"/>
      <c r="G30" s="276"/>
      <c r="H30" s="276"/>
      <c r="I30" s="277"/>
      <c r="J30" s="17"/>
    </row>
    <row r="31" spans="1:10" ht="19.5">
      <c r="A31" s="18"/>
      <c r="B31" s="1"/>
      <c r="C31" s="43"/>
      <c r="D31" s="43"/>
      <c r="E31" s="43"/>
      <c r="F31" s="43"/>
      <c r="G31" s="43"/>
      <c r="H31" s="43"/>
      <c r="I31" s="2"/>
      <c r="J31" s="17"/>
    </row>
    <row r="32" spans="1:10" ht="19.5">
      <c r="A32" s="18"/>
      <c r="B32" s="1"/>
      <c r="C32" s="43"/>
      <c r="D32" s="43"/>
      <c r="E32" s="43"/>
      <c r="F32" s="43"/>
      <c r="G32" s="43"/>
      <c r="H32" s="43"/>
      <c r="I32" s="2"/>
      <c r="J32" s="17"/>
    </row>
    <row r="33" spans="1:10" ht="19.5">
      <c r="A33" s="18"/>
      <c r="B33" s="1"/>
      <c r="C33" s="43"/>
      <c r="D33" s="43"/>
      <c r="E33" s="43"/>
      <c r="F33" s="43"/>
      <c r="G33" s="43"/>
      <c r="H33" s="43"/>
      <c r="I33" s="2"/>
      <c r="J33" s="17"/>
    </row>
    <row r="34" spans="1:10" ht="19.5">
      <c r="A34" s="18"/>
      <c r="B34" s="1"/>
      <c r="C34" s="43"/>
      <c r="D34" s="43"/>
      <c r="E34" s="43"/>
      <c r="F34" s="43"/>
      <c r="G34" s="43"/>
      <c r="H34" s="43"/>
      <c r="I34" s="2"/>
      <c r="J34" s="17"/>
    </row>
    <row r="35" spans="1:10" ht="19.5">
      <c r="A35" s="18"/>
      <c r="B35" s="1"/>
      <c r="C35" s="43"/>
      <c r="D35" s="43"/>
      <c r="E35" s="43"/>
      <c r="F35" s="43"/>
      <c r="G35" s="43"/>
      <c r="H35" s="43"/>
      <c r="I35" s="2"/>
      <c r="J35" s="17"/>
    </row>
    <row r="36" spans="1:10" ht="19.5">
      <c r="A36" s="18"/>
      <c r="B36" s="3"/>
      <c r="C36" s="4"/>
      <c r="D36" s="4"/>
      <c r="E36" s="4"/>
      <c r="F36" s="4"/>
      <c r="G36" s="4"/>
      <c r="H36" s="4"/>
      <c r="I36" s="5"/>
      <c r="J36" s="17"/>
    </row>
    <row r="37" spans="1:10">
      <c r="A37" s="20"/>
      <c r="B37" s="21"/>
      <c r="C37" s="21"/>
      <c r="D37" s="21"/>
      <c r="E37" s="21"/>
      <c r="F37" s="21"/>
      <c r="G37" s="21"/>
      <c r="H37" s="21"/>
      <c r="I37" s="21"/>
      <c r="J37" s="22"/>
    </row>
  </sheetData>
  <mergeCells count="10">
    <mergeCell ref="B29:I30"/>
    <mergeCell ref="C3:E3"/>
    <mergeCell ref="D12:H12"/>
    <mergeCell ref="C20:E20"/>
    <mergeCell ref="F20:I20"/>
    <mergeCell ref="B22:I28"/>
    <mergeCell ref="C11:H11"/>
    <mergeCell ref="C10:I10"/>
    <mergeCell ref="C13:H14"/>
    <mergeCell ref="C18:H19"/>
  </mergeCells>
  <phoneticPr fontId="7"/>
  <printOptions horizontalCentered="1" verticalCentered="1"/>
  <pageMargins left="0.70866141732283472" right="0.70866141732283472" top="0.74803149606299213" bottom="0.74803149606299213" header="0.31496062992125984" footer="0.31496062992125984"/>
  <pageSetup paperSize="9" scale="96" fitToWidth="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view="pageBreakPreview" zoomScale="60" zoomScaleNormal="100" workbookViewId="0">
      <selection activeCell="S43" sqref="S43"/>
    </sheetView>
  </sheetViews>
  <sheetFormatPr defaultRowHeight="18.75"/>
  <cols>
    <col min="1" max="1" width="1.625" customWidth="1"/>
    <col min="2" max="9" width="10.625" customWidth="1"/>
    <col min="10" max="10" width="1.625" customWidth="1"/>
  </cols>
  <sheetData>
    <row r="1" spans="1:10" s="6" customFormat="1" ht="33">
      <c r="A1" s="6">
        <v>1</v>
      </c>
      <c r="B1" s="15" t="s">
        <v>217</v>
      </c>
      <c r="J1" s="6">
        <v>1</v>
      </c>
    </row>
    <row r="2" spans="1:10">
      <c r="A2" s="36"/>
      <c r="B2" s="25"/>
      <c r="C2" s="25"/>
      <c r="D2" s="25"/>
      <c r="E2" s="25"/>
      <c r="F2" s="25"/>
      <c r="G2" s="25"/>
      <c r="H2" s="25"/>
      <c r="I2" s="25"/>
      <c r="J2" s="16"/>
    </row>
    <row r="3" spans="1:10" ht="27.75" customHeight="1">
      <c r="A3" s="18"/>
      <c r="B3" s="14" t="s">
        <v>240</v>
      </c>
      <c r="C3" s="278"/>
      <c r="D3" s="278"/>
      <c r="E3" s="278"/>
      <c r="F3" s="19"/>
      <c r="G3" s="19"/>
      <c r="H3" s="19"/>
      <c r="I3" s="19"/>
      <c r="J3" s="17"/>
    </row>
    <row r="4" spans="1:10" ht="12.75" customHeight="1">
      <c r="A4" s="18"/>
      <c r="B4" s="14"/>
      <c r="C4" s="26"/>
      <c r="D4" s="26"/>
      <c r="E4" s="26"/>
      <c r="F4" s="19"/>
      <c r="G4" s="19"/>
      <c r="H4" s="19"/>
      <c r="I4" s="19"/>
      <c r="J4" s="17"/>
    </row>
    <row r="5" spans="1:10" ht="18.75" customHeight="1">
      <c r="A5" s="18"/>
      <c r="B5" s="298" t="s">
        <v>6</v>
      </c>
      <c r="C5" s="299"/>
      <c r="D5" s="299"/>
      <c r="E5" s="299"/>
      <c r="F5" s="299"/>
      <c r="G5" s="299"/>
      <c r="H5" s="299"/>
      <c r="I5" s="300"/>
      <c r="J5" s="17"/>
    </row>
    <row r="6" spans="1:10" ht="18.75" customHeight="1">
      <c r="A6" s="18"/>
      <c r="B6" s="301"/>
      <c r="C6" s="302"/>
      <c r="D6" s="302"/>
      <c r="E6" s="302"/>
      <c r="F6" s="302"/>
      <c r="G6" s="302"/>
      <c r="H6" s="302"/>
      <c r="I6" s="303"/>
      <c r="J6" s="17"/>
    </row>
    <row r="7" spans="1:10" ht="18.75" customHeight="1">
      <c r="A7" s="18"/>
      <c r="B7" s="301"/>
      <c r="C7" s="302"/>
      <c r="D7" s="302"/>
      <c r="E7" s="302"/>
      <c r="F7" s="302"/>
      <c r="G7" s="302"/>
      <c r="H7" s="302"/>
      <c r="I7" s="303"/>
      <c r="J7" s="17"/>
    </row>
    <row r="8" spans="1:10" ht="18.75" customHeight="1">
      <c r="A8" s="18"/>
      <c r="B8" s="301"/>
      <c r="C8" s="302"/>
      <c r="D8" s="302"/>
      <c r="E8" s="302"/>
      <c r="F8" s="302"/>
      <c r="G8" s="302"/>
      <c r="H8" s="302"/>
      <c r="I8" s="303"/>
      <c r="J8" s="17"/>
    </row>
    <row r="9" spans="1:10" ht="18.75" customHeight="1">
      <c r="A9" s="18"/>
      <c r="B9" s="301"/>
      <c r="C9" s="302"/>
      <c r="D9" s="302"/>
      <c r="E9" s="302"/>
      <c r="F9" s="302"/>
      <c r="G9" s="302"/>
      <c r="H9" s="302"/>
      <c r="I9" s="303"/>
      <c r="J9" s="17"/>
    </row>
    <row r="10" spans="1:10" ht="18.75" customHeight="1">
      <c r="A10" s="18"/>
      <c r="B10" s="301"/>
      <c r="C10" s="302"/>
      <c r="D10" s="302"/>
      <c r="E10" s="302"/>
      <c r="F10" s="302"/>
      <c r="G10" s="302"/>
      <c r="H10" s="302"/>
      <c r="I10" s="303"/>
      <c r="J10" s="17"/>
    </row>
    <row r="11" spans="1:10" ht="18.75" customHeight="1">
      <c r="A11" s="18"/>
      <c r="B11" s="301"/>
      <c r="C11" s="302"/>
      <c r="D11" s="302"/>
      <c r="E11" s="302"/>
      <c r="F11" s="302"/>
      <c r="G11" s="302"/>
      <c r="H11" s="302"/>
      <c r="I11" s="303"/>
      <c r="J11" s="17"/>
    </row>
    <row r="12" spans="1:10" ht="18.75" customHeight="1">
      <c r="A12" s="18"/>
      <c r="B12" s="294" t="s">
        <v>243</v>
      </c>
      <c r="C12" s="295"/>
      <c r="D12" s="295"/>
      <c r="E12" s="295"/>
      <c r="F12" s="295"/>
      <c r="G12" s="295"/>
      <c r="H12" s="295"/>
      <c r="I12" s="296"/>
      <c r="J12" s="17"/>
    </row>
    <row r="13" spans="1:10" ht="18.75" customHeight="1">
      <c r="A13" s="18"/>
      <c r="B13" s="297"/>
      <c r="C13" s="295"/>
      <c r="D13" s="295"/>
      <c r="E13" s="295"/>
      <c r="F13" s="295"/>
      <c r="G13" s="295"/>
      <c r="H13" s="295"/>
      <c r="I13" s="296"/>
      <c r="J13" s="17"/>
    </row>
    <row r="14" spans="1:10" ht="18.75" customHeight="1">
      <c r="A14" s="18"/>
      <c r="B14" s="1"/>
      <c r="C14" s="29"/>
      <c r="D14" s="29"/>
      <c r="E14" s="29"/>
      <c r="F14" s="29"/>
      <c r="G14" s="29"/>
      <c r="H14" s="29"/>
      <c r="I14" s="2"/>
      <c r="J14" s="17"/>
    </row>
    <row r="15" spans="1:10" ht="18.75" customHeight="1">
      <c r="A15" s="18"/>
      <c r="B15" s="1"/>
      <c r="C15" s="29"/>
      <c r="D15" s="29"/>
      <c r="E15" s="29"/>
      <c r="F15" s="29"/>
      <c r="G15" s="29"/>
      <c r="H15" s="29"/>
      <c r="I15" s="2"/>
      <c r="J15" s="17"/>
    </row>
    <row r="16" spans="1:10" ht="18.75" customHeight="1">
      <c r="A16" s="18"/>
      <c r="B16" s="1"/>
      <c r="C16" s="29"/>
      <c r="D16" s="29"/>
      <c r="E16" s="29"/>
      <c r="F16" s="29"/>
      <c r="G16" s="29"/>
      <c r="H16" s="29"/>
      <c r="I16" s="2"/>
      <c r="J16" s="17"/>
    </row>
    <row r="17" spans="1:10" ht="18.75" customHeight="1">
      <c r="A17" s="18"/>
      <c r="B17" s="1"/>
      <c r="C17" s="29"/>
      <c r="D17" s="29"/>
      <c r="E17" s="29"/>
      <c r="F17" s="29"/>
      <c r="G17" s="29"/>
      <c r="H17" s="29"/>
      <c r="I17" s="2"/>
      <c r="J17" s="17"/>
    </row>
    <row r="18" spans="1:10" ht="18.75" customHeight="1">
      <c r="A18" s="18"/>
      <c r="B18" s="1"/>
      <c r="C18" s="29"/>
      <c r="D18" s="29"/>
      <c r="E18" s="29"/>
      <c r="F18" s="29"/>
      <c r="G18" s="29"/>
      <c r="H18" s="29"/>
      <c r="I18" s="2"/>
      <c r="J18" s="17"/>
    </row>
    <row r="19" spans="1:10" ht="18.75" customHeight="1">
      <c r="A19" s="18"/>
      <c r="B19" s="3"/>
      <c r="C19" s="4"/>
      <c r="D19" s="4"/>
      <c r="E19" s="4"/>
      <c r="F19" s="4"/>
      <c r="G19" s="4"/>
      <c r="H19" s="4"/>
      <c r="I19" s="5"/>
      <c r="J19" s="17"/>
    </row>
    <row r="20" spans="1:10" ht="32.25" customHeight="1">
      <c r="A20" s="18"/>
      <c r="B20" s="27" t="s">
        <v>240</v>
      </c>
      <c r="C20" s="304"/>
      <c r="D20" s="304"/>
      <c r="E20" s="304"/>
      <c r="F20" s="305" t="s">
        <v>10</v>
      </c>
      <c r="G20" s="305"/>
      <c r="H20" s="305"/>
      <c r="I20" s="305"/>
      <c r="J20" s="17"/>
    </row>
    <row r="21" spans="1:10">
      <c r="A21" s="18"/>
      <c r="B21" s="19"/>
      <c r="C21" s="19"/>
      <c r="D21" s="19"/>
      <c r="E21" s="19"/>
      <c r="F21" s="19"/>
      <c r="G21" s="19"/>
      <c r="H21" s="19"/>
      <c r="I21" s="19"/>
      <c r="J21" s="17"/>
    </row>
    <row r="22" spans="1:10" ht="18.75" customHeight="1">
      <c r="A22" s="18"/>
      <c r="B22" s="298" t="s">
        <v>6</v>
      </c>
      <c r="C22" s="299"/>
      <c r="D22" s="299"/>
      <c r="E22" s="299"/>
      <c r="F22" s="299"/>
      <c r="G22" s="299"/>
      <c r="H22" s="299"/>
      <c r="I22" s="300"/>
      <c r="J22" s="17"/>
    </row>
    <row r="23" spans="1:10" ht="18.75" customHeight="1">
      <c r="A23" s="18"/>
      <c r="B23" s="301"/>
      <c r="C23" s="302"/>
      <c r="D23" s="302"/>
      <c r="E23" s="302"/>
      <c r="F23" s="302"/>
      <c r="G23" s="302"/>
      <c r="H23" s="302"/>
      <c r="I23" s="303"/>
      <c r="J23" s="17"/>
    </row>
    <row r="24" spans="1:10" ht="18.75" customHeight="1">
      <c r="A24" s="18"/>
      <c r="B24" s="301"/>
      <c r="C24" s="302"/>
      <c r="D24" s="302"/>
      <c r="E24" s="302"/>
      <c r="F24" s="302"/>
      <c r="G24" s="302"/>
      <c r="H24" s="302"/>
      <c r="I24" s="303"/>
      <c r="J24" s="17"/>
    </row>
    <row r="25" spans="1:10" ht="18.75" customHeight="1">
      <c r="A25" s="18"/>
      <c r="B25" s="301"/>
      <c r="C25" s="302"/>
      <c r="D25" s="302"/>
      <c r="E25" s="302"/>
      <c r="F25" s="302"/>
      <c r="G25" s="302"/>
      <c r="H25" s="302"/>
      <c r="I25" s="303"/>
      <c r="J25" s="17"/>
    </row>
    <row r="26" spans="1:10" ht="18.75" customHeight="1">
      <c r="A26" s="18"/>
      <c r="B26" s="301"/>
      <c r="C26" s="302"/>
      <c r="D26" s="302"/>
      <c r="E26" s="302"/>
      <c r="F26" s="302"/>
      <c r="G26" s="302"/>
      <c r="H26" s="302"/>
      <c r="I26" s="303"/>
      <c r="J26" s="17"/>
    </row>
    <row r="27" spans="1:10" ht="18.75" customHeight="1">
      <c r="A27" s="18"/>
      <c r="B27" s="301"/>
      <c r="C27" s="302"/>
      <c r="D27" s="302"/>
      <c r="E27" s="302"/>
      <c r="F27" s="302"/>
      <c r="G27" s="302"/>
      <c r="H27" s="302"/>
      <c r="I27" s="303"/>
      <c r="J27" s="17"/>
    </row>
    <row r="28" spans="1:10" ht="18.75" customHeight="1">
      <c r="A28" s="18"/>
      <c r="B28" s="301"/>
      <c r="C28" s="302"/>
      <c r="D28" s="302"/>
      <c r="E28" s="302"/>
      <c r="F28" s="302"/>
      <c r="G28" s="302"/>
      <c r="H28" s="302"/>
      <c r="I28" s="303"/>
      <c r="J28" s="17"/>
    </row>
    <row r="29" spans="1:10" ht="18.75" customHeight="1">
      <c r="A29" s="18"/>
      <c r="B29" s="294" t="s">
        <v>243</v>
      </c>
      <c r="C29" s="295"/>
      <c r="D29" s="295"/>
      <c r="E29" s="295"/>
      <c r="F29" s="295"/>
      <c r="G29" s="295"/>
      <c r="H29" s="295"/>
      <c r="I29" s="296"/>
      <c r="J29" s="17"/>
    </row>
    <row r="30" spans="1:10" ht="18.75" customHeight="1">
      <c r="A30" s="18"/>
      <c r="B30" s="297"/>
      <c r="C30" s="295"/>
      <c r="D30" s="295"/>
      <c r="E30" s="295"/>
      <c r="F30" s="295"/>
      <c r="G30" s="295"/>
      <c r="H30" s="295"/>
      <c r="I30" s="296"/>
      <c r="J30" s="17"/>
    </row>
    <row r="31" spans="1:10" ht="19.5">
      <c r="A31" s="18"/>
      <c r="B31" s="1"/>
      <c r="C31" s="29"/>
      <c r="D31" s="29"/>
      <c r="E31" s="29"/>
      <c r="F31" s="29"/>
      <c r="G31" s="29"/>
      <c r="H31" s="29"/>
      <c r="I31" s="2"/>
      <c r="J31" s="17"/>
    </row>
    <row r="32" spans="1:10" ht="19.5">
      <c r="A32" s="18"/>
      <c r="B32" s="1"/>
      <c r="C32" s="29"/>
      <c r="D32" s="29"/>
      <c r="E32" s="29"/>
      <c r="F32" s="29"/>
      <c r="G32" s="29"/>
      <c r="H32" s="29"/>
      <c r="I32" s="2"/>
      <c r="J32" s="17"/>
    </row>
    <row r="33" spans="1:10" ht="19.5">
      <c r="A33" s="18"/>
      <c r="B33" s="1"/>
      <c r="C33" s="29"/>
      <c r="D33" s="29"/>
      <c r="E33" s="29"/>
      <c r="F33" s="29"/>
      <c r="G33" s="29"/>
      <c r="H33" s="29"/>
      <c r="I33" s="2"/>
      <c r="J33" s="17"/>
    </row>
    <row r="34" spans="1:10" ht="19.5">
      <c r="A34" s="18"/>
      <c r="B34" s="1"/>
      <c r="C34" s="29"/>
      <c r="D34" s="29"/>
      <c r="E34" s="29"/>
      <c r="F34" s="29"/>
      <c r="G34" s="29"/>
      <c r="H34" s="29"/>
      <c r="I34" s="2"/>
      <c r="J34" s="17"/>
    </row>
    <row r="35" spans="1:10" ht="19.5">
      <c r="A35" s="18"/>
      <c r="B35" s="1"/>
      <c r="C35" s="29"/>
      <c r="D35" s="29"/>
      <c r="E35" s="29"/>
      <c r="F35" s="29"/>
      <c r="G35" s="29"/>
      <c r="H35" s="29"/>
      <c r="I35" s="2"/>
      <c r="J35" s="17"/>
    </row>
    <row r="36" spans="1:10" ht="19.5">
      <c r="A36" s="18"/>
      <c r="B36" s="3"/>
      <c r="C36" s="4"/>
      <c r="D36" s="4"/>
      <c r="E36" s="4"/>
      <c r="F36" s="4"/>
      <c r="G36" s="4"/>
      <c r="H36" s="4"/>
      <c r="I36" s="5"/>
      <c r="J36" s="17"/>
    </row>
    <row r="37" spans="1:10">
      <c r="A37" s="20"/>
      <c r="B37" s="21"/>
      <c r="C37" s="21"/>
      <c r="D37" s="21"/>
      <c r="E37" s="21"/>
      <c r="F37" s="21"/>
      <c r="G37" s="21"/>
      <c r="H37" s="21"/>
      <c r="I37" s="21"/>
      <c r="J37" s="22"/>
    </row>
  </sheetData>
  <mergeCells count="7">
    <mergeCell ref="B12:I13"/>
    <mergeCell ref="B5:I11"/>
    <mergeCell ref="B22:I28"/>
    <mergeCell ref="B29:I30"/>
    <mergeCell ref="C3:E3"/>
    <mergeCell ref="C20:E20"/>
    <mergeCell ref="F20:I20"/>
  </mergeCells>
  <phoneticPr fontId="7"/>
  <printOptions horizontalCentered="1" verticalCentered="1"/>
  <pageMargins left="0.70866141732283472" right="0.70866141732283472"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EFA1B-38DB-46EB-BABA-31D38B809EE4}">
  <dimension ref="A1:AH43"/>
  <sheetViews>
    <sheetView view="pageBreakPreview" topLeftCell="A22" zoomScale="55" zoomScaleNormal="50" zoomScaleSheetLayoutView="55" workbookViewId="0">
      <selection activeCell="S43" sqref="S43"/>
    </sheetView>
  </sheetViews>
  <sheetFormatPr defaultRowHeight="18.75"/>
  <cols>
    <col min="15" max="15" width="12" customWidth="1"/>
    <col min="29" max="29" width="17" customWidth="1"/>
  </cols>
  <sheetData>
    <row r="1" spans="1:3">
      <c r="B1" s="306">
        <v>5</v>
      </c>
      <c r="C1" s="307"/>
    </row>
    <row r="2" spans="1:3">
      <c r="B2" s="308"/>
      <c r="C2" s="309"/>
    </row>
    <row r="4" spans="1:3">
      <c r="A4" t="e" vm="1">
        <v>#VALUE!</v>
      </c>
    </row>
    <row r="43" spans="34:34">
      <c r="AH43" t="e" vm="1">
        <v>#VALUE!</v>
      </c>
    </row>
  </sheetData>
  <mergeCells count="1">
    <mergeCell ref="B1:C2"/>
  </mergeCells>
  <phoneticPr fontId="7"/>
  <printOptions horizontalCentered="1" verticalCentered="1"/>
  <pageMargins left="0.31496062992125984" right="0.31496062992125984" top="0.35433070866141736" bottom="0.35433070866141736" header="0.31496062992125984" footer="0.31496062992125984"/>
  <pageSetup paperSize="9" scale="59" fitToWidth="4" orientation="portrait" r:id="rId1"/>
  <colBreaks count="1" manualBreakCount="1">
    <brk id="1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5"/>
  <sheetViews>
    <sheetView view="pageBreakPreview" topLeftCell="A21" zoomScale="130" zoomScaleNormal="100" zoomScaleSheetLayoutView="130" workbookViewId="0">
      <selection activeCell="S43" sqref="S43"/>
    </sheetView>
  </sheetViews>
  <sheetFormatPr defaultRowHeight="18.75"/>
  <sheetData>
    <row r="1" spans="1:8">
      <c r="A1" s="306">
        <v>6</v>
      </c>
      <c r="B1" s="307"/>
    </row>
    <row r="2" spans="1:8">
      <c r="A2" s="308"/>
      <c r="B2" s="309"/>
    </row>
    <row r="3" spans="1:8" ht="25.5">
      <c r="A3" s="310" t="s">
        <v>52</v>
      </c>
      <c r="B3" s="311"/>
      <c r="C3" s="311"/>
      <c r="D3" s="311"/>
      <c r="E3" s="311"/>
      <c r="F3" s="311"/>
      <c r="G3" s="311"/>
      <c r="H3" s="311"/>
    </row>
    <row r="4" spans="1:8" ht="19.5">
      <c r="A4" s="7"/>
      <c r="B4" s="7"/>
      <c r="C4" s="7"/>
      <c r="D4" s="7"/>
      <c r="E4" s="7"/>
      <c r="F4" s="7"/>
      <c r="G4" s="7"/>
    </row>
    <row r="5" spans="1:8" ht="19.5">
      <c r="A5" s="7"/>
      <c r="B5" s="7"/>
      <c r="C5" s="7"/>
      <c r="D5" s="7"/>
      <c r="E5" s="7"/>
      <c r="F5" s="7" t="s">
        <v>53</v>
      </c>
      <c r="G5" s="7"/>
    </row>
    <row r="6" spans="1:8" ht="19.5">
      <c r="A6" s="7"/>
      <c r="B6" s="7"/>
      <c r="C6" s="7"/>
      <c r="D6" s="7"/>
      <c r="E6" s="7"/>
      <c r="F6" s="7"/>
      <c r="G6" s="7"/>
    </row>
    <row r="7" spans="1:8" ht="19.5">
      <c r="A7" s="7" t="s">
        <v>54</v>
      </c>
      <c r="B7" s="7"/>
      <c r="C7" s="7"/>
      <c r="D7" s="7"/>
      <c r="E7" s="7"/>
      <c r="F7" s="7"/>
      <c r="G7" s="7"/>
    </row>
    <row r="8" spans="1:8" ht="19.5">
      <c r="A8" s="7"/>
      <c r="B8" s="7"/>
      <c r="C8" s="7"/>
      <c r="D8" s="7"/>
      <c r="E8" s="7"/>
      <c r="F8" s="7"/>
      <c r="G8" s="7"/>
    </row>
    <row r="9" spans="1:8" ht="19.5">
      <c r="A9" s="7"/>
      <c r="B9" s="7"/>
      <c r="C9" s="7"/>
      <c r="D9" s="7"/>
      <c r="E9" s="7"/>
      <c r="F9" s="7"/>
      <c r="G9" s="7"/>
    </row>
    <row r="10" spans="1:8" ht="19.5">
      <c r="A10" s="7"/>
      <c r="B10" s="7"/>
      <c r="C10" s="7"/>
      <c r="D10" s="7"/>
      <c r="E10" s="7"/>
      <c r="F10" s="7" t="s">
        <v>55</v>
      </c>
      <c r="G10" s="7"/>
    </row>
    <row r="11" spans="1:8" ht="6.75" customHeight="1">
      <c r="A11" s="7"/>
      <c r="B11" s="7"/>
      <c r="C11" s="7"/>
      <c r="D11" s="7"/>
      <c r="E11" s="7"/>
      <c r="F11" s="7"/>
      <c r="G11" s="7"/>
    </row>
    <row r="12" spans="1:8" ht="37.5" customHeight="1">
      <c r="A12" s="7"/>
      <c r="B12" s="7"/>
      <c r="C12" s="7"/>
      <c r="D12" s="7"/>
      <c r="E12" s="7"/>
      <c r="F12" s="90" t="s">
        <v>57</v>
      </c>
      <c r="G12" s="7"/>
    </row>
    <row r="13" spans="1:8" ht="37.5" customHeight="1">
      <c r="A13" s="7"/>
      <c r="B13" s="7"/>
      <c r="C13" s="7"/>
      <c r="D13" s="7"/>
      <c r="E13" s="7"/>
      <c r="F13" s="90" t="s">
        <v>58</v>
      </c>
      <c r="G13" s="7"/>
    </row>
    <row r="14" spans="1:8" ht="37.5" customHeight="1">
      <c r="A14" s="7"/>
      <c r="B14" s="7"/>
      <c r="C14" s="7"/>
      <c r="D14" s="7"/>
      <c r="E14" s="7"/>
      <c r="F14" s="90" t="s">
        <v>59</v>
      </c>
      <c r="G14" s="7"/>
    </row>
    <row r="15" spans="1:8" ht="37.5" customHeight="1">
      <c r="A15" s="7"/>
      <c r="B15" s="7"/>
      <c r="C15" s="7"/>
      <c r="D15" s="7"/>
      <c r="E15" s="7"/>
      <c r="F15" s="90" t="s">
        <v>60</v>
      </c>
      <c r="G15" s="7"/>
    </row>
    <row r="16" spans="1:8" ht="19.5">
      <c r="A16" s="7"/>
      <c r="B16" s="7"/>
      <c r="C16" s="7"/>
      <c r="D16" s="7"/>
      <c r="E16" s="7"/>
      <c r="F16" s="7"/>
      <c r="G16" s="7"/>
    </row>
    <row r="17" spans="1:7" ht="19.5">
      <c r="A17" s="7"/>
      <c r="B17" s="7"/>
      <c r="C17" s="7"/>
      <c r="D17" s="7"/>
      <c r="E17" s="7"/>
      <c r="F17" s="7"/>
      <c r="G17" s="7"/>
    </row>
    <row r="18" spans="1:7" ht="19.5">
      <c r="A18" s="7" t="s">
        <v>78</v>
      </c>
      <c r="B18" s="7"/>
      <c r="C18" s="7"/>
      <c r="D18" s="7"/>
      <c r="E18" s="7"/>
      <c r="F18" s="7"/>
      <c r="G18" s="7"/>
    </row>
    <row r="19" spans="1:7" ht="19.5">
      <c r="A19" s="7" t="s">
        <v>63</v>
      </c>
      <c r="B19" s="7"/>
      <c r="C19" s="7"/>
      <c r="D19" s="7"/>
      <c r="E19" s="7"/>
      <c r="F19" s="7"/>
      <c r="G19" s="7"/>
    </row>
    <row r="20" spans="1:7" ht="19.5">
      <c r="A20" s="7"/>
      <c r="B20" s="7"/>
      <c r="C20" s="7"/>
      <c r="D20" s="7"/>
      <c r="E20" s="7"/>
      <c r="F20" s="7"/>
      <c r="G20" s="7"/>
    </row>
    <row r="21" spans="1:7" ht="19.5">
      <c r="A21" s="7"/>
      <c r="B21" s="7"/>
      <c r="C21" s="7"/>
      <c r="D21" s="7"/>
      <c r="E21" s="7"/>
      <c r="F21" s="7"/>
      <c r="G21" s="7"/>
    </row>
    <row r="22" spans="1:7" ht="19.5">
      <c r="A22" s="7"/>
      <c r="B22" s="7"/>
      <c r="C22" s="7"/>
      <c r="D22" s="7"/>
      <c r="E22" s="7"/>
      <c r="F22" s="7"/>
      <c r="G22" s="7"/>
    </row>
    <row r="23" spans="1:7" ht="19.5">
      <c r="A23" s="7"/>
      <c r="B23" s="7"/>
      <c r="C23" s="7"/>
      <c r="D23" s="7"/>
      <c r="E23" s="7"/>
      <c r="F23" s="7" t="s">
        <v>56</v>
      </c>
      <c r="G23" s="7"/>
    </row>
    <row r="24" spans="1:7" ht="6" customHeight="1">
      <c r="A24" s="7"/>
      <c r="B24" s="7"/>
      <c r="C24" s="7"/>
      <c r="D24" s="7"/>
      <c r="E24" s="7"/>
      <c r="F24" s="7"/>
      <c r="G24" s="7"/>
    </row>
    <row r="25" spans="1:7" ht="31.5" customHeight="1">
      <c r="A25" s="7"/>
      <c r="B25" s="7"/>
      <c r="C25" s="7"/>
      <c r="D25" s="7"/>
      <c r="E25" s="7"/>
      <c r="F25" s="90" t="s">
        <v>62</v>
      </c>
      <c r="G25" s="7"/>
    </row>
    <row r="26" spans="1:7" ht="31.5" customHeight="1">
      <c r="A26" s="7"/>
      <c r="B26" s="7"/>
      <c r="C26" s="7"/>
      <c r="D26" s="7"/>
      <c r="E26" s="7"/>
      <c r="F26" s="90" t="s">
        <v>58</v>
      </c>
      <c r="G26" s="7"/>
    </row>
    <row r="27" spans="1:7" ht="31.5" customHeight="1">
      <c r="A27" s="7"/>
      <c r="B27" s="7"/>
      <c r="C27" s="7"/>
      <c r="D27" s="7"/>
      <c r="E27" s="7"/>
      <c r="F27" s="90" t="s">
        <v>59</v>
      </c>
      <c r="G27" s="7"/>
    </row>
    <row r="28" spans="1:7" ht="31.5" customHeight="1">
      <c r="A28" s="7"/>
      <c r="B28" s="7"/>
      <c r="C28" s="7"/>
      <c r="D28" s="7"/>
      <c r="E28" s="7"/>
      <c r="F28" s="90" t="s">
        <v>60</v>
      </c>
      <c r="G28" s="7"/>
    </row>
    <row r="29" spans="1:7" ht="15.75" customHeight="1">
      <c r="A29" s="7"/>
      <c r="B29" s="7"/>
      <c r="C29" s="7"/>
      <c r="D29" s="7"/>
      <c r="E29" s="7"/>
      <c r="F29" s="90"/>
      <c r="G29" s="7"/>
    </row>
    <row r="31" spans="1:7">
      <c r="A31" s="89"/>
    </row>
    <row r="35" spans="1:1">
      <c r="A35" s="89" t="s">
        <v>61</v>
      </c>
    </row>
  </sheetData>
  <mergeCells count="2">
    <mergeCell ref="A1:B2"/>
    <mergeCell ref="A3:H3"/>
  </mergeCells>
  <phoneticPr fontId="7"/>
  <pageMargins left="0.83" right="0.53"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様式第１号</vt:lpstr>
      <vt:lpstr>様式③電力料＋油脂費（○○地区）</vt:lpstr>
      <vt:lpstr>リスト</vt:lpstr>
      <vt:lpstr>２電気料金請求書</vt:lpstr>
      <vt:lpstr>２油脂費領収書 </vt:lpstr>
      <vt:lpstr>３位置図</vt:lpstr>
      <vt:lpstr>４施設写真</vt:lpstr>
      <vt:lpstr>５口座申込書 (新)</vt:lpstr>
      <vt:lpstr>６委任状</vt:lpstr>
      <vt:lpstr>７預金通帳写</vt:lpstr>
      <vt:lpstr>８高圧契約証明</vt:lpstr>
      <vt:lpstr>９農事用電力以外の契約の証明</vt:lpstr>
      <vt:lpstr>注意事項 </vt:lpstr>
      <vt:lpstr>10支援対象施設に関する要件の確認</vt:lpstr>
      <vt:lpstr>'３位置図'!Print_Area</vt:lpstr>
      <vt:lpstr>'５口座申込書 (新)'!Print_Area</vt:lpstr>
      <vt:lpstr>'６委任状'!Print_Area</vt:lpstr>
      <vt:lpstr>リスト!Print_Area</vt:lpstr>
      <vt:lpstr>'様式③電力料＋油脂費（○○地区）'!Print_Area</vt:lpstr>
      <vt:lpstr>様式第１号!Print_Area</vt:lpstr>
      <vt:lpstr>'様式③電力料＋油脂費（○○地区）'!Print_Titles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2026-07-20T04:31:52Z</dcterms:modified>
</cp:coreProperties>
</file>