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感染症対策室\03_薬事衛生課→感染症対策室\60感染症Ｇ\65 予算業務\04 補助金\国補助_（R06～）医療施設等施設・設備整備費補助金\R7\07_交付決定\施設整備\HP用\"/>
    </mc:Choice>
  </mc:AlternateContent>
  <xr:revisionPtr revIDLastSave="0" documentId="13_ncr:1_{70AC3CD4-A42F-465E-9B36-7788193FE81A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第2号様式_事業実績報告書" sheetId="8" r:id="rId1"/>
    <sheet name="第2号様式_別紙1 経費所要額精算書" sheetId="9" r:id="rId2"/>
    <sheet name="第2号様式_別紙2 事業実績報告書" sheetId="22" r:id="rId3"/>
    <sheet name="管理用（このシートは削除しないでください）" sheetId="16" state="hidden" r:id="rId4"/>
  </sheets>
  <definedNames>
    <definedName name="_xlnm.Print_Area" localSheetId="0">第2号様式_事業実績報告書!$A$1:$J$40</definedName>
    <definedName name="_xlnm.Print_Area" localSheetId="1">'第2号様式_別紙1 経費所要額精算書'!$A$1:$O$45</definedName>
    <definedName name="_xlnm.Print_Area" localSheetId="2">'第2号様式_別紙2 事業実績報告書'!$A$1:$I$58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9" l="1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M9" i="9"/>
  <c r="L9" i="9"/>
  <c r="J9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F9" i="9"/>
  <c r="K38" i="9"/>
  <c r="N38" i="9"/>
  <c r="G35" i="9"/>
  <c r="H38" i="9"/>
  <c r="E38" i="9"/>
  <c r="B38" i="9"/>
  <c r="C38" i="9" s="1"/>
  <c r="O37" i="9"/>
  <c r="G37" i="9"/>
  <c r="D37" i="9"/>
  <c r="G36" i="9"/>
  <c r="D36" i="9"/>
  <c r="D35" i="9"/>
  <c r="D34" i="9"/>
  <c r="G8" i="9"/>
  <c r="D8" i="9"/>
  <c r="L38" i="9" l="1"/>
  <c r="O38" i="9"/>
  <c r="M38" i="9"/>
  <c r="F38" i="9"/>
  <c r="I38" i="9"/>
  <c r="J38" i="9"/>
  <c r="D38" i="9"/>
  <c r="G38" i="9"/>
  <c r="E42" i="22"/>
  <c r="E49" i="22" s="1"/>
  <c r="G36" i="22"/>
  <c r="G35" i="22"/>
  <c r="G34" i="22"/>
  <c r="G33" i="22"/>
  <c r="G32" i="22"/>
  <c r="G31" i="22"/>
  <c r="G30" i="22"/>
  <c r="G29" i="22"/>
  <c r="G28" i="22"/>
  <c r="G24" i="22"/>
  <c r="G23" i="22"/>
  <c r="G22" i="22"/>
  <c r="G21" i="22"/>
  <c r="G20" i="22"/>
  <c r="G19" i="22"/>
  <c r="G18" i="22"/>
  <c r="G17" i="22"/>
  <c r="G16" i="22"/>
  <c r="H37" i="22"/>
  <c r="G37" i="22" s="1"/>
  <c r="E37" i="22"/>
  <c r="H25" i="22"/>
  <c r="E25" i="22"/>
  <c r="E22" i="8"/>
  <c r="G25" i="22" l="1"/>
  <c r="E38" i="22"/>
  <c r="H38" i="22"/>
  <c r="H49" i="22" s="1"/>
  <c r="G38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持田　夏海</author>
    <author>厚生労働省ネットワークシステム</author>
  </authors>
  <commentList>
    <comment ref="F9" authorId="0" shapeId="0" xr:uid="{08961C7B-1C66-4C9C-B1D6-D783ED5D4961}">
      <text>
        <r>
          <rPr>
            <sz val="9"/>
            <color indexed="81"/>
            <rFont val="MS P ゴシック"/>
            <family val="3"/>
            <charset val="128"/>
          </rPr>
          <t>※整備面積×基準額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※「病室の感染症対策に係る整備」の場合は、１室：29,420千円</t>
        </r>
      </text>
    </comment>
    <comment ref="H9" authorId="1" shapeId="0" xr:uid="{64718923-E12E-4451-8BB2-6794E43FB834}">
      <text>
        <r>
          <rPr>
            <sz val="9"/>
            <color indexed="81"/>
            <rFont val="ＭＳ Ｐゴシック"/>
            <family val="3"/>
            <charset val="128"/>
          </rPr>
          <t>国からの直接補助及び都道府県自らが実施主体の場合は「-」を入力（半角）</t>
        </r>
      </text>
    </comment>
    <comment ref="J9" authorId="0" shapeId="0" xr:uid="{81D45180-D3D5-4A8E-9098-6D7C8FD93C79}">
      <text>
        <r>
          <rPr>
            <sz val="9"/>
            <color indexed="81"/>
            <rFont val="MS P ゴシック"/>
            <family val="3"/>
            <charset val="128"/>
          </rPr>
          <t xml:space="preserve">内示額
</t>
        </r>
      </text>
    </comment>
  </commentList>
</comments>
</file>

<file path=xl/sharedStrings.xml><?xml version="1.0" encoding="utf-8"?>
<sst xmlns="http://schemas.openxmlformats.org/spreadsheetml/2006/main" count="292" uniqueCount="210">
  <si>
    <t>　　　　　　</t>
  </si>
  <si>
    <t>総事業費</t>
  </si>
  <si>
    <t>差引額</t>
  </si>
  <si>
    <t>(A)-(B)=(C)</t>
  </si>
  <si>
    <t>(注)１　本調査表は、施設ごとに作成すること。</t>
  </si>
  <si>
    <t>施設名</t>
  </si>
  <si>
    <t>　　　</t>
  </si>
  <si>
    <t xml:space="preserve">        ㎡</t>
  </si>
  <si>
    <t xml:space="preserve">            円</t>
  </si>
  <si>
    <t>　　　　　</t>
  </si>
  <si>
    <t>　　　　　　　　　　　　　　　　　　　　　　　　　　　　　　</t>
  </si>
  <si>
    <t>施工期間</t>
  </si>
  <si>
    <t xml:space="preserve">  　　  円</t>
  </si>
  <si>
    <t>小  計</t>
  </si>
  <si>
    <t>基準額</t>
  </si>
  <si>
    <t>選定額</t>
  </si>
  <si>
    <t>円</t>
  </si>
  <si>
    <t>合計</t>
    <rPh sb="0" eb="2">
      <t>ゴウケイ</t>
    </rPh>
    <phoneticPr fontId="1"/>
  </si>
  <si>
    <t>(Ｂ)</t>
    <phoneticPr fontId="1"/>
  </si>
  <si>
    <t>(Ａ)</t>
    <phoneticPr fontId="1"/>
  </si>
  <si>
    <t>寄付金その
他の収入額</t>
    <phoneticPr fontId="1"/>
  </si>
  <si>
    <t>面　積　</t>
    <phoneticPr fontId="1"/>
  </si>
  <si>
    <t>単　価　</t>
    <phoneticPr fontId="1"/>
  </si>
  <si>
    <t>備　　考　</t>
    <phoneticPr fontId="1"/>
  </si>
  <si>
    <t>金　　額　</t>
    <phoneticPr fontId="1"/>
  </si>
  <si>
    <t>費　　目</t>
    <phoneticPr fontId="1"/>
  </si>
  <si>
    <t>区　分</t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</si>
  <si>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</si>
  <si>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経　　費　　所　　要　　額　　精　　算　　書</t>
    <phoneticPr fontId="1"/>
  </si>
  <si>
    <t xml:space="preserve">　　　　　　　　　　　　　　　　 　　　　　   　　　　　　　　　　　 　　　　　　　　　　　　　　　　　　　　　　　　　 </t>
    <phoneticPr fontId="1"/>
  </si>
  <si>
    <t>(Ｄ)</t>
    <phoneticPr fontId="1"/>
  </si>
  <si>
    <t>(Ｅ)</t>
    <phoneticPr fontId="1"/>
  </si>
  <si>
    <t>(Ｆ)</t>
    <phoneticPr fontId="1"/>
  </si>
  <si>
    <t>対象経費の
実支出額</t>
    <phoneticPr fontId="1"/>
  </si>
  <si>
    <t>差引過△
不足額</t>
    <phoneticPr fontId="1"/>
  </si>
  <si>
    <t>事　　業　　実　　績　　報　　告　　書</t>
    <phoneticPr fontId="1"/>
  </si>
  <si>
    <t>(1) へき地診療所施設整備事業</t>
    <phoneticPr fontId="1"/>
  </si>
  <si>
    <t>(2) 過疎地域等特定診療所施設整備事業</t>
    <phoneticPr fontId="1"/>
  </si>
  <si>
    <t>(3) へき地保健指導所施設整備事業</t>
    <phoneticPr fontId="1"/>
  </si>
  <si>
    <t>(4) 研修医のための研修施設整備事業</t>
    <phoneticPr fontId="1"/>
  </si>
  <si>
    <t>(5) 臨床研修病院施設整備事業</t>
    <phoneticPr fontId="1"/>
  </si>
  <si>
    <t>(6) へき地医療拠点病院施設整備事業</t>
    <phoneticPr fontId="1"/>
  </si>
  <si>
    <t>(7) 医師臨床研修病院研修医環境整備事業</t>
    <phoneticPr fontId="1"/>
  </si>
  <si>
    <t>(8) 離島等患者宿泊施設施設整備事業</t>
    <phoneticPr fontId="1"/>
  </si>
  <si>
    <t>(9) 産科医療機関施設整備事業</t>
    <phoneticPr fontId="1"/>
  </si>
  <si>
    <t>(10) 分娩取扱施設施設整備事業</t>
    <phoneticPr fontId="1"/>
  </si>
  <si>
    <t>(11) 死亡時画像診断システム施設整備事業</t>
    <phoneticPr fontId="1"/>
  </si>
  <si>
    <t>(12) 有床診療所等スプリンクラー等施設整備事業</t>
    <phoneticPr fontId="1"/>
  </si>
  <si>
    <t>(13) 南海トラフ地震に係る津波避難対策緊急事業</t>
    <phoneticPr fontId="1"/>
  </si>
  <si>
    <t>(14)院内感染対策施設整備事業</t>
    <phoneticPr fontId="1"/>
  </si>
  <si>
    <t>補助事業者名</t>
    <phoneticPr fontId="1"/>
  </si>
  <si>
    <t>円</t>
    <rPh sb="0" eb="1">
      <t>エン</t>
    </rPh>
    <phoneticPr fontId="1"/>
  </si>
  <si>
    <t>　添付書類</t>
    <phoneticPr fontId="1"/>
  </si>
  <si>
    <t>←写真は極力枚数を減らし、簡潔にまとめること</t>
    <rPh sb="1" eb="3">
      <t>シャシン</t>
    </rPh>
    <rPh sb="4" eb="6">
      <t>キョクリョク</t>
    </rPh>
    <rPh sb="6" eb="8">
      <t>マイスウ</t>
    </rPh>
    <rPh sb="9" eb="10">
      <t>ヘ</t>
    </rPh>
    <rPh sb="13" eb="15">
      <t>カンケツ</t>
    </rPh>
    <phoneticPr fontId="1"/>
  </si>
  <si>
    <t>所在地</t>
    <rPh sb="0" eb="3">
      <t>ショザイチ</t>
    </rPh>
    <phoneticPr fontId="1"/>
  </si>
  <si>
    <t>合　計</t>
    <rPh sb="0" eb="1">
      <t>ゴウ</t>
    </rPh>
    <rPh sb="2" eb="3">
      <t>ケイ</t>
    </rPh>
    <phoneticPr fontId="4"/>
  </si>
  <si>
    <t>円</t>
    <rPh sb="0" eb="1">
      <t>エン</t>
    </rPh>
    <phoneticPr fontId="4"/>
  </si>
  <si>
    <t>（内　訳）</t>
    <rPh sb="1" eb="2">
      <t>ウチ</t>
    </rPh>
    <rPh sb="3" eb="4">
      <t>ヤク</t>
    </rPh>
    <phoneticPr fontId="4"/>
  </si>
  <si>
    <t>(2)  地方債</t>
    <phoneticPr fontId="4"/>
  </si>
  <si>
    <t>(3)  寄付金</t>
    <phoneticPr fontId="4"/>
  </si>
  <si>
    <t>計</t>
    <rPh sb="0" eb="1">
      <t>ケイ</t>
    </rPh>
    <phoneticPr fontId="4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</si>
  <si>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</si>
  <si>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区分</t>
    <rPh sb="0" eb="2">
      <t>クブン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</si>
  <si>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</si>
  <si>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</si>
  <si>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建物の構造及び面積</t>
    <phoneticPr fontId="4"/>
  </si>
  <si>
    <t xml:space="preserve"> （注）１．</t>
    <phoneticPr fontId="1"/>
  </si>
  <si>
    <t>←プルダウンで選択</t>
    <rPh sb="7" eb="9">
      <t>センタク</t>
    </rPh>
    <phoneticPr fontId="4"/>
  </si>
  <si>
    <t>別紙１</t>
    <phoneticPr fontId="1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</si>
  <si>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</si>
  <si>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4"/>
  </si>
  <si>
    <t>整備費内訳　　　　　　　　　　　　　　　　　　　　　　　　</t>
    <phoneticPr fontId="4"/>
  </si>
  <si>
    <t>財源内訳</t>
    <phoneticPr fontId="4"/>
  </si>
  <si>
    <t>その他　参考事項　</t>
    <phoneticPr fontId="4"/>
  </si>
  <si>
    <t>　経費所要額精算書　（別紙１）</t>
    <phoneticPr fontId="1"/>
  </si>
  <si>
    <t>　事業実績報告書　 　（別紙2）</t>
    <phoneticPr fontId="1"/>
  </si>
  <si>
    <t>別紙２</t>
    <phoneticPr fontId="1"/>
  </si>
  <si>
    <t>施工内容</t>
    <rPh sb="0" eb="2">
      <t>セコウ</t>
    </rPh>
    <rPh sb="2" eb="4">
      <t>ナイヨウ</t>
    </rPh>
    <phoneticPr fontId="1"/>
  </si>
  <si>
    <t>←プルダウンから選択</t>
    <rPh sb="8" eb="10">
      <t>センタク</t>
    </rPh>
    <phoneticPr fontId="4"/>
  </si>
  <si>
    <t>整備費内訳の「費目」欄は、交付要綱の５（交付額の算定方法）の対象経費に定める各部門に区分して記入すること。</t>
    <phoneticPr fontId="1"/>
  </si>
  <si>
    <t>構造</t>
    <rPh sb="0" eb="2">
      <t>コウゾウ</t>
    </rPh>
    <phoneticPr fontId="1"/>
  </si>
  <si>
    <t>←構造はプルダウンから選択</t>
    <rPh sb="1" eb="3">
      <t>コウゾウ</t>
    </rPh>
    <rPh sb="11" eb="13">
      <t>センタク</t>
    </rPh>
    <phoneticPr fontId="4"/>
  </si>
  <si>
    <t>構造：</t>
    <rPh sb="0" eb="2">
      <t>コウゾウ</t>
    </rPh>
    <phoneticPr fontId="4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</si>
  <si>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4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</si>
  <si>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4"/>
  </si>
  <si>
    <t>←自動計算</t>
    <rPh sb="1" eb="3">
      <t>ジドウ</t>
    </rPh>
    <rPh sb="3" eb="5">
      <t>ケイサン</t>
    </rPh>
    <phoneticPr fontId="4"/>
  </si>
  <si>
    <t>補助事業者名：</t>
    <phoneticPr fontId="1"/>
  </si>
  <si>
    <t>新築</t>
    <rPh sb="0" eb="2">
      <t>シンチク</t>
    </rPh>
    <phoneticPr fontId="2"/>
  </si>
  <si>
    <t>移転新築</t>
    <rPh sb="0" eb="2">
      <t>イテン</t>
    </rPh>
    <rPh sb="2" eb="4">
      <t>シンチク</t>
    </rPh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</si>
  <si>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</si>
  <si>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</si>
  <si>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改修</t>
    <rPh sb="0" eb="2">
      <t>カイシュウ</t>
    </rPh>
    <phoneticPr fontId="2"/>
  </si>
  <si>
    <t>鉄骨鉄筋コンクリート造</t>
    <rPh sb="0" eb="2">
      <t>テッコツ</t>
    </rPh>
    <rPh sb="2" eb="4">
      <t>テッキン</t>
    </rPh>
    <phoneticPr fontId="2"/>
  </si>
  <si>
    <t>鉄筋コンクリート造</t>
    <rPh sb="0" eb="2">
      <t>テッキン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</si>
  <si>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</si>
  <si>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</si>
  <si>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ブロック造</t>
    <rPh sb="4" eb="5">
      <t>ヅク</t>
    </rPh>
    <phoneticPr fontId="2"/>
  </si>
  <si>
    <t>木造</t>
    <rPh sb="0" eb="2">
      <t>モクゾウ</t>
    </rPh>
    <phoneticPr fontId="2"/>
  </si>
  <si>
    <t>プレハブ造</t>
    <rPh sb="4" eb="5">
      <t>ツク</t>
    </rPh>
    <phoneticPr fontId="2"/>
  </si>
  <si>
    <t>その他</t>
    <rPh sb="2" eb="3">
      <t>タ</t>
    </rPh>
    <phoneticPr fontId="2"/>
  </si>
  <si>
    <t>へき地診療所施設整備事業</t>
  </si>
  <si>
    <t>へき地診療所施設整備事業</t>
    <phoneticPr fontId="1"/>
  </si>
  <si>
    <t>過疎地域等特定診療所施設整備事業</t>
  </si>
  <si>
    <t>過疎地域等特定診療所施設整備事業</t>
    <phoneticPr fontId="1"/>
  </si>
  <si>
    <t>へき地保健指導所施設整備事業</t>
  </si>
  <si>
    <t>へき地保健指導所施設整備事業</t>
    <phoneticPr fontId="1"/>
  </si>
  <si>
    <t>研修医のための研修施設整備事業</t>
  </si>
  <si>
    <t>研修医のための研修施設整備事業</t>
    <phoneticPr fontId="1"/>
  </si>
  <si>
    <t>臨床研修病院施設整備事業</t>
  </si>
  <si>
    <t>臨床研修病院施設整備事業</t>
    <phoneticPr fontId="1"/>
  </si>
  <si>
    <t>へき地医療拠点病院施設整備事業</t>
  </si>
  <si>
    <t>へき地医療拠点病院施設整備事業</t>
    <phoneticPr fontId="1"/>
  </si>
  <si>
    <t>医師臨床研修病院研修医環境整備事業</t>
  </si>
  <si>
    <t>医師臨床研修病院研修医環境整備事業</t>
    <phoneticPr fontId="1"/>
  </si>
  <si>
    <t>離島等患者宿泊施設施設整備事業</t>
  </si>
  <si>
    <t>離島等患者宿泊施設施設整備事業</t>
    <phoneticPr fontId="1"/>
  </si>
  <si>
    <t>産科医療機関施設整備事業</t>
  </si>
  <si>
    <t>産科医療機関施設整備事業</t>
    <phoneticPr fontId="1"/>
  </si>
  <si>
    <t>分娩取扱施設施設整備事業</t>
  </si>
  <si>
    <t>分娩取扱施設施設整備事業</t>
    <phoneticPr fontId="1"/>
  </si>
  <si>
    <t>死亡時画像診断システム施設整備事業</t>
  </si>
  <si>
    <t>死亡時画像診断システム施設整備事業</t>
    <phoneticPr fontId="1"/>
  </si>
  <si>
    <t>有床診療所等スプリンクラー等施設整備事業</t>
  </si>
  <si>
    <t>有床診療所等スプリンクラー等施設整備事業</t>
    <phoneticPr fontId="1"/>
  </si>
  <si>
    <t>南海トラフ地震に係る津波避難対策緊急事業</t>
  </si>
  <si>
    <t>南海トラフ地震に係る津波避難対策緊急事業</t>
    <phoneticPr fontId="1"/>
  </si>
  <si>
    <t>院内感染対策施設整備事業</t>
  </si>
  <si>
    <t>院内感染対策施設整備事業</t>
    <phoneticPr fontId="1"/>
  </si>
  <si>
    <t>延べ面積</t>
    <phoneticPr fontId="4"/>
  </si>
  <si>
    <t>建築面積 　</t>
    <rPh sb="0" eb="2">
      <t>ケンチク</t>
    </rPh>
    <phoneticPr fontId="4"/>
  </si>
  <si>
    <t>着工</t>
    <phoneticPr fontId="1"/>
  </si>
  <si>
    <t>～</t>
    <phoneticPr fontId="4"/>
  </si>
  <si>
    <t xml:space="preserve"> 　 年   月　 日</t>
    <phoneticPr fontId="4"/>
  </si>
  <si>
    <t>　竣工</t>
    <phoneticPr fontId="4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</si>
  <si>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</si>
  <si>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所要額計算</t>
    <rPh sb="0" eb="3">
      <t>ショヨウガク</t>
    </rPh>
    <rPh sb="3" eb="5">
      <t>ケイサン</t>
    </rPh>
    <phoneticPr fontId="1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</si>
  <si>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1"/>
  </si>
  <si>
    <t>-</t>
    <phoneticPr fontId="1"/>
  </si>
  <si>
    <t>-</t>
    <phoneticPr fontId="1"/>
  </si>
  <si>
    <t>a</t>
    <phoneticPr fontId="1"/>
  </si>
  <si>
    <t>b</t>
  </si>
  <si>
    <t>b</t>
    <phoneticPr fontId="1"/>
  </si>
  <si>
    <t>c</t>
    <phoneticPr fontId="1"/>
  </si>
  <si>
    <t>分類</t>
    <rPh sb="0" eb="2">
      <t>ブンルイ</t>
    </rPh>
    <phoneticPr fontId="1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</si>
  <si>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1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</si>
  <si>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1"/>
  </si>
  <si>
    <t>再分類</t>
    <rPh sb="0" eb="3">
      <t>サイブンルイ</t>
    </rPh>
    <phoneticPr fontId="1"/>
  </si>
  <si>
    <t>A</t>
  </si>
  <si>
    <t>A</t>
    <phoneticPr fontId="1"/>
  </si>
  <si>
    <t>B</t>
    <phoneticPr fontId="1"/>
  </si>
  <si>
    <t>-</t>
    <phoneticPr fontId="1"/>
  </si>
  <si>
    <t>　　　　うち国</t>
    <phoneticPr fontId="4"/>
  </si>
  <si>
    <t>　　　　うち都道府県</t>
    <phoneticPr fontId="4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</si>
  <si>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4"/>
  </si>
  <si>
    <r>
      <t>　事業</t>
    </r>
    <r>
      <rPr>
        <sz val="11"/>
        <color theme="1"/>
        <rFont val="ＭＳ Ｐゴシック"/>
        <family val="3"/>
        <charset val="128"/>
      </rPr>
      <t>区分</t>
    </r>
    <rPh sb="3" eb="5">
      <t>クブン</t>
    </rPh>
    <phoneticPr fontId="1"/>
  </si>
  <si>
    <t>事業区分</t>
    <rPh sb="2" eb="4">
      <t>クブン</t>
    </rPh>
    <phoneticPr fontId="4"/>
  </si>
  <si>
    <t>(1)  補助金</t>
    <phoneticPr fontId="4"/>
  </si>
  <si>
    <t>補助財産を取得する際に、当該補助財産を取得するための抵当権設定の有無</t>
    <phoneticPr fontId="4"/>
  </si>
  <si>
    <t>３　「選定額（F）」欄は、(D)と(E)とを比較して少ない方の額を記入すること。</t>
    <phoneticPr fontId="1"/>
  </si>
  <si>
    <t>　　ただし、算出された額に1,000円未満の端数が生じた場合にはこれを切捨てるものとする。</t>
    <phoneticPr fontId="1"/>
  </si>
  <si>
    <t>補助事業者名</t>
    <rPh sb="0" eb="2">
      <t>ホジョ</t>
    </rPh>
    <rPh sb="2" eb="6">
      <t>ジギョウシャメイ</t>
    </rPh>
    <phoneticPr fontId="4"/>
  </si>
  <si>
    <t>　島根県知事　様</t>
    <rPh sb="1" eb="4">
      <t>シマネケン</t>
    </rPh>
    <rPh sb="4" eb="6">
      <t>チジ</t>
    </rPh>
    <rPh sb="7" eb="8">
      <t>サマ</t>
    </rPh>
    <phoneticPr fontId="1"/>
  </si>
  <si>
    <t>　補助精算額</t>
    <phoneticPr fontId="1"/>
  </si>
  <si>
    <r>
      <t>（１）当該事業に係る歳入歳出</t>
    </r>
    <r>
      <rPr>
        <sz val="11"/>
        <color theme="1"/>
        <rFont val="ＭＳ Ｐゴシック"/>
        <family val="3"/>
        <charset val="128"/>
      </rPr>
      <t>決算書（見込）の抄本</t>
    </r>
    <rPh sb="3" eb="5">
      <t>トウガイ</t>
    </rPh>
    <rPh sb="5" eb="7">
      <t>ジギョウ</t>
    </rPh>
    <rPh sb="8" eb="9">
      <t>カカ</t>
    </rPh>
    <rPh sb="10" eb="12">
      <t>サイニュウ</t>
    </rPh>
    <rPh sb="12" eb="14">
      <t>サイシュツ</t>
    </rPh>
    <rPh sb="14" eb="17">
      <t>ケッサンショ</t>
    </rPh>
    <rPh sb="18" eb="20">
      <t>ミコ</t>
    </rPh>
    <phoneticPr fontId="1"/>
  </si>
  <si>
    <t>（２）補助事業完成後の施設の全景及び補助対象事業の概要を示す写真</t>
    <rPh sb="7" eb="9">
      <t>カンセイ</t>
    </rPh>
    <rPh sb="9" eb="10">
      <t>ゴ</t>
    </rPh>
    <rPh sb="11" eb="13">
      <t>シセツ</t>
    </rPh>
    <rPh sb="14" eb="16">
      <t>ゼンケイ</t>
    </rPh>
    <rPh sb="16" eb="17">
      <t>オヨ</t>
    </rPh>
    <rPh sb="18" eb="20">
      <t>ホジョ</t>
    </rPh>
    <rPh sb="20" eb="22">
      <t>タイショウ</t>
    </rPh>
    <rPh sb="22" eb="24">
      <t>ジギョウ</t>
    </rPh>
    <rPh sb="25" eb="27">
      <t>ガイヨウ</t>
    </rPh>
    <rPh sb="28" eb="29">
      <t>シメ</t>
    </rPh>
    <rPh sb="30" eb="32">
      <t>シャシン</t>
    </rPh>
    <phoneticPr fontId="1"/>
  </si>
  <si>
    <r>
      <rPr>
        <sz val="11"/>
        <color theme="1"/>
        <rFont val="ＭＳ Ｐゴシック"/>
        <family val="3"/>
        <charset val="128"/>
      </rPr>
      <t>（４）</t>
    </r>
    <r>
      <rPr>
        <sz val="11"/>
        <color theme="1"/>
        <rFont val="ＭＳ Ｐゴシック"/>
        <family val="3"/>
        <charset val="128"/>
        <scheme val="minor"/>
      </rPr>
      <t>補助事業完成後の建物の構造概要及び平面図（各室の用途を示すこと。）</t>
    </r>
    <rPh sb="3" eb="5">
      <t>ホジョ</t>
    </rPh>
    <rPh sb="5" eb="7">
      <t>ジギョウ</t>
    </rPh>
    <rPh sb="7" eb="9">
      <t>カンセイ</t>
    </rPh>
    <rPh sb="9" eb="10">
      <t>ゴ</t>
    </rPh>
    <rPh sb="11" eb="13">
      <t>タテモノ</t>
    </rPh>
    <rPh sb="14" eb="16">
      <t>コウゾウ</t>
    </rPh>
    <rPh sb="16" eb="18">
      <t>ガイヨウ</t>
    </rPh>
    <rPh sb="18" eb="19">
      <t>オヨ</t>
    </rPh>
    <rPh sb="20" eb="23">
      <t>ヘイメンズ</t>
    </rPh>
    <rPh sb="24" eb="26">
      <t>カクシツ</t>
    </rPh>
    <rPh sb="27" eb="29">
      <t>ヨウト</t>
    </rPh>
    <rPh sb="30" eb="31">
      <t>シメ</t>
    </rPh>
    <phoneticPr fontId="1"/>
  </si>
  <si>
    <t>（５）補助対象区域の工事設計図及び工事仕訳書</t>
    <rPh sb="3" eb="5">
      <t>ホジョ</t>
    </rPh>
    <rPh sb="5" eb="7">
      <t>タイショウ</t>
    </rPh>
    <rPh sb="7" eb="9">
      <t>クイキ</t>
    </rPh>
    <rPh sb="10" eb="12">
      <t>コウジ</t>
    </rPh>
    <rPh sb="12" eb="15">
      <t>セッケイズ</t>
    </rPh>
    <rPh sb="15" eb="16">
      <t>オヨ</t>
    </rPh>
    <rPh sb="17" eb="19">
      <t>コウジ</t>
    </rPh>
    <rPh sb="19" eb="21">
      <t>シワケ</t>
    </rPh>
    <rPh sb="21" eb="22">
      <t>ショ</t>
    </rPh>
    <phoneticPr fontId="1"/>
  </si>
  <si>
    <t>　　　　　　　　　　　　　　　　　　　　　事業実績報告書</t>
    <rPh sb="21" eb="23">
      <t>ジギョウ</t>
    </rPh>
    <rPh sb="23" eb="25">
      <t>ジッセキ</t>
    </rPh>
    <phoneticPr fontId="1"/>
  </si>
  <si>
    <t>第２号様式</t>
    <phoneticPr fontId="1"/>
  </si>
  <si>
    <t>（３）契約書の写し、支出証拠書の写し</t>
    <rPh sb="10" eb="12">
      <t>シシュツ</t>
    </rPh>
    <rPh sb="12" eb="15">
      <t>ショウコショ</t>
    </rPh>
    <rPh sb="16" eb="17">
      <t>ウツ</t>
    </rPh>
    <phoneticPr fontId="1"/>
  </si>
  <si>
    <t>（６）建築基準法第７条第５項の規定による検査済証の写し（該当する場合に限る。）</t>
    <rPh sb="3" eb="5">
      <t>ケンチク</t>
    </rPh>
    <rPh sb="5" eb="8">
      <t>キジュンホウ</t>
    </rPh>
    <rPh sb="8" eb="9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2">
      <t>ケンサ</t>
    </rPh>
    <rPh sb="22" eb="23">
      <t>ズ</t>
    </rPh>
    <rPh sb="23" eb="24">
      <t>ショウ</t>
    </rPh>
    <rPh sb="25" eb="26">
      <t>ウツ</t>
    </rPh>
    <rPh sb="28" eb="30">
      <t>ガイトウ</t>
    </rPh>
    <rPh sb="32" eb="34">
      <t>バアイ</t>
    </rPh>
    <rPh sb="35" eb="36">
      <t>カギ</t>
    </rPh>
    <phoneticPr fontId="1"/>
  </si>
  <si>
    <t>２　「整備種目」欄は、「病室の感染症対策に係る整備」、「病棟等の感染対策に係る整備」、「個人防護具保管施設の整備」のいずれかを記載すること。</t>
    <phoneticPr fontId="1"/>
  </si>
  <si>
    <t>新興感染症対応力強化事業（協定締結医療機関施設整備事業）</t>
    <rPh sb="0" eb="12">
      <t>シンコウカンセンショウタイオウリョクキョウカジギョウ</t>
    </rPh>
    <rPh sb="13" eb="27">
      <t>キョウテイテイケツイリョウキカンシセツセイビジギョウ</t>
    </rPh>
    <phoneticPr fontId="4"/>
  </si>
  <si>
    <t>　新興感染症対応力強化事業（協定締結医療機関施設整備事業）</t>
    <rPh sb="1" eb="3">
      <t>シンコウ</t>
    </rPh>
    <rPh sb="3" eb="6">
      <t>カンセンショウ</t>
    </rPh>
    <rPh sb="6" eb="8">
      <t>タイオウ</t>
    </rPh>
    <rPh sb="8" eb="9">
      <t>リョク</t>
    </rPh>
    <rPh sb="9" eb="11">
      <t>キョウカ</t>
    </rPh>
    <rPh sb="11" eb="13">
      <t>ジギョウ</t>
    </rPh>
    <rPh sb="14" eb="28">
      <t>キョウテイテイケツイリョウキカンシセツセイビジギョウ</t>
    </rPh>
    <phoneticPr fontId="1"/>
  </si>
  <si>
    <t>番号</t>
    <rPh sb="0" eb="2">
      <t>バンゴウ</t>
    </rPh>
    <phoneticPr fontId="1"/>
  </si>
  <si>
    <t>令和〇年△月□日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</si>
  <si>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理事長　〇〇　〇〇</t>
    <rPh sb="0" eb="3">
      <t>リジチョウ</t>
    </rPh>
    <phoneticPr fontId="1"/>
  </si>
  <si>
    <t>令和７年度島根県新興感染症対応力強化施設整備費補助金</t>
    <rPh sb="0" eb="2">
      <t>レイワ</t>
    </rPh>
    <phoneticPr fontId="1"/>
  </si>
  <si>
    <t>〇〇〇医院</t>
    <rPh sb="3" eb="5">
      <t>イイン</t>
    </rPh>
    <phoneticPr fontId="4"/>
  </si>
  <si>
    <r>
      <rPr>
        <sz val="11"/>
        <color rgb="FFFF0000"/>
        <rFont val="ＭＳ Ｐゴシック"/>
        <family val="3"/>
        <charset val="128"/>
        <scheme val="minor"/>
      </rPr>
      <t>令和８年〇月〇日付け指令薬第〇〇号</t>
    </r>
    <r>
      <rPr>
        <sz val="11"/>
        <color theme="1"/>
        <rFont val="ＭＳ Ｐゴシック"/>
        <family val="3"/>
        <charset val="128"/>
        <scheme val="minor"/>
      </rPr>
      <t>をもって交付決定を受けた標記について、次のとおり関係書類を添えて報告する。</t>
    </r>
    <rPh sb="0" eb="2">
      <t>レイワ</t>
    </rPh>
    <rPh sb="7" eb="8">
      <t>ニチ</t>
    </rPh>
    <rPh sb="8" eb="9">
      <t>ヅ</t>
    </rPh>
    <rPh sb="10" eb="12">
      <t>シレイ</t>
    </rPh>
    <rPh sb="12" eb="13">
      <t>ヤク</t>
    </rPh>
    <phoneticPr fontId="1"/>
  </si>
  <si>
    <r>
      <rPr>
        <sz val="9"/>
        <color rgb="FFFF0000"/>
        <rFont val="ＭＳ Ｐゴシック"/>
        <family val="3"/>
        <charset val="128"/>
      </rPr>
      <t>２</t>
    </r>
    <r>
      <rPr>
        <sz val="9"/>
        <color rgb="FF000000"/>
        <rFont val="ＭＳ Ｐゴシック"/>
        <family val="3"/>
        <charset val="128"/>
      </rPr>
      <t>階建</t>
    </r>
    <rPh sb="1" eb="2">
      <t>カイ</t>
    </rPh>
    <rPh sb="2" eb="3">
      <t>ダ</t>
    </rPh>
    <phoneticPr fontId="4"/>
  </si>
  <si>
    <t>個人防護具保管庫の整備</t>
    <rPh sb="0" eb="5">
      <t>コジンボウゴグ</t>
    </rPh>
    <rPh sb="5" eb="8">
      <t>ホカンコ</t>
    </rPh>
    <rPh sb="9" eb="11">
      <t>セイビ</t>
    </rPh>
    <phoneticPr fontId="4"/>
  </si>
  <si>
    <t>事  業  区  分</t>
    <rPh sb="0" eb="1">
      <t>コト</t>
    </rPh>
    <rPh sb="3" eb="4">
      <t>ギョウ</t>
    </rPh>
    <rPh sb="6" eb="7">
      <t>ク</t>
    </rPh>
    <rPh sb="9" eb="10">
      <t>ブン</t>
    </rPh>
    <phoneticPr fontId="1"/>
  </si>
  <si>
    <t>市町村
補 助 額</t>
    <rPh sb="0" eb="3">
      <t>シチョウソン</t>
    </rPh>
    <phoneticPr fontId="1"/>
  </si>
  <si>
    <t>県補助
基 本 額</t>
    <rPh sb="0" eb="1">
      <t>ケン</t>
    </rPh>
    <phoneticPr fontId="1"/>
  </si>
  <si>
    <t>県補助
所 要 額</t>
    <rPh sb="0" eb="1">
      <t>ケン</t>
    </rPh>
    <phoneticPr fontId="1"/>
  </si>
  <si>
    <t>仕入に係る消費税等相当額</t>
    <rPh sb="0" eb="2">
      <t>シイレ</t>
    </rPh>
    <rPh sb="3" eb="4">
      <t>カカ</t>
    </rPh>
    <rPh sb="5" eb="12">
      <t>ショウヒゼイトウソウトウガク</t>
    </rPh>
    <phoneticPr fontId="37"/>
  </si>
  <si>
    <t>要県補助額</t>
    <rPh sb="0" eb="5">
      <t>ヨウケンホジョガク</t>
    </rPh>
    <phoneticPr fontId="37"/>
  </si>
  <si>
    <t>県補助
交付決定額</t>
    <rPh sb="0" eb="1">
      <t>ケン</t>
    </rPh>
    <phoneticPr fontId="1"/>
  </si>
  <si>
    <t>県補助
受入済額</t>
    <rPh sb="0" eb="1">
      <t>ケン</t>
    </rPh>
    <phoneticPr fontId="1"/>
  </si>
  <si>
    <t>（Ｇ)</t>
    <phoneticPr fontId="1"/>
  </si>
  <si>
    <t>(H)</t>
    <phoneticPr fontId="1"/>
  </si>
  <si>
    <t>(I)</t>
    <phoneticPr fontId="1"/>
  </si>
  <si>
    <t>(J)</t>
  </si>
  <si>
    <t>（I)-(J)=(K)</t>
  </si>
  <si>
    <t>（L)</t>
  </si>
  <si>
    <t>（L)-(K)=(M)</t>
  </si>
  <si>
    <t>(M)-(K)=(N)</t>
    <phoneticPr fontId="1"/>
  </si>
  <si>
    <t xml:space="preserve">       円</t>
  </si>
  <si>
    <t>個人防護具保管施設の整備</t>
  </si>
  <si>
    <t>４　「補助基本額（Ｈ）」欄は、(C)と(F)とを比較して少ない方の額を記入すること。</t>
    <rPh sb="35" eb="37">
      <t>キニュウ</t>
    </rPh>
    <phoneticPr fontId="1"/>
  </si>
  <si>
    <t>５　「補助所要額（Ⅰ）」欄は、（H）欄に記載された額に補助率を乗じて得た額を記入すること。</t>
    <rPh sb="18" eb="19">
      <t>ラン</t>
    </rPh>
    <rPh sb="20" eb="22">
      <t>キサイ</t>
    </rPh>
    <rPh sb="25" eb="26">
      <t>ガク</t>
    </rPh>
    <rPh sb="27" eb="29">
      <t>ホジョ</t>
    </rPh>
    <rPh sb="29" eb="30">
      <t>リツ</t>
    </rPh>
    <rPh sb="31" eb="32">
      <t>ジョウ</t>
    </rPh>
    <rPh sb="34" eb="35">
      <t>エ</t>
    </rPh>
    <rPh sb="36" eb="37">
      <t>ガク</t>
    </rPh>
    <phoneticPr fontId="1"/>
  </si>
  <si>
    <t>無</t>
  </si>
  <si>
    <r>
      <rPr>
        <u/>
        <sz val="9"/>
        <color rgb="FFFF0000"/>
        <rFont val="ＭＳ Ｐゴシック"/>
        <family val="3"/>
        <charset val="128"/>
      </rPr>
      <t xml:space="preserve">           ㎡</t>
    </r>
    <r>
      <rPr>
        <sz val="9"/>
        <color rgb="FFFF0000"/>
        <rFont val="ＭＳ Ｐゴシック"/>
        <family val="3"/>
        <charset val="128"/>
      </rPr>
      <t xml:space="preserve"> </t>
    </r>
    <phoneticPr fontId="4"/>
  </si>
  <si>
    <t>令和〇年 〇 月〇 日</t>
    <rPh sb="0" eb="2">
      <t>レイワ</t>
    </rPh>
    <phoneticPr fontId="4"/>
  </si>
  <si>
    <t>医療法人〇〇　〇〇〇医院</t>
    <rPh sb="0" eb="2">
      <t>イリョウ</t>
    </rPh>
    <rPh sb="2" eb="4">
      <t>ホウジン</t>
    </rPh>
    <rPh sb="10" eb="12">
      <t>イイン</t>
    </rPh>
    <phoneticPr fontId="1"/>
  </si>
  <si>
    <t>〒123-4567島根県〇〇市〇〇町〇</t>
    <rPh sb="9" eb="12">
      <t>シマネケン</t>
    </rPh>
    <rPh sb="14" eb="15">
      <t>シ</t>
    </rPh>
    <rPh sb="17" eb="18">
      <t>チョウ</t>
    </rPh>
    <phoneticPr fontId="1"/>
  </si>
  <si>
    <t>医療法人〇〇　理事長　〇〇〇〇</t>
    <rPh sb="0" eb="2">
      <t>イリョウ</t>
    </rPh>
    <rPh sb="2" eb="4">
      <t>ホウジン</t>
    </rPh>
    <rPh sb="7" eb="10">
      <t>リジチョウ</t>
    </rPh>
    <phoneticPr fontId="1"/>
  </si>
  <si>
    <t>医療法人〇〇　理事長〇〇〇</t>
    <rPh sb="0" eb="4">
      <t>イリョウホウジン</t>
    </rPh>
    <rPh sb="7" eb="10">
      <t>リジチョウ</t>
    </rPh>
    <phoneticPr fontId="4"/>
  </si>
  <si>
    <t>島根県〇〇市〇〇町〇</t>
    <rPh sb="0" eb="3">
      <t>シマネケン</t>
    </rPh>
    <rPh sb="5" eb="6">
      <t>シ</t>
    </rPh>
    <rPh sb="8" eb="9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</si>
</sst>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&quot;金 &quot;#,###"/>
    <numFmt numFmtId="178" formatCode="#,##0_);[Red]\(#,##0\)"/>
    <numFmt numFmtId="179" formatCode="#,##0.00;&quot;△ &quot;#,##0.00"/>
    <numFmt numFmtId="180" formatCode="#,##0.00_);[Red]\(#,##0.00\)"/>
    <numFmt numFmtId="181" formatCode="#,##0_ "/>
  </numFmts>
  <fonts count="4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30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22" fillId="0" borderId="0" xfId="0" applyFont="1">
      <alignment vertical="center"/>
    </xf>
    <xf numFmtId="0" fontId="0" fillId="0" borderId="0" xfId="0" applyFont="1">
      <alignment vertical="center"/>
    </xf>
    <xf numFmtId="0" fontId="22" fillId="0" borderId="0" xfId="0" applyFont="1" applyAlignment="1">
      <alignment horizontal="left" vertical="center" indent="1"/>
    </xf>
    <xf numFmtId="0" fontId="23" fillId="0" borderId="0" xfId="0" applyFont="1">
      <alignment vertical="center"/>
    </xf>
    <xf numFmtId="0" fontId="22" fillId="0" borderId="25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8" fillId="0" borderId="0" xfId="0" applyFont="1">
      <alignment vertical="center"/>
    </xf>
    <xf numFmtId="0" fontId="22" fillId="0" borderId="29" xfId="0" applyFont="1" applyBorder="1" applyAlignment="1">
      <alignment horizontal="right" vertical="top" wrapText="1"/>
    </xf>
    <xf numFmtId="0" fontId="29" fillId="0" borderId="2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28" xfId="0" applyFont="1" applyBorder="1" applyAlignment="1">
      <alignment vertical="center" wrapText="1"/>
    </xf>
    <xf numFmtId="176" fontId="22" fillId="0" borderId="34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top" wrapText="1"/>
    </xf>
    <xf numFmtId="0" fontId="22" fillId="0" borderId="13" xfId="0" applyFont="1" applyBorder="1" applyAlignment="1">
      <alignment horizontal="right" vertical="top" wrapText="1"/>
    </xf>
    <xf numFmtId="0" fontId="23" fillId="0" borderId="0" xfId="0" applyFont="1" applyAlignment="1">
      <alignment vertical="top" wrapText="1"/>
    </xf>
    <xf numFmtId="0" fontId="29" fillId="0" borderId="0" xfId="0" applyFont="1" applyAlignment="1">
      <alignment horizontal="right"/>
    </xf>
    <xf numFmtId="0" fontId="22" fillId="0" borderId="1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textRotation="255" wrapText="1"/>
    </xf>
    <xf numFmtId="0" fontId="22" fillId="0" borderId="2" xfId="0" applyFont="1" applyBorder="1" applyAlignment="1">
      <alignment horizontal="center" vertical="center" textRotation="255" wrapText="1"/>
    </xf>
    <xf numFmtId="0" fontId="22" fillId="0" borderId="14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178" fontId="22" fillId="0" borderId="14" xfId="0" applyNumberFormat="1" applyFont="1" applyBorder="1" applyAlignment="1">
      <alignment vertical="center" wrapText="1"/>
    </xf>
    <xf numFmtId="178" fontId="29" fillId="0" borderId="14" xfId="0" applyNumberFormat="1" applyFont="1" applyBorder="1" applyAlignment="1">
      <alignment vertical="center" wrapText="1"/>
    </xf>
    <xf numFmtId="180" fontId="22" fillId="0" borderId="2" xfId="0" applyNumberFormat="1" applyFont="1" applyBorder="1" applyAlignment="1">
      <alignment vertical="center" wrapText="1"/>
    </xf>
    <xf numFmtId="180" fontId="22" fillId="0" borderId="14" xfId="0" applyNumberFormat="1" applyFont="1" applyBorder="1" applyAlignment="1">
      <alignment vertical="center" wrapText="1"/>
    </xf>
    <xf numFmtId="180" fontId="29" fillId="0" borderId="14" xfId="0" applyNumberFormat="1" applyFont="1" applyBorder="1" applyAlignment="1">
      <alignment vertical="center" wrapText="1"/>
    </xf>
    <xf numFmtId="0" fontId="29" fillId="0" borderId="35" xfId="0" applyFont="1" applyBorder="1" applyAlignment="1">
      <alignment horizontal="right" vertical="center" shrinkToFit="1"/>
    </xf>
    <xf numFmtId="0" fontId="22" fillId="0" borderId="1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2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22" fillId="33" borderId="31" xfId="0" applyFont="1" applyFill="1" applyBorder="1" applyAlignment="1">
      <alignment vertical="center" wrapText="1"/>
    </xf>
    <xf numFmtId="0" fontId="22" fillId="33" borderId="0" xfId="0" applyFont="1" applyFill="1" applyBorder="1" applyAlignment="1">
      <alignment vertical="center" wrapText="1"/>
    </xf>
    <xf numFmtId="0" fontId="22" fillId="33" borderId="15" xfId="0" applyFont="1" applyFill="1" applyBorder="1" applyAlignment="1">
      <alignment vertical="center" wrapText="1"/>
    </xf>
    <xf numFmtId="0" fontId="22" fillId="33" borderId="6" xfId="0" applyFont="1" applyFill="1" applyBorder="1" applyAlignment="1">
      <alignment vertical="center" wrapText="1"/>
    </xf>
    <xf numFmtId="178" fontId="22" fillId="33" borderId="2" xfId="0" applyNumberFormat="1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22" fillId="33" borderId="3" xfId="0" applyFont="1" applyFill="1" applyBorder="1" applyAlignment="1">
      <alignment vertical="center" wrapText="1"/>
    </xf>
    <xf numFmtId="0" fontId="22" fillId="33" borderId="4" xfId="0" applyFont="1" applyFill="1" applyBorder="1" applyAlignment="1">
      <alignment vertical="center" wrapText="1"/>
    </xf>
    <xf numFmtId="0" fontId="22" fillId="33" borderId="7" xfId="0" applyFont="1" applyFill="1" applyBorder="1" applyAlignment="1">
      <alignment vertical="center" wrapText="1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2" fontId="0" fillId="0" borderId="0" xfId="0" applyNumberFormat="1" applyFill="1" applyAlignment="1">
      <alignment horizontal="center" vertical="center"/>
    </xf>
    <xf numFmtId="12" fontId="23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right" vertical="center" wrapText="1"/>
    </xf>
    <xf numFmtId="49" fontId="29" fillId="0" borderId="0" xfId="0" applyNumberFormat="1" applyFont="1" applyAlignment="1">
      <alignment horizontal="right" vertical="top"/>
    </xf>
    <xf numFmtId="0" fontId="22" fillId="0" borderId="0" xfId="0" applyFont="1" applyFill="1" applyAlignment="1">
      <alignment horizontal="left" vertical="center" indent="1"/>
    </xf>
    <xf numFmtId="176" fontId="22" fillId="0" borderId="30" xfId="0" applyNumberFormat="1" applyFont="1" applyBorder="1" applyAlignment="1">
      <alignment vertical="center" shrinkToFit="1"/>
    </xf>
    <xf numFmtId="0" fontId="27" fillId="34" borderId="0" xfId="0" applyFont="1" applyFill="1">
      <alignment vertical="center"/>
    </xf>
    <xf numFmtId="0" fontId="28" fillId="34" borderId="0" xfId="0" applyFont="1" applyFill="1">
      <alignment vertical="center"/>
    </xf>
    <xf numFmtId="0" fontId="28" fillId="34" borderId="0" xfId="0" applyFont="1" applyFill="1" applyAlignment="1">
      <alignment horizontal="right" vertical="center"/>
    </xf>
    <xf numFmtId="0" fontId="24" fillId="34" borderId="0" xfId="0" applyFont="1" applyFill="1">
      <alignment vertical="center"/>
    </xf>
    <xf numFmtId="0" fontId="23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0" fillId="34" borderId="0" xfId="0" applyFont="1" applyFill="1">
      <alignment vertical="center"/>
    </xf>
    <xf numFmtId="0" fontId="0" fillId="34" borderId="0" xfId="0" applyFont="1" applyFill="1" applyAlignment="1">
      <alignment vertical="center" wrapText="1"/>
    </xf>
    <xf numFmtId="0" fontId="28" fillId="34" borderId="0" xfId="0" applyFont="1" applyFill="1" applyAlignment="1">
      <alignment vertical="center" wrapText="1"/>
    </xf>
    <xf numFmtId="0" fontId="28" fillId="34" borderId="0" xfId="0" applyFont="1" applyFill="1" applyAlignment="1">
      <alignment vertical="center"/>
    </xf>
    <xf numFmtId="0" fontId="34" fillId="34" borderId="0" xfId="0" applyFont="1" applyFill="1">
      <alignment vertical="center"/>
    </xf>
    <xf numFmtId="0" fontId="34" fillId="34" borderId="0" xfId="0" applyFont="1" applyFill="1" applyAlignment="1">
      <alignment vertical="center"/>
    </xf>
    <xf numFmtId="0" fontId="34" fillId="0" borderId="0" xfId="0" applyFont="1" applyFill="1">
      <alignment vertical="center"/>
    </xf>
    <xf numFmtId="0" fontId="35" fillId="33" borderId="38" xfId="0" applyFont="1" applyFill="1" applyBorder="1" applyAlignment="1">
      <alignment vertical="center" wrapText="1"/>
    </xf>
    <xf numFmtId="176" fontId="35" fillId="33" borderId="39" xfId="0" applyNumberFormat="1" applyFont="1" applyFill="1" applyBorder="1" applyAlignment="1">
      <alignment vertical="center" shrinkToFit="1"/>
    </xf>
    <xf numFmtId="178" fontId="35" fillId="33" borderId="2" xfId="0" applyNumberFormat="1" applyFont="1" applyFill="1" applyBorder="1" applyAlignment="1">
      <alignment vertical="center" wrapText="1"/>
    </xf>
    <xf numFmtId="0" fontId="35" fillId="33" borderId="35" xfId="0" applyFont="1" applyFill="1" applyBorder="1" applyAlignment="1">
      <alignment horizontal="left" vertical="center"/>
    </xf>
    <xf numFmtId="0" fontId="29" fillId="33" borderId="35" xfId="0" applyFont="1" applyFill="1" applyBorder="1" applyAlignment="1">
      <alignment horizontal="left" vertical="center"/>
    </xf>
    <xf numFmtId="0" fontId="35" fillId="33" borderId="15" xfId="0" applyFont="1" applyFill="1" applyBorder="1" applyAlignment="1">
      <alignment vertical="center" wrapText="1"/>
    </xf>
    <xf numFmtId="0" fontId="35" fillId="33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176" fontId="22" fillId="0" borderId="0" xfId="0" applyNumberFormat="1" applyFont="1" applyBorder="1" applyAlignment="1">
      <alignment vertical="center" shrinkToFi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right" vertical="top" wrapText="1"/>
    </xf>
    <xf numFmtId="0" fontId="33" fillId="0" borderId="27" xfId="0" applyFont="1" applyBorder="1" applyAlignment="1">
      <alignment horizontal="right" vertical="top" wrapText="1"/>
    </xf>
    <xf numFmtId="0" fontId="23" fillId="33" borderId="0" xfId="0" applyFont="1" applyFill="1" applyAlignment="1">
      <alignment vertical="center"/>
    </xf>
    <xf numFmtId="176" fontId="35" fillId="0" borderId="39" xfId="0" applyNumberFormat="1" applyFont="1" applyBorder="1" applyAlignment="1">
      <alignment vertical="center" shrinkToFit="1"/>
    </xf>
    <xf numFmtId="0" fontId="35" fillId="33" borderId="31" xfId="0" applyFont="1" applyFill="1" applyBorder="1" applyAlignment="1">
      <alignment vertical="center" wrapText="1"/>
    </xf>
    <xf numFmtId="176" fontId="35" fillId="0" borderId="34" xfId="0" applyNumberFormat="1" applyFont="1" applyBorder="1" applyAlignment="1">
      <alignment vertical="center" shrinkToFit="1"/>
    </xf>
    <xf numFmtId="176" fontId="35" fillId="0" borderId="30" xfId="0" applyNumberFormat="1" applyFont="1" applyBorder="1" applyAlignment="1">
      <alignment vertical="center" shrinkToFit="1"/>
    </xf>
    <xf numFmtId="176" fontId="35" fillId="33" borderId="34" xfId="0" applyNumberFormat="1" applyFont="1" applyFill="1" applyBorder="1" applyAlignment="1">
      <alignment vertical="center" shrinkToFit="1"/>
    </xf>
    <xf numFmtId="176" fontId="35" fillId="0" borderId="43" xfId="0" applyNumberFormat="1" applyFont="1" applyBorder="1" applyAlignment="1">
      <alignment vertical="center" shrinkToFit="1"/>
    </xf>
    <xf numFmtId="0" fontId="35" fillId="0" borderId="40" xfId="0" applyFont="1" applyBorder="1" applyAlignment="1">
      <alignment horizontal="right" vertical="center" wrapText="1"/>
    </xf>
    <xf numFmtId="176" fontId="35" fillId="0" borderId="41" xfId="0" applyNumberFormat="1" applyFont="1" applyBorder="1" applyAlignment="1">
      <alignment vertical="center" shrinkToFit="1"/>
    </xf>
    <xf numFmtId="176" fontId="35" fillId="0" borderId="42" xfId="0" applyNumberFormat="1" applyFont="1" applyBorder="1" applyAlignment="1">
      <alignment vertical="center" shrinkToFit="1"/>
    </xf>
    <xf numFmtId="0" fontId="28" fillId="34" borderId="0" xfId="0" applyFont="1" applyFill="1" applyAlignment="1">
      <alignment horizontal="distributed" vertical="center" wrapText="1"/>
    </xf>
    <xf numFmtId="0" fontId="0" fillId="34" borderId="0" xfId="0" applyFont="1" applyFill="1" applyAlignment="1">
      <alignment horizontal="left" vertical="center"/>
    </xf>
    <xf numFmtId="177" fontId="28" fillId="34" borderId="0" xfId="0" applyNumberFormat="1" applyFont="1" applyFill="1" applyAlignment="1">
      <alignment horizontal="right" vertical="center" shrinkToFit="1"/>
    </xf>
    <xf numFmtId="58" fontId="34" fillId="34" borderId="0" xfId="0" applyNumberFormat="1" applyFont="1" applyFill="1" applyAlignment="1">
      <alignment horizontal="distributed" vertical="center"/>
    </xf>
    <xf numFmtId="58" fontId="28" fillId="34" borderId="0" xfId="0" applyNumberFormat="1" applyFont="1" applyFill="1" applyAlignment="1">
      <alignment horizontal="distributed" vertical="center"/>
    </xf>
    <xf numFmtId="0" fontId="28" fillId="34" borderId="0" xfId="0" applyNumberFormat="1" applyFont="1" applyFill="1" applyAlignment="1">
      <alignment horizontal="distributed" vertical="center"/>
    </xf>
    <xf numFmtId="0" fontId="3" fillId="34" borderId="0" xfId="0" applyFont="1" applyFill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0" fillId="34" borderId="0" xfId="0" applyFont="1" applyFill="1" applyAlignment="1">
      <alignment vertical="center" wrapText="1"/>
    </xf>
    <xf numFmtId="0" fontId="28" fillId="34" borderId="0" xfId="0" applyFont="1" applyFill="1" applyAlignment="1">
      <alignment horizontal="center" vertical="center"/>
    </xf>
    <xf numFmtId="0" fontId="28" fillId="34" borderId="0" xfId="0" applyFont="1" applyFill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 wrapText="1"/>
    </xf>
    <xf numFmtId="181" fontId="29" fillId="0" borderId="12" xfId="0" applyNumberFormat="1" applyFont="1" applyBorder="1" applyAlignment="1">
      <alignment vertical="center" wrapText="1"/>
    </xf>
    <xf numFmtId="181" fontId="29" fillId="0" borderId="5" xfId="0" applyNumberFormat="1" applyFont="1" applyBorder="1" applyAlignment="1">
      <alignment vertical="center" wrapText="1"/>
    </xf>
    <xf numFmtId="181" fontId="29" fillId="0" borderId="6" xfId="0" applyNumberFormat="1" applyFont="1" applyBorder="1" applyAlignment="1">
      <alignment vertical="center" wrapText="1"/>
    </xf>
    <xf numFmtId="0" fontId="31" fillId="0" borderId="12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181" fontId="35" fillId="33" borderId="1" xfId="0" applyNumberFormat="1" applyFont="1" applyFill="1" applyBorder="1" applyAlignment="1">
      <alignment horizontal="right" vertical="center" wrapText="1"/>
    </xf>
    <xf numFmtId="181" fontId="35" fillId="33" borderId="0" xfId="0" applyNumberFormat="1" applyFont="1" applyFill="1" applyBorder="1" applyAlignment="1">
      <alignment horizontal="right" vertical="center" wrapText="1"/>
    </xf>
    <xf numFmtId="181" fontId="35" fillId="33" borderId="3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top" wrapText="1"/>
    </xf>
    <xf numFmtId="0" fontId="2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33" borderId="9" xfId="0" applyFont="1" applyFill="1" applyBorder="1" applyAlignment="1">
      <alignment vertical="center" wrapText="1"/>
    </xf>
    <xf numFmtId="0" fontId="29" fillId="33" borderId="10" xfId="0" applyFont="1" applyFill="1" applyBorder="1" applyAlignment="1">
      <alignment vertical="center" wrapText="1"/>
    </xf>
    <xf numFmtId="0" fontId="29" fillId="33" borderId="11" xfId="0" applyFont="1" applyFill="1" applyBorder="1" applyAlignment="1">
      <alignment vertical="center" wrapText="1"/>
    </xf>
    <xf numFmtId="0" fontId="29" fillId="33" borderId="1" xfId="0" applyFont="1" applyFill="1" applyBorder="1" applyAlignment="1">
      <alignment vertical="center" wrapText="1"/>
    </xf>
    <xf numFmtId="0" fontId="29" fillId="33" borderId="0" xfId="0" applyFont="1" applyFill="1" applyBorder="1" applyAlignment="1">
      <alignment vertical="center" wrapText="1"/>
    </xf>
    <xf numFmtId="0" fontId="29" fillId="33" borderId="3" xfId="0" applyFont="1" applyFill="1" applyBorder="1" applyAlignment="1">
      <alignment vertical="center" wrapText="1"/>
    </xf>
    <xf numFmtId="0" fontId="29" fillId="33" borderId="4" xfId="0" applyFont="1" applyFill="1" applyBorder="1" applyAlignment="1">
      <alignment vertical="center" wrapText="1"/>
    </xf>
    <xf numFmtId="0" fontId="29" fillId="33" borderId="15" xfId="0" applyFont="1" applyFill="1" applyBorder="1" applyAlignment="1">
      <alignment vertical="center" wrapText="1"/>
    </xf>
    <xf numFmtId="0" fontId="29" fillId="33" borderId="7" xfId="0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3" fillId="0" borderId="12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29" fillId="33" borderId="5" xfId="0" applyFont="1" applyFill="1" applyBorder="1" applyAlignment="1">
      <alignment horizontal="center" vertical="center" wrapText="1"/>
    </xf>
    <xf numFmtId="0" fontId="29" fillId="33" borderId="6" xfId="0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9" xfId="0" applyFont="1" applyBorder="1" applyAlignment="1">
      <alignment horizontal="right" vertical="center" wrapText="1"/>
    </xf>
    <xf numFmtId="0" fontId="29" fillId="0" borderId="10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 wrapText="1"/>
    </xf>
    <xf numFmtId="181" fontId="29" fillId="0" borderId="1" xfId="0" applyNumberFormat="1" applyFont="1" applyBorder="1" applyAlignment="1">
      <alignment horizontal="right" vertical="center" wrapText="1"/>
    </xf>
    <xf numFmtId="181" fontId="29" fillId="0" borderId="0" xfId="0" applyNumberFormat="1" applyFont="1" applyBorder="1" applyAlignment="1">
      <alignment horizontal="right" vertical="center" wrapText="1"/>
    </xf>
    <xf numFmtId="181" fontId="29" fillId="0" borderId="3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180" fontId="22" fillId="0" borderId="14" xfId="0" applyNumberFormat="1" applyFont="1" applyBorder="1" applyAlignment="1">
      <alignment vertical="center" wrapText="1"/>
    </xf>
    <xf numFmtId="180" fontId="22" fillId="33" borderId="1" xfId="0" applyNumberFormat="1" applyFont="1" applyFill="1" applyBorder="1" applyAlignment="1">
      <alignment vertical="center" wrapText="1"/>
    </xf>
    <xf numFmtId="180" fontId="22" fillId="33" borderId="3" xfId="0" applyNumberFormat="1" applyFont="1" applyFill="1" applyBorder="1" applyAlignment="1">
      <alignment vertical="center" wrapText="1"/>
    </xf>
    <xf numFmtId="180" fontId="29" fillId="0" borderId="12" xfId="0" applyNumberFormat="1" applyFont="1" applyBorder="1" applyAlignment="1">
      <alignment vertical="center" wrapText="1"/>
    </xf>
    <xf numFmtId="180" fontId="29" fillId="0" borderId="6" xfId="0" applyNumberFormat="1" applyFont="1" applyBorder="1" applyAlignment="1">
      <alignment vertical="center" wrapText="1"/>
    </xf>
    <xf numFmtId="0" fontId="29" fillId="0" borderId="1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79" fontId="22" fillId="0" borderId="14" xfId="0" applyNumberFormat="1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9" xfId="0" applyFont="1" applyBorder="1" applyAlignment="1">
      <alignment horizontal="right" vertical="top" wrapText="1"/>
    </xf>
    <xf numFmtId="0" fontId="22" fillId="0" borderId="11" xfId="0" applyFont="1" applyBorder="1" applyAlignment="1">
      <alignment horizontal="right" vertical="top" wrapText="1"/>
    </xf>
    <xf numFmtId="179" fontId="22" fillId="33" borderId="1" xfId="0" applyNumberFormat="1" applyFont="1" applyFill="1" applyBorder="1" applyAlignment="1">
      <alignment vertical="center" wrapText="1"/>
    </xf>
    <xf numFmtId="179" fontId="22" fillId="33" borderId="3" xfId="0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textRotation="255" wrapText="1"/>
    </xf>
    <xf numFmtId="0" fontId="22" fillId="33" borderId="1" xfId="0" applyFont="1" applyFill="1" applyBorder="1" applyAlignment="1">
      <alignment vertical="center" wrapText="1"/>
    </xf>
    <xf numFmtId="0" fontId="22" fillId="33" borderId="0" xfId="0" applyFont="1" applyFill="1" applyBorder="1" applyAlignment="1">
      <alignment vertical="center" wrapText="1"/>
    </xf>
    <xf numFmtId="0" fontId="22" fillId="33" borderId="3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top" wrapText="1"/>
    </xf>
    <xf numFmtId="0" fontId="22" fillId="0" borderId="3" xfId="0" applyFont="1" applyBorder="1" applyAlignment="1">
      <alignment horizontal="right" vertical="top" wrapText="1"/>
    </xf>
    <xf numFmtId="0" fontId="25" fillId="0" borderId="0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textRotation="255" wrapText="1"/>
    </xf>
    <xf numFmtId="0" fontId="35" fillId="33" borderId="0" xfId="0" applyFont="1" applyFill="1" applyBorder="1" applyAlignment="1">
      <alignment vertical="center" wrapText="1"/>
    </xf>
    <xf numFmtId="179" fontId="35" fillId="33" borderId="1" xfId="0" applyNumberFormat="1" applyFont="1" applyFill="1" applyBorder="1" applyAlignment="1">
      <alignment vertical="center" wrapText="1"/>
    </xf>
    <xf numFmtId="179" fontId="35" fillId="33" borderId="3" xfId="0" applyNumberFormat="1" applyFont="1" applyFill="1" applyBorder="1" applyAlignment="1">
      <alignment vertical="center" wrapText="1"/>
    </xf>
    <xf numFmtId="0" fontId="40" fillId="33" borderId="1" xfId="0" applyNumberFormat="1" applyFont="1" applyFill="1" applyBorder="1" applyAlignment="1">
      <alignment horizontal="center" vertical="center" wrapText="1"/>
    </xf>
    <xf numFmtId="0" fontId="40" fillId="33" borderId="0" xfId="0" applyNumberFormat="1" applyFont="1" applyFill="1" applyBorder="1" applyAlignment="1">
      <alignment horizontal="center" vertical="center" wrapText="1"/>
    </xf>
    <xf numFmtId="0" fontId="40" fillId="33" borderId="3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35" fillId="33" borderId="1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2" fillId="0" borderId="15" xfId="0" applyFont="1" applyFill="1" applyBorder="1" applyAlignment="1">
      <alignment horizontal="right" vertical="center" wrapText="1"/>
    </xf>
    <xf numFmtId="0" fontId="35" fillId="33" borderId="5" xfId="0" applyFont="1" applyFill="1" applyBorder="1" applyAlignment="1">
      <alignment horizontal="right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40" fillId="33" borderId="12" xfId="0" applyFont="1" applyFill="1" applyBorder="1" applyAlignment="1">
      <alignment vertical="center" wrapText="1"/>
    </xf>
    <xf numFmtId="0" fontId="40" fillId="33" borderId="5" xfId="0" applyFont="1" applyFill="1" applyBorder="1" applyAlignment="1">
      <alignment vertical="center" wrapText="1"/>
    </xf>
    <xf numFmtId="0" fontId="40" fillId="33" borderId="6" xfId="0" applyFont="1" applyFill="1" applyBorder="1" applyAlignment="1">
      <alignment vertical="center" wrapText="1"/>
    </xf>
    <xf numFmtId="0" fontId="35" fillId="33" borderId="12" xfId="0" applyFont="1" applyFill="1" applyBorder="1" applyAlignment="1">
      <alignment vertical="center" wrapText="1"/>
    </xf>
    <xf numFmtId="0" fontId="35" fillId="33" borderId="5" xfId="0" applyFont="1" applyFill="1" applyBorder="1" applyAlignment="1">
      <alignment vertical="center" wrapText="1"/>
    </xf>
    <xf numFmtId="0" fontId="35" fillId="33" borderId="6" xfId="0" applyFont="1" applyFill="1" applyBorder="1" applyAlignment="1">
      <alignment vertical="center" wrapText="1"/>
    </xf>
    <xf numFmtId="0" fontId="35" fillId="33" borderId="14" xfId="0" applyFont="1" applyFill="1" applyBorder="1" applyAlignment="1">
      <alignment vertical="center" wrapText="1"/>
    </xf>
    <xf numFmtId="0" fontId="22" fillId="33" borderId="14" xfId="0" applyFont="1" applyFill="1" applyBorder="1" applyAlignment="1">
      <alignment vertical="center" wrapText="1"/>
    </xf>
    <xf numFmtId="0" fontId="35" fillId="33" borderId="12" xfId="0" applyFont="1" applyFill="1" applyBorder="1" applyAlignment="1">
      <alignment horizontal="center" vertical="center" wrapText="1"/>
    </xf>
    <xf numFmtId="0" fontId="35" fillId="33" borderId="5" xfId="0" applyFont="1" applyFill="1" applyBorder="1" applyAlignment="1">
      <alignment horizontal="center" vertical="center" wrapText="1"/>
    </xf>
    <xf numFmtId="0" fontId="35" fillId="33" borderId="6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310445</xdr:colOff>
      <xdr:row>0</xdr:row>
      <xdr:rowOff>141110</xdr:rowOff>
    </xdr:from>
    <xdr:to>
      <xdr:col>14</xdr:col>
      <xdr:colOff>155222</xdr:colOff>
      <xdr:row>12</xdr:row>
      <xdr:rowOff>84666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6103056" y="141110"/>
          <a:ext cx="2356555" cy="2003778"/>
        </a:xfrm>
        <a:prstGeom prst="leftArrow">
          <a:avLst/>
        </a:prstGeom>
        <a:solidFill>
          <a:srgbClr val="4F81BD">
            <a:lumMod val="40000"/>
            <a:lumOff val="6000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補助事業者名欄記載事項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・所在地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・名称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・役職・代表者氏名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9471" name="右中かっこ 2">
          <a:extLst>
            <a:ext uri="{FF2B5EF4-FFF2-40B4-BE49-F238E27FC236}">
              <a16:creationId xmlns:a16="http://schemas.microsoft.com/office/drawing/2014/main" id="{00000000-0008-0000-0500-00000F4C0000}"/>
            </a:ext>
          </a:extLst>
        </xdr:cNvPr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K39"/>
  <sheetViews>
    <sheetView tabSelected="1" view="pageBreakPreview" zoomScale="90" zoomScaleNormal="100" zoomScaleSheetLayoutView="90" zoomScalePageLayoutView="85" workbookViewId="0">
      <selection activeCell="M17" sqref="M17"/>
    </sheetView>
  </sheetViews>
  <sheetFormatPr defaultColWidth="9" defaultRowHeight="13.5"/>
  <cols>
    <col min="1" max="1" width="5" style="2" customWidth="1"/>
    <col min="2" max="2" width="3.5" style="2" customWidth="1"/>
    <col min="3" max="7" width="9" style="2"/>
    <col min="8" max="8" width="10" style="2" customWidth="1"/>
    <col min="9" max="9" width="9" style="2"/>
    <col min="10" max="10" width="10.5" style="2" customWidth="1"/>
    <col min="11" max="16384" width="9" style="2"/>
  </cols>
  <sheetData>
    <row r="1" spans="1:11">
      <c r="A1" s="85" t="s">
        <v>168</v>
      </c>
      <c r="B1" s="86"/>
      <c r="C1" s="86"/>
      <c r="D1" s="86"/>
      <c r="E1" s="86"/>
      <c r="F1" s="86"/>
      <c r="G1" s="86"/>
      <c r="H1" s="86"/>
      <c r="I1" s="86"/>
      <c r="J1" s="86"/>
    </row>
    <row r="2" spans="1:11">
      <c r="A2" s="85"/>
      <c r="B2" s="86"/>
      <c r="C2" s="86"/>
      <c r="D2" s="86"/>
      <c r="E2" s="86"/>
      <c r="F2" s="86"/>
      <c r="G2" s="86"/>
      <c r="H2" s="86"/>
      <c r="I2" s="86"/>
      <c r="J2" s="86"/>
    </row>
    <row r="3" spans="1:11" s="9" customFormat="1" ht="14.25">
      <c r="A3" s="80"/>
      <c r="B3" s="81"/>
      <c r="C3" s="81"/>
      <c r="D3" s="81"/>
      <c r="E3" s="81"/>
      <c r="F3" s="81"/>
      <c r="G3" s="81"/>
      <c r="H3" s="88"/>
      <c r="I3" s="118" t="s">
        <v>174</v>
      </c>
      <c r="J3" s="118"/>
    </row>
    <row r="4" spans="1:11" s="9" customFormat="1" ht="14.25">
      <c r="A4" s="80"/>
      <c r="B4" s="81"/>
      <c r="C4" s="81"/>
      <c r="D4" s="81"/>
      <c r="E4" s="81"/>
      <c r="F4" s="81"/>
      <c r="G4" s="81"/>
      <c r="H4" s="121" t="s">
        <v>175</v>
      </c>
      <c r="I4" s="121"/>
      <c r="J4" s="121"/>
    </row>
    <row r="5" spans="1:11" s="9" customFormat="1" ht="14.25">
      <c r="A5" s="80"/>
      <c r="B5" s="81"/>
      <c r="C5" s="81"/>
      <c r="D5" s="81"/>
      <c r="E5" s="81"/>
      <c r="F5" s="81"/>
      <c r="G5" s="122"/>
      <c r="H5" s="123"/>
      <c r="I5" s="123"/>
      <c r="J5" s="81"/>
    </row>
    <row r="6" spans="1:11" s="9" customFormat="1" ht="14.25">
      <c r="A6" s="80" t="s">
        <v>161</v>
      </c>
      <c r="B6" s="81"/>
      <c r="C6" s="81"/>
      <c r="D6" s="81"/>
      <c r="E6" s="81"/>
      <c r="F6" s="81"/>
      <c r="G6" s="81"/>
      <c r="H6" s="81"/>
      <c r="I6" s="81"/>
      <c r="J6" s="81"/>
    </row>
    <row r="7" spans="1:11" s="9" customFormat="1" ht="14.25">
      <c r="A7" s="80"/>
      <c r="B7" s="81"/>
      <c r="C7" s="81"/>
      <c r="D7" s="81"/>
      <c r="E7" s="81"/>
      <c r="F7" s="127"/>
      <c r="G7" s="127"/>
      <c r="H7" s="127"/>
      <c r="I7" s="127"/>
      <c r="J7" s="127"/>
    </row>
    <row r="8" spans="1:11" s="9" customFormat="1" ht="14.25">
      <c r="A8" s="80"/>
      <c r="B8" s="81"/>
      <c r="C8" s="81"/>
      <c r="D8" s="81"/>
      <c r="E8" s="81"/>
      <c r="F8" s="81"/>
      <c r="J8" s="81"/>
    </row>
    <row r="9" spans="1:11" s="9" customFormat="1" ht="14.25">
      <c r="A9" s="80"/>
      <c r="B9" s="81"/>
      <c r="C9" s="81"/>
      <c r="D9" s="81"/>
      <c r="E9" s="89"/>
      <c r="F9" s="89"/>
      <c r="H9" s="90" t="s">
        <v>206</v>
      </c>
      <c r="I9" s="90"/>
      <c r="J9" s="90"/>
    </row>
    <row r="10" spans="1:11" s="9" customFormat="1" ht="14.25">
      <c r="A10" s="80"/>
      <c r="B10" s="81"/>
      <c r="C10" s="81"/>
      <c r="D10" s="81"/>
      <c r="E10" s="128" t="s">
        <v>50</v>
      </c>
      <c r="F10" s="128"/>
      <c r="G10" s="128"/>
      <c r="H10" s="91" t="s">
        <v>205</v>
      </c>
      <c r="I10" s="91"/>
      <c r="J10" s="90"/>
      <c r="K10" s="20"/>
    </row>
    <row r="11" spans="1:11" s="4" customFormat="1" ht="14.25">
      <c r="A11" s="83"/>
      <c r="B11" s="84"/>
      <c r="C11" s="84"/>
      <c r="D11" s="84"/>
      <c r="E11" s="84"/>
      <c r="F11" s="84"/>
      <c r="H11" s="91" t="s">
        <v>176</v>
      </c>
      <c r="I11" s="91"/>
      <c r="J11" s="92"/>
    </row>
    <row r="12" spans="1:11" s="4" customFormat="1">
      <c r="A12" s="83"/>
      <c r="B12" s="84"/>
      <c r="C12" s="84"/>
      <c r="D12" s="84"/>
      <c r="E12" s="84"/>
      <c r="F12" s="84"/>
      <c r="G12" s="84"/>
      <c r="H12" s="84"/>
      <c r="I12" s="84"/>
      <c r="J12" s="84"/>
    </row>
    <row r="13" spans="1:11" s="4" customFormat="1">
      <c r="A13" s="83"/>
      <c r="B13" s="84"/>
      <c r="C13" s="84"/>
      <c r="D13" s="84"/>
      <c r="E13" s="84"/>
      <c r="F13" s="84"/>
      <c r="G13" s="84"/>
      <c r="H13" s="84"/>
      <c r="I13" s="84"/>
      <c r="J13" s="84"/>
    </row>
    <row r="14" spans="1:11" s="4" customFormat="1" ht="14.25">
      <c r="A14" s="124" t="s">
        <v>177</v>
      </c>
      <c r="B14" s="125"/>
      <c r="C14" s="125"/>
      <c r="D14" s="125"/>
      <c r="E14" s="125"/>
      <c r="F14" s="125"/>
      <c r="G14" s="125"/>
      <c r="H14" s="125"/>
      <c r="I14" s="125"/>
      <c r="J14" s="125"/>
    </row>
    <row r="15" spans="1:11" s="4" customFormat="1" ht="14.25">
      <c r="A15" s="80" t="s">
        <v>167</v>
      </c>
      <c r="B15" s="81"/>
      <c r="C15" s="81"/>
      <c r="D15" s="81"/>
      <c r="E15" s="81"/>
      <c r="F15" s="81"/>
      <c r="G15" s="81"/>
      <c r="H15" s="81"/>
      <c r="I15" s="81"/>
      <c r="J15" s="84"/>
    </row>
    <row r="16" spans="1:11">
      <c r="A16" s="85"/>
      <c r="B16" s="86"/>
      <c r="C16" s="86"/>
      <c r="D16" s="86"/>
      <c r="E16" s="86"/>
      <c r="F16" s="86"/>
      <c r="G16" s="86"/>
      <c r="H16" s="86"/>
      <c r="I16" s="86"/>
      <c r="J16" s="86"/>
    </row>
    <row r="17" spans="1:11">
      <c r="A17" s="85"/>
      <c r="B17" s="86"/>
      <c r="C17" s="86"/>
      <c r="D17" s="86"/>
      <c r="E17" s="86"/>
      <c r="F17" s="86"/>
      <c r="G17" s="86"/>
      <c r="H17" s="86"/>
      <c r="I17" s="86"/>
      <c r="J17" s="86"/>
    </row>
    <row r="18" spans="1:11">
      <c r="A18" s="85"/>
      <c r="B18" s="86"/>
      <c r="C18" s="86"/>
      <c r="D18" s="86"/>
      <c r="E18" s="86"/>
      <c r="F18" s="86"/>
      <c r="G18" s="86"/>
      <c r="H18" s="86"/>
      <c r="I18" s="86"/>
      <c r="J18" s="86"/>
    </row>
    <row r="19" spans="1:11" ht="30" customHeight="1">
      <c r="A19" s="85"/>
      <c r="B19" s="126" t="s">
        <v>179</v>
      </c>
      <c r="C19" s="126"/>
      <c r="D19" s="126"/>
      <c r="E19" s="126"/>
      <c r="F19" s="126"/>
      <c r="G19" s="126"/>
      <c r="H19" s="126"/>
      <c r="I19" s="126"/>
      <c r="J19" s="126"/>
    </row>
    <row r="20" spans="1:11">
      <c r="A20" s="85"/>
      <c r="B20" s="86"/>
      <c r="C20" s="86"/>
      <c r="D20" s="86"/>
      <c r="E20" s="86"/>
      <c r="F20" s="86"/>
      <c r="G20" s="86"/>
      <c r="H20" s="86"/>
      <c r="I20" s="86"/>
      <c r="J20" s="86"/>
    </row>
    <row r="21" spans="1:11">
      <c r="A21" s="85"/>
      <c r="B21" s="86"/>
      <c r="C21" s="86"/>
      <c r="D21" s="86"/>
      <c r="E21" s="86"/>
      <c r="F21" s="86"/>
      <c r="G21" s="86"/>
      <c r="H21" s="86"/>
      <c r="I21" s="86"/>
      <c r="J21" s="86"/>
    </row>
    <row r="22" spans="1:11" ht="14.25">
      <c r="A22" s="85"/>
      <c r="B22" s="86">
        <v>1</v>
      </c>
      <c r="C22" s="86" t="s">
        <v>162</v>
      </c>
      <c r="D22" s="86"/>
      <c r="E22" s="82" t="str">
        <f>IF(F22="","金","")</f>
        <v>金</v>
      </c>
      <c r="F22" s="120"/>
      <c r="G22" s="120"/>
      <c r="H22" s="81" t="s">
        <v>51</v>
      </c>
      <c r="I22" s="86"/>
      <c r="J22" s="86"/>
    </row>
    <row r="23" spans="1:11">
      <c r="A23" s="85"/>
      <c r="B23" s="86"/>
      <c r="C23" s="86"/>
      <c r="D23" s="86"/>
      <c r="E23" s="86"/>
      <c r="F23" s="86"/>
      <c r="G23" s="86"/>
      <c r="H23" s="86"/>
      <c r="I23" s="86"/>
      <c r="J23" s="86"/>
    </row>
    <row r="24" spans="1:11">
      <c r="A24" s="85"/>
      <c r="B24" s="86">
        <v>2</v>
      </c>
      <c r="C24" s="86" t="s">
        <v>154</v>
      </c>
      <c r="D24" s="86"/>
      <c r="E24" s="119" t="s">
        <v>173</v>
      </c>
      <c r="F24" s="119"/>
      <c r="G24" s="119"/>
      <c r="H24" s="119"/>
      <c r="I24" s="119"/>
      <c r="J24" s="119"/>
    </row>
    <row r="25" spans="1:11">
      <c r="A25" s="85"/>
      <c r="B25" s="86"/>
      <c r="C25" s="86"/>
      <c r="D25" s="87"/>
      <c r="E25" s="119"/>
      <c r="F25" s="119"/>
      <c r="G25" s="119"/>
      <c r="H25" s="119"/>
      <c r="I25" s="119"/>
      <c r="J25" s="86"/>
    </row>
    <row r="26" spans="1:11">
      <c r="A26" s="85"/>
      <c r="B26" s="86">
        <v>3</v>
      </c>
      <c r="C26" s="86" t="s">
        <v>74</v>
      </c>
      <c r="D26" s="86"/>
      <c r="E26" s="86"/>
      <c r="F26" s="86"/>
      <c r="G26" s="86"/>
      <c r="H26" s="86"/>
      <c r="I26" s="86"/>
      <c r="J26" s="86"/>
    </row>
    <row r="27" spans="1:11">
      <c r="A27" s="85"/>
      <c r="B27" s="86"/>
      <c r="C27" s="86"/>
      <c r="D27" s="86"/>
      <c r="E27" s="86"/>
      <c r="F27" s="86"/>
      <c r="G27" s="86"/>
      <c r="H27" s="86"/>
      <c r="I27" s="86"/>
      <c r="J27" s="86"/>
    </row>
    <row r="28" spans="1:11">
      <c r="A28" s="85"/>
      <c r="B28" s="86">
        <v>4</v>
      </c>
      <c r="C28" s="86" t="s">
        <v>75</v>
      </c>
      <c r="D28" s="86"/>
      <c r="E28" s="86"/>
      <c r="F28" s="86"/>
      <c r="G28" s="86"/>
      <c r="H28" s="86"/>
      <c r="I28" s="86"/>
      <c r="J28" s="86"/>
    </row>
    <row r="29" spans="1:11">
      <c r="A29" s="85"/>
      <c r="B29" s="86"/>
      <c r="C29" s="86"/>
      <c r="D29" s="86"/>
      <c r="E29" s="86"/>
      <c r="F29" s="86"/>
      <c r="G29" s="86"/>
      <c r="H29" s="86"/>
      <c r="I29" s="86"/>
      <c r="J29" s="86"/>
    </row>
    <row r="30" spans="1:11">
      <c r="A30" s="85"/>
      <c r="B30" s="86">
        <v>5</v>
      </c>
      <c r="C30" s="86" t="s">
        <v>52</v>
      </c>
      <c r="D30" s="86"/>
      <c r="E30" s="86"/>
      <c r="F30" s="86"/>
      <c r="G30" s="86"/>
      <c r="H30" s="86"/>
      <c r="I30" s="86"/>
      <c r="J30" s="86"/>
    </row>
    <row r="31" spans="1:11">
      <c r="A31" s="85"/>
      <c r="B31" s="86"/>
      <c r="C31" s="86" t="s">
        <v>163</v>
      </c>
      <c r="D31" s="86"/>
      <c r="E31" s="86"/>
      <c r="F31" s="86"/>
      <c r="G31" s="86"/>
      <c r="H31" s="86"/>
      <c r="I31" s="86"/>
      <c r="J31" s="86"/>
    </row>
    <row r="32" spans="1:11">
      <c r="A32" s="85"/>
      <c r="B32" s="86"/>
      <c r="C32" s="86" t="s">
        <v>164</v>
      </c>
      <c r="D32" s="86"/>
      <c r="E32" s="86"/>
      <c r="F32" s="86"/>
      <c r="G32" s="86"/>
      <c r="H32" s="86"/>
      <c r="I32" s="86"/>
      <c r="J32" s="86"/>
      <c r="K32" s="16" t="s">
        <v>53</v>
      </c>
    </row>
    <row r="33" spans="1:10">
      <c r="A33" s="85"/>
      <c r="B33" s="86"/>
      <c r="C33" s="86" t="s">
        <v>169</v>
      </c>
      <c r="D33" s="86"/>
      <c r="E33" s="86"/>
      <c r="F33" s="86"/>
      <c r="G33" s="86"/>
      <c r="H33" s="86"/>
      <c r="I33" s="86"/>
      <c r="J33" s="86"/>
    </row>
    <row r="34" spans="1:10">
      <c r="A34" s="85"/>
      <c r="B34" s="86"/>
      <c r="C34" s="86" t="s">
        <v>165</v>
      </c>
      <c r="D34" s="86"/>
      <c r="E34" s="86"/>
      <c r="F34" s="86"/>
      <c r="G34" s="86"/>
      <c r="H34" s="86"/>
      <c r="I34" s="86"/>
      <c r="J34" s="86"/>
    </row>
    <row r="35" spans="1:10">
      <c r="A35" s="85"/>
      <c r="B35" s="86"/>
      <c r="C35" s="84" t="s">
        <v>166</v>
      </c>
      <c r="D35" s="86"/>
      <c r="E35" s="86"/>
      <c r="F35" s="86"/>
      <c r="G35" s="86"/>
      <c r="H35" s="86"/>
      <c r="I35" s="86"/>
      <c r="J35" s="86"/>
    </row>
    <row r="36" spans="1:10">
      <c r="A36" s="85"/>
      <c r="B36" s="86"/>
      <c r="C36" s="84" t="s">
        <v>170</v>
      </c>
      <c r="D36" s="86"/>
      <c r="E36" s="86"/>
      <c r="F36" s="86"/>
      <c r="G36" s="86"/>
      <c r="H36" s="86"/>
      <c r="I36" s="86"/>
      <c r="J36" s="86"/>
    </row>
    <row r="37" spans="1:10">
      <c r="A37" s="85"/>
      <c r="B37" s="86"/>
      <c r="C37" s="86"/>
      <c r="D37" s="86"/>
      <c r="E37" s="86"/>
      <c r="F37" s="86"/>
      <c r="G37" s="86"/>
      <c r="H37" s="86"/>
      <c r="I37" s="86"/>
      <c r="J37" s="86"/>
    </row>
    <row r="38" spans="1:10">
      <c r="A38" s="6"/>
    </row>
    <row r="39" spans="1:10">
      <c r="A39" s="6"/>
    </row>
  </sheetData>
  <mergeCells count="10">
    <mergeCell ref="I3:J3"/>
    <mergeCell ref="E25:I25"/>
    <mergeCell ref="F22:G22"/>
    <mergeCell ref="H4:J4"/>
    <mergeCell ref="G5:I5"/>
    <mergeCell ref="A14:J14"/>
    <mergeCell ref="E24:J24"/>
    <mergeCell ref="B19:J19"/>
    <mergeCell ref="F7:J7"/>
    <mergeCell ref="E10:G10"/>
  </mergeCells>
  <phoneticPr fontId="1"/>
  <pageMargins left="0.9055118110236221" right="0" top="0.55118110236220474" bottom="0.55118110236220474" header="0.31496062992125984" footer="0.31496062992125984"/>
  <pageSetup paperSize="9" orientation="portrait" r:id="rId1"/>
  <colBreaks count="1" manualBreakCount="1">
    <brk id="10" max="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R60"/>
  <sheetViews>
    <sheetView view="pageBreakPreview" zoomScale="90" zoomScaleNormal="100" zoomScaleSheetLayoutView="90" workbookViewId="0">
      <selection activeCell="N4" sqref="N4"/>
    </sheetView>
  </sheetViews>
  <sheetFormatPr defaultColWidth="9" defaultRowHeight="13.5"/>
  <cols>
    <col min="1" max="1" width="20" style="8" customWidth="1"/>
    <col min="2" max="12" width="9.875" style="8" customWidth="1"/>
    <col min="13" max="16384" width="9" style="8"/>
  </cols>
  <sheetData>
    <row r="1" spans="1:18">
      <c r="A1" s="13" t="s">
        <v>68</v>
      </c>
    </row>
    <row r="2" spans="1:18" ht="19.5" customHeight="1">
      <c r="A2" s="129" t="s">
        <v>28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8" ht="7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8" ht="14.25" thickBot="1">
      <c r="A4" s="13" t="s">
        <v>29</v>
      </c>
      <c r="I4" s="51"/>
      <c r="J4" s="51"/>
      <c r="K4" s="51" t="s">
        <v>86</v>
      </c>
      <c r="L4" s="51" t="s">
        <v>86</v>
      </c>
      <c r="M4" s="96" t="s">
        <v>207</v>
      </c>
      <c r="N4" s="97"/>
      <c r="O4" s="108"/>
    </row>
    <row r="5" spans="1:18" ht="45" customHeight="1" thickTop="1">
      <c r="A5" s="130" t="s">
        <v>182</v>
      </c>
      <c r="B5" s="12" t="s">
        <v>1</v>
      </c>
      <c r="C5" s="12" t="s">
        <v>20</v>
      </c>
      <c r="D5" s="12" t="s">
        <v>2</v>
      </c>
      <c r="E5" s="12" t="s">
        <v>33</v>
      </c>
      <c r="F5" s="12" t="s">
        <v>14</v>
      </c>
      <c r="G5" s="12" t="s">
        <v>15</v>
      </c>
      <c r="H5" s="12" t="s">
        <v>183</v>
      </c>
      <c r="I5" s="12" t="s">
        <v>184</v>
      </c>
      <c r="J5" s="12" t="s">
        <v>185</v>
      </c>
      <c r="K5" s="102" t="s">
        <v>186</v>
      </c>
      <c r="L5" s="102" t="s">
        <v>187</v>
      </c>
      <c r="M5" s="102" t="s">
        <v>188</v>
      </c>
      <c r="N5" s="102" t="s">
        <v>189</v>
      </c>
      <c r="O5" s="103" t="s">
        <v>34</v>
      </c>
    </row>
    <row r="6" spans="1:18" ht="13.5" customHeight="1" thickBot="1">
      <c r="A6" s="131"/>
      <c r="B6" s="11" t="s">
        <v>19</v>
      </c>
      <c r="C6" s="5" t="s">
        <v>18</v>
      </c>
      <c r="D6" s="11" t="s">
        <v>3</v>
      </c>
      <c r="E6" s="5" t="s">
        <v>30</v>
      </c>
      <c r="F6" s="11" t="s">
        <v>31</v>
      </c>
      <c r="G6" s="11" t="s">
        <v>32</v>
      </c>
      <c r="H6" s="5" t="s">
        <v>190</v>
      </c>
      <c r="I6" s="5" t="s">
        <v>191</v>
      </c>
      <c r="J6" s="5" t="s">
        <v>192</v>
      </c>
      <c r="K6" s="104" t="s">
        <v>193</v>
      </c>
      <c r="L6" s="104" t="s">
        <v>194</v>
      </c>
      <c r="M6" s="104" t="s">
        <v>195</v>
      </c>
      <c r="N6" s="104" t="s">
        <v>196</v>
      </c>
      <c r="O6" s="105" t="s">
        <v>197</v>
      </c>
    </row>
    <row r="7" spans="1:18" ht="16.5" customHeight="1">
      <c r="A7" s="14"/>
      <c r="B7" s="10" t="s">
        <v>16</v>
      </c>
      <c r="C7" s="10" t="s">
        <v>16</v>
      </c>
      <c r="D7" s="10" t="s">
        <v>16</v>
      </c>
      <c r="E7" s="10" t="s">
        <v>16</v>
      </c>
      <c r="F7" s="10" t="s">
        <v>16</v>
      </c>
      <c r="G7" s="10" t="s">
        <v>16</v>
      </c>
      <c r="H7" s="10" t="s">
        <v>198</v>
      </c>
      <c r="I7" s="10" t="s">
        <v>16</v>
      </c>
      <c r="J7" s="10" t="s">
        <v>16</v>
      </c>
      <c r="K7" s="106" t="s">
        <v>51</v>
      </c>
      <c r="L7" s="106" t="s">
        <v>51</v>
      </c>
      <c r="M7" s="106" t="s">
        <v>16</v>
      </c>
      <c r="N7" s="106" t="s">
        <v>16</v>
      </c>
      <c r="O7" s="107" t="s">
        <v>16</v>
      </c>
    </row>
    <row r="8" spans="1:18" ht="22.5" customHeight="1">
      <c r="A8" s="58"/>
      <c r="B8" s="15"/>
      <c r="C8" s="15"/>
      <c r="D8" s="15" t="str">
        <f>IF(B8="","",(B8-C8))</f>
        <v/>
      </c>
      <c r="E8" s="15"/>
      <c r="F8" s="15"/>
      <c r="G8" s="15" t="str">
        <f>IF(B8="","",MIN(E8,F8))</f>
        <v/>
      </c>
      <c r="H8" s="15"/>
      <c r="I8" s="15"/>
      <c r="J8" s="15"/>
      <c r="K8" s="15"/>
      <c r="L8" s="15"/>
      <c r="M8" s="15"/>
      <c r="N8" s="15"/>
      <c r="O8" s="79"/>
      <c r="Q8" s="75"/>
      <c r="R8" s="75"/>
    </row>
    <row r="9" spans="1:18" s="20" customFormat="1" ht="22.5" customHeight="1">
      <c r="A9" s="93" t="s">
        <v>199</v>
      </c>
      <c r="B9" s="94">
        <v>4000000</v>
      </c>
      <c r="C9" s="94">
        <v>4000000</v>
      </c>
      <c r="D9" s="109">
        <f t="shared" ref="D9:D37" si="0">IF(B9="","",(B9-C9))</f>
        <v>0</v>
      </c>
      <c r="E9" s="94">
        <v>4000000</v>
      </c>
      <c r="F9" s="94">
        <f>484000*30</f>
        <v>14520000</v>
      </c>
      <c r="G9" s="109">
        <f t="shared" ref="G9:G37" si="1">IF(B9="","",MIN(E9,F9))</f>
        <v>4000000</v>
      </c>
      <c r="H9" s="94">
        <v>0</v>
      </c>
      <c r="I9" s="94">
        <v>4000000</v>
      </c>
      <c r="J9" s="94">
        <f>4000000*0.9</f>
        <v>3600000</v>
      </c>
      <c r="K9" s="94">
        <v>0</v>
      </c>
      <c r="L9" s="94">
        <f>J9-K9</f>
        <v>3600000</v>
      </c>
      <c r="M9" s="94">
        <f>L9</f>
        <v>3600000</v>
      </c>
      <c r="N9" s="94"/>
      <c r="O9" s="112">
        <f t="shared" ref="O9:O36" si="2">IF(B9="","",(N9-J9))</f>
        <v>-3600000</v>
      </c>
      <c r="Q9" s="75"/>
      <c r="R9" s="75"/>
    </row>
    <row r="10" spans="1:18" s="20" customFormat="1" ht="22.5" customHeight="1">
      <c r="A10" s="110"/>
      <c r="B10" s="111"/>
      <c r="C10" s="111"/>
      <c r="D10" s="111" t="str">
        <f t="shared" si="0"/>
        <v/>
      </c>
      <c r="E10" s="111"/>
      <c r="F10" s="111"/>
      <c r="G10" s="111" t="str">
        <f t="shared" si="1"/>
        <v/>
      </c>
      <c r="H10" s="111"/>
      <c r="I10" s="111"/>
      <c r="J10" s="111"/>
      <c r="K10" s="111"/>
      <c r="L10" s="111"/>
      <c r="M10" s="111"/>
      <c r="N10" s="111"/>
      <c r="O10" s="112" t="str">
        <f t="shared" si="2"/>
        <v/>
      </c>
      <c r="Q10" s="75"/>
      <c r="R10" s="75"/>
    </row>
    <row r="11" spans="1:18" s="20" customFormat="1" ht="22.5" hidden="1" customHeight="1">
      <c r="A11" s="93"/>
      <c r="B11" s="94"/>
      <c r="C11" s="94"/>
      <c r="D11" s="111" t="str">
        <f t="shared" si="0"/>
        <v/>
      </c>
      <c r="E11" s="94"/>
      <c r="F11" s="94"/>
      <c r="G11" s="109" t="str">
        <f t="shared" si="1"/>
        <v/>
      </c>
      <c r="H11" s="94"/>
      <c r="I11" s="111"/>
      <c r="J11" s="111"/>
      <c r="K11" s="111"/>
      <c r="L11" s="111"/>
      <c r="M11" s="94"/>
      <c r="N11" s="94"/>
      <c r="O11" s="112" t="str">
        <f t="shared" si="2"/>
        <v/>
      </c>
      <c r="R11" s="75"/>
    </row>
    <row r="12" spans="1:18" s="20" customFormat="1" ht="22.5" hidden="1" customHeight="1">
      <c r="A12" s="110"/>
      <c r="B12" s="111"/>
      <c r="C12" s="111"/>
      <c r="D12" s="111" t="str">
        <f t="shared" si="0"/>
        <v/>
      </c>
      <c r="E12" s="111"/>
      <c r="F12" s="111"/>
      <c r="G12" s="109" t="str">
        <f t="shared" si="1"/>
        <v/>
      </c>
      <c r="H12" s="111"/>
      <c r="I12" s="111"/>
      <c r="J12" s="111"/>
      <c r="K12" s="111"/>
      <c r="L12" s="111"/>
      <c r="M12" s="111"/>
      <c r="N12" s="111"/>
      <c r="O12" s="112" t="str">
        <f t="shared" si="2"/>
        <v/>
      </c>
      <c r="Q12" s="75"/>
      <c r="R12" s="75"/>
    </row>
    <row r="13" spans="1:18" s="20" customFormat="1" ht="22.5" hidden="1" customHeight="1">
      <c r="A13" s="93"/>
      <c r="B13" s="94"/>
      <c r="C13" s="94"/>
      <c r="D13" s="111" t="str">
        <f t="shared" si="0"/>
        <v/>
      </c>
      <c r="E13" s="94"/>
      <c r="F13" s="94"/>
      <c r="G13" s="109" t="str">
        <f t="shared" si="1"/>
        <v/>
      </c>
      <c r="H13" s="94"/>
      <c r="I13" s="111"/>
      <c r="J13" s="111"/>
      <c r="K13" s="111"/>
      <c r="L13" s="111"/>
      <c r="M13" s="94"/>
      <c r="N13" s="94"/>
      <c r="O13" s="112" t="str">
        <f t="shared" si="2"/>
        <v/>
      </c>
      <c r="R13" s="75"/>
    </row>
    <row r="14" spans="1:18" s="20" customFormat="1" ht="22.5" hidden="1" customHeight="1">
      <c r="A14" s="110"/>
      <c r="B14" s="111"/>
      <c r="C14" s="111"/>
      <c r="D14" s="111" t="str">
        <f t="shared" si="0"/>
        <v/>
      </c>
      <c r="E14" s="111"/>
      <c r="F14" s="111"/>
      <c r="G14" s="109" t="str">
        <f t="shared" si="1"/>
        <v/>
      </c>
      <c r="H14" s="111"/>
      <c r="I14" s="111"/>
      <c r="J14" s="111"/>
      <c r="K14" s="111"/>
      <c r="L14" s="111"/>
      <c r="M14" s="111"/>
      <c r="N14" s="111"/>
      <c r="O14" s="112" t="str">
        <f t="shared" si="2"/>
        <v/>
      </c>
      <c r="Q14" s="75"/>
      <c r="R14" s="75"/>
    </row>
    <row r="15" spans="1:18" s="20" customFormat="1" ht="22.5" hidden="1" customHeight="1">
      <c r="A15" s="93"/>
      <c r="B15" s="94"/>
      <c r="C15" s="94"/>
      <c r="D15" s="111" t="str">
        <f t="shared" si="0"/>
        <v/>
      </c>
      <c r="E15" s="94"/>
      <c r="F15" s="94"/>
      <c r="G15" s="109" t="str">
        <f t="shared" si="1"/>
        <v/>
      </c>
      <c r="H15" s="94"/>
      <c r="I15" s="111"/>
      <c r="J15" s="111"/>
      <c r="K15" s="111"/>
      <c r="L15" s="111"/>
      <c r="M15" s="94"/>
      <c r="N15" s="94"/>
      <c r="O15" s="112" t="str">
        <f t="shared" si="2"/>
        <v/>
      </c>
      <c r="R15" s="75"/>
    </row>
    <row r="16" spans="1:18" s="20" customFormat="1" ht="22.5" hidden="1" customHeight="1">
      <c r="A16" s="110"/>
      <c r="B16" s="111"/>
      <c r="C16" s="111"/>
      <c r="D16" s="111" t="str">
        <f t="shared" si="0"/>
        <v/>
      </c>
      <c r="E16" s="111"/>
      <c r="F16" s="111"/>
      <c r="G16" s="109" t="str">
        <f t="shared" si="1"/>
        <v/>
      </c>
      <c r="H16" s="111"/>
      <c r="I16" s="111"/>
      <c r="J16" s="111"/>
      <c r="K16" s="111"/>
      <c r="L16" s="111"/>
      <c r="M16" s="111"/>
      <c r="N16" s="111"/>
      <c r="O16" s="112" t="str">
        <f t="shared" si="2"/>
        <v/>
      </c>
      <c r="Q16" s="75"/>
      <c r="R16" s="75"/>
    </row>
    <row r="17" spans="1:18" s="20" customFormat="1" ht="22.5" hidden="1" customHeight="1">
      <c r="A17" s="93"/>
      <c r="B17" s="94"/>
      <c r="C17" s="94"/>
      <c r="D17" s="111" t="str">
        <f t="shared" si="0"/>
        <v/>
      </c>
      <c r="E17" s="94"/>
      <c r="F17" s="94"/>
      <c r="G17" s="109" t="str">
        <f t="shared" si="1"/>
        <v/>
      </c>
      <c r="H17" s="94"/>
      <c r="I17" s="111"/>
      <c r="J17" s="111"/>
      <c r="K17" s="111"/>
      <c r="L17" s="111"/>
      <c r="M17" s="94"/>
      <c r="N17" s="94"/>
      <c r="O17" s="112" t="str">
        <f t="shared" si="2"/>
        <v/>
      </c>
      <c r="R17" s="75"/>
    </row>
    <row r="18" spans="1:18" s="20" customFormat="1" ht="22.5" hidden="1" customHeight="1">
      <c r="A18" s="110"/>
      <c r="B18" s="111"/>
      <c r="C18" s="111"/>
      <c r="D18" s="111" t="str">
        <f t="shared" si="0"/>
        <v/>
      </c>
      <c r="E18" s="111"/>
      <c r="F18" s="111"/>
      <c r="G18" s="109" t="str">
        <f t="shared" si="1"/>
        <v/>
      </c>
      <c r="H18" s="111"/>
      <c r="I18" s="111"/>
      <c r="J18" s="111"/>
      <c r="K18" s="111"/>
      <c r="L18" s="111"/>
      <c r="M18" s="111"/>
      <c r="N18" s="111"/>
      <c r="O18" s="112" t="str">
        <f t="shared" si="2"/>
        <v/>
      </c>
      <c r="Q18" s="75"/>
      <c r="R18" s="75"/>
    </row>
    <row r="19" spans="1:18" s="20" customFormat="1" ht="22.5" hidden="1" customHeight="1">
      <c r="A19" s="93"/>
      <c r="B19" s="94"/>
      <c r="C19" s="94"/>
      <c r="D19" s="111" t="str">
        <f t="shared" si="0"/>
        <v/>
      </c>
      <c r="E19" s="94"/>
      <c r="F19" s="94"/>
      <c r="G19" s="109" t="str">
        <f t="shared" si="1"/>
        <v/>
      </c>
      <c r="H19" s="94"/>
      <c r="I19" s="111"/>
      <c r="J19" s="111"/>
      <c r="K19" s="111"/>
      <c r="L19" s="111"/>
      <c r="M19" s="94"/>
      <c r="N19" s="94"/>
      <c r="O19" s="112" t="str">
        <f t="shared" si="2"/>
        <v/>
      </c>
      <c r="R19" s="75"/>
    </row>
    <row r="20" spans="1:18" s="20" customFormat="1" ht="22.5" hidden="1" customHeight="1">
      <c r="A20" s="110"/>
      <c r="B20" s="111"/>
      <c r="C20" s="111"/>
      <c r="D20" s="111" t="str">
        <f t="shared" si="0"/>
        <v/>
      </c>
      <c r="E20" s="111"/>
      <c r="F20" s="111"/>
      <c r="G20" s="109" t="str">
        <f t="shared" si="1"/>
        <v/>
      </c>
      <c r="H20" s="111"/>
      <c r="I20" s="111"/>
      <c r="J20" s="111"/>
      <c r="K20" s="111"/>
      <c r="L20" s="111"/>
      <c r="M20" s="111"/>
      <c r="N20" s="111"/>
      <c r="O20" s="112" t="str">
        <f t="shared" si="2"/>
        <v/>
      </c>
      <c r="Q20" s="75"/>
      <c r="R20" s="75"/>
    </row>
    <row r="21" spans="1:18" s="20" customFormat="1" ht="22.5" hidden="1" customHeight="1">
      <c r="A21" s="93"/>
      <c r="B21" s="94"/>
      <c r="C21" s="94"/>
      <c r="D21" s="111" t="str">
        <f t="shared" si="0"/>
        <v/>
      </c>
      <c r="E21" s="94"/>
      <c r="F21" s="94"/>
      <c r="G21" s="109" t="str">
        <f t="shared" si="1"/>
        <v/>
      </c>
      <c r="H21" s="94"/>
      <c r="I21" s="111"/>
      <c r="J21" s="111"/>
      <c r="K21" s="111"/>
      <c r="L21" s="111"/>
      <c r="M21" s="94"/>
      <c r="N21" s="94"/>
      <c r="O21" s="112" t="str">
        <f t="shared" si="2"/>
        <v/>
      </c>
      <c r="R21" s="75"/>
    </row>
    <row r="22" spans="1:18" s="20" customFormat="1" ht="22.5" hidden="1" customHeight="1">
      <c r="A22" s="110"/>
      <c r="B22" s="111"/>
      <c r="C22" s="111"/>
      <c r="D22" s="111" t="str">
        <f t="shared" si="0"/>
        <v/>
      </c>
      <c r="E22" s="111"/>
      <c r="F22" s="111"/>
      <c r="G22" s="109" t="str">
        <f t="shared" si="1"/>
        <v/>
      </c>
      <c r="H22" s="111"/>
      <c r="I22" s="111"/>
      <c r="J22" s="111"/>
      <c r="K22" s="111"/>
      <c r="L22" s="111"/>
      <c r="M22" s="111"/>
      <c r="N22" s="111"/>
      <c r="O22" s="112" t="str">
        <f t="shared" si="2"/>
        <v/>
      </c>
      <c r="Q22" s="75"/>
      <c r="R22" s="75"/>
    </row>
    <row r="23" spans="1:18" s="20" customFormat="1" ht="22.5" hidden="1" customHeight="1">
      <c r="A23" s="93"/>
      <c r="B23" s="94"/>
      <c r="C23" s="94"/>
      <c r="D23" s="111" t="str">
        <f t="shared" si="0"/>
        <v/>
      </c>
      <c r="E23" s="94"/>
      <c r="F23" s="94"/>
      <c r="G23" s="109" t="str">
        <f t="shared" si="1"/>
        <v/>
      </c>
      <c r="H23" s="94"/>
      <c r="I23" s="111"/>
      <c r="J23" s="111"/>
      <c r="K23" s="111"/>
      <c r="L23" s="111"/>
      <c r="M23" s="94"/>
      <c r="N23" s="94"/>
      <c r="O23" s="112" t="str">
        <f t="shared" si="2"/>
        <v/>
      </c>
      <c r="R23" s="75"/>
    </row>
    <row r="24" spans="1:18" s="20" customFormat="1" ht="22.5" hidden="1" customHeight="1">
      <c r="A24" s="110"/>
      <c r="B24" s="111"/>
      <c r="C24" s="111"/>
      <c r="D24" s="111" t="str">
        <f t="shared" si="0"/>
        <v/>
      </c>
      <c r="E24" s="111"/>
      <c r="F24" s="111"/>
      <c r="G24" s="109" t="str">
        <f t="shared" si="1"/>
        <v/>
      </c>
      <c r="H24" s="111"/>
      <c r="I24" s="111"/>
      <c r="J24" s="111"/>
      <c r="K24" s="111"/>
      <c r="L24" s="111"/>
      <c r="M24" s="111"/>
      <c r="N24" s="111"/>
      <c r="O24" s="112" t="str">
        <f t="shared" si="2"/>
        <v/>
      </c>
      <c r="Q24" s="75"/>
      <c r="R24" s="75"/>
    </row>
    <row r="25" spans="1:18" s="20" customFormat="1" ht="22.5" hidden="1" customHeight="1">
      <c r="A25" s="93"/>
      <c r="B25" s="94"/>
      <c r="C25" s="94"/>
      <c r="D25" s="111" t="str">
        <f t="shared" si="0"/>
        <v/>
      </c>
      <c r="E25" s="94"/>
      <c r="F25" s="94"/>
      <c r="G25" s="109" t="str">
        <f t="shared" si="1"/>
        <v/>
      </c>
      <c r="H25" s="94"/>
      <c r="I25" s="111"/>
      <c r="J25" s="111"/>
      <c r="K25" s="111"/>
      <c r="L25" s="111"/>
      <c r="M25" s="94"/>
      <c r="N25" s="94"/>
      <c r="O25" s="112" t="str">
        <f t="shared" si="2"/>
        <v/>
      </c>
      <c r="R25" s="75"/>
    </row>
    <row r="26" spans="1:18" s="20" customFormat="1" ht="22.5" hidden="1" customHeight="1">
      <c r="A26" s="110"/>
      <c r="B26" s="111"/>
      <c r="C26" s="111"/>
      <c r="D26" s="111" t="str">
        <f t="shared" si="0"/>
        <v/>
      </c>
      <c r="E26" s="111"/>
      <c r="F26" s="111"/>
      <c r="G26" s="109" t="str">
        <f t="shared" si="1"/>
        <v/>
      </c>
      <c r="H26" s="111"/>
      <c r="I26" s="111"/>
      <c r="J26" s="111"/>
      <c r="K26" s="111"/>
      <c r="L26" s="111"/>
      <c r="M26" s="111"/>
      <c r="N26" s="111"/>
      <c r="O26" s="112" t="str">
        <f t="shared" si="2"/>
        <v/>
      </c>
      <c r="Q26" s="75"/>
      <c r="R26" s="75"/>
    </row>
    <row r="27" spans="1:18" s="20" customFormat="1" ht="22.5" hidden="1" customHeight="1">
      <c r="A27" s="93"/>
      <c r="B27" s="94"/>
      <c r="C27" s="94"/>
      <c r="D27" s="111" t="str">
        <f t="shared" si="0"/>
        <v/>
      </c>
      <c r="E27" s="94"/>
      <c r="F27" s="94"/>
      <c r="G27" s="109" t="str">
        <f t="shared" si="1"/>
        <v/>
      </c>
      <c r="H27" s="94"/>
      <c r="I27" s="111"/>
      <c r="J27" s="111"/>
      <c r="K27" s="111"/>
      <c r="L27" s="111"/>
      <c r="M27" s="94"/>
      <c r="N27" s="94"/>
      <c r="O27" s="112" t="str">
        <f t="shared" si="2"/>
        <v/>
      </c>
      <c r="R27" s="75"/>
    </row>
    <row r="28" spans="1:18" s="20" customFormat="1" ht="22.5" hidden="1" customHeight="1">
      <c r="A28" s="110"/>
      <c r="B28" s="111"/>
      <c r="C28" s="111"/>
      <c r="D28" s="111" t="str">
        <f t="shared" si="0"/>
        <v/>
      </c>
      <c r="E28" s="111"/>
      <c r="F28" s="111"/>
      <c r="G28" s="109" t="str">
        <f t="shared" si="1"/>
        <v/>
      </c>
      <c r="H28" s="111"/>
      <c r="I28" s="111"/>
      <c r="J28" s="111"/>
      <c r="K28" s="111"/>
      <c r="L28" s="111"/>
      <c r="M28" s="111"/>
      <c r="N28" s="111"/>
      <c r="O28" s="112" t="str">
        <f t="shared" si="2"/>
        <v/>
      </c>
      <c r="Q28" s="75"/>
      <c r="R28" s="75"/>
    </row>
    <row r="29" spans="1:18" s="20" customFormat="1" ht="22.5" hidden="1" customHeight="1">
      <c r="A29" s="93"/>
      <c r="B29" s="94"/>
      <c r="C29" s="94"/>
      <c r="D29" s="111" t="str">
        <f t="shared" si="0"/>
        <v/>
      </c>
      <c r="E29" s="94"/>
      <c r="F29" s="94"/>
      <c r="G29" s="109" t="str">
        <f t="shared" si="1"/>
        <v/>
      </c>
      <c r="H29" s="94"/>
      <c r="I29" s="111"/>
      <c r="J29" s="111"/>
      <c r="K29" s="111"/>
      <c r="L29" s="111"/>
      <c r="M29" s="94"/>
      <c r="N29" s="94"/>
      <c r="O29" s="112" t="str">
        <f t="shared" si="2"/>
        <v/>
      </c>
      <c r="R29" s="75"/>
    </row>
    <row r="30" spans="1:18" s="20" customFormat="1" ht="22.5" hidden="1" customHeight="1">
      <c r="A30" s="110"/>
      <c r="B30" s="111"/>
      <c r="C30" s="111"/>
      <c r="D30" s="111" t="str">
        <f t="shared" si="0"/>
        <v/>
      </c>
      <c r="E30" s="111"/>
      <c r="F30" s="111"/>
      <c r="G30" s="109" t="str">
        <f t="shared" si="1"/>
        <v/>
      </c>
      <c r="H30" s="111"/>
      <c r="I30" s="111"/>
      <c r="J30" s="111"/>
      <c r="K30" s="111"/>
      <c r="L30" s="111"/>
      <c r="M30" s="111"/>
      <c r="N30" s="111"/>
      <c r="O30" s="112" t="str">
        <f t="shared" si="2"/>
        <v/>
      </c>
      <c r="Q30" s="75"/>
      <c r="R30" s="75"/>
    </row>
    <row r="31" spans="1:18" s="20" customFormat="1" ht="22.5" hidden="1" customHeight="1">
      <c r="A31" s="93"/>
      <c r="B31" s="94"/>
      <c r="C31" s="94"/>
      <c r="D31" s="111" t="str">
        <f t="shared" si="0"/>
        <v/>
      </c>
      <c r="E31" s="94"/>
      <c r="F31" s="94"/>
      <c r="G31" s="109" t="str">
        <f t="shared" si="1"/>
        <v/>
      </c>
      <c r="H31" s="94"/>
      <c r="I31" s="111"/>
      <c r="J31" s="111"/>
      <c r="K31" s="111"/>
      <c r="L31" s="111"/>
      <c r="M31" s="94"/>
      <c r="N31" s="94"/>
      <c r="O31" s="112" t="str">
        <f t="shared" si="2"/>
        <v/>
      </c>
      <c r="R31" s="75"/>
    </row>
    <row r="32" spans="1:18" s="20" customFormat="1" ht="22.5" hidden="1" customHeight="1">
      <c r="A32" s="110"/>
      <c r="B32" s="111"/>
      <c r="C32" s="111"/>
      <c r="D32" s="111" t="str">
        <f t="shared" si="0"/>
        <v/>
      </c>
      <c r="E32" s="111"/>
      <c r="F32" s="111"/>
      <c r="G32" s="109" t="str">
        <f t="shared" si="1"/>
        <v/>
      </c>
      <c r="H32" s="111"/>
      <c r="I32" s="111"/>
      <c r="J32" s="111"/>
      <c r="K32" s="111"/>
      <c r="L32" s="111"/>
      <c r="M32" s="111"/>
      <c r="N32" s="111"/>
      <c r="O32" s="112" t="str">
        <f t="shared" si="2"/>
        <v/>
      </c>
      <c r="Q32" s="75"/>
      <c r="R32" s="75"/>
    </row>
    <row r="33" spans="1:18" s="20" customFormat="1" ht="22.5" customHeight="1">
      <c r="A33" s="93"/>
      <c r="B33" s="94"/>
      <c r="C33" s="94"/>
      <c r="D33" s="109" t="str">
        <f t="shared" si="0"/>
        <v/>
      </c>
      <c r="E33" s="94"/>
      <c r="F33" s="94"/>
      <c r="G33" s="109" t="str">
        <f t="shared" si="1"/>
        <v/>
      </c>
      <c r="H33" s="94"/>
      <c r="I33" s="94"/>
      <c r="J33" s="94"/>
      <c r="K33" s="113"/>
      <c r="L33" s="94"/>
      <c r="M33" s="94"/>
      <c r="N33" s="94"/>
      <c r="O33" s="112" t="str">
        <f t="shared" si="2"/>
        <v/>
      </c>
      <c r="Q33" s="75"/>
      <c r="R33" s="75"/>
    </row>
    <row r="34" spans="1:18" ht="22.5" customHeight="1">
      <c r="A34" s="110"/>
      <c r="B34" s="111"/>
      <c r="C34" s="111"/>
      <c r="D34" s="111" t="str">
        <f t="shared" si="0"/>
        <v/>
      </c>
      <c r="E34" s="111"/>
      <c r="F34" s="111"/>
      <c r="G34" s="111" t="str">
        <f t="shared" si="1"/>
        <v/>
      </c>
      <c r="H34" s="111"/>
      <c r="I34" s="111"/>
      <c r="J34" s="111"/>
      <c r="K34" s="114"/>
      <c r="L34" s="111"/>
      <c r="M34" s="111"/>
      <c r="N34" s="111"/>
      <c r="O34" s="112" t="str">
        <f t="shared" si="2"/>
        <v/>
      </c>
    </row>
    <row r="35" spans="1:18" s="20" customFormat="1" ht="22.5" customHeight="1">
      <c r="A35" s="93"/>
      <c r="B35" s="94"/>
      <c r="C35" s="94"/>
      <c r="D35" s="109" t="str">
        <f t="shared" si="0"/>
        <v/>
      </c>
      <c r="E35" s="94"/>
      <c r="F35" s="94"/>
      <c r="G35" s="109" t="str">
        <f t="shared" si="1"/>
        <v/>
      </c>
      <c r="H35" s="94"/>
      <c r="I35" s="94"/>
      <c r="J35" s="94"/>
      <c r="K35" s="113"/>
      <c r="L35" s="94"/>
      <c r="M35" s="94"/>
      <c r="N35" s="94"/>
      <c r="O35" s="112" t="str">
        <f t="shared" si="2"/>
        <v/>
      </c>
    </row>
    <row r="36" spans="1:18" s="20" customFormat="1" ht="22.5" customHeight="1">
      <c r="A36" s="110"/>
      <c r="B36" s="111"/>
      <c r="C36" s="111"/>
      <c r="D36" s="111" t="str">
        <f t="shared" si="0"/>
        <v/>
      </c>
      <c r="E36" s="111"/>
      <c r="F36" s="111"/>
      <c r="G36" s="111" t="str">
        <f t="shared" si="1"/>
        <v/>
      </c>
      <c r="H36" s="111"/>
      <c r="I36" s="111"/>
      <c r="J36" s="111"/>
      <c r="K36" s="114"/>
      <c r="L36" s="111"/>
      <c r="M36" s="111"/>
      <c r="N36" s="111"/>
      <c r="O36" s="112" t="str">
        <f t="shared" si="2"/>
        <v/>
      </c>
    </row>
    <row r="37" spans="1:18" s="20" customFormat="1" ht="22.5" customHeight="1" thickBot="1">
      <c r="A37" s="110"/>
      <c r="B37" s="113"/>
      <c r="C37" s="113"/>
      <c r="D37" s="111" t="str">
        <f t="shared" si="0"/>
        <v/>
      </c>
      <c r="E37" s="113"/>
      <c r="F37" s="113"/>
      <c r="G37" s="111" t="str">
        <f t="shared" si="1"/>
        <v/>
      </c>
      <c r="H37" s="113"/>
      <c r="I37" s="113"/>
      <c r="J37" s="113"/>
      <c r="K37" s="113"/>
      <c r="L37" s="113"/>
      <c r="M37" s="113"/>
      <c r="N37" s="113"/>
      <c r="O37" s="112" t="str">
        <f>IF(B37="","",(N37-J37))</f>
        <v/>
      </c>
    </row>
    <row r="38" spans="1:18" ht="15" thickTop="1" thickBot="1">
      <c r="A38" s="115" t="s">
        <v>17</v>
      </c>
      <c r="B38" s="116">
        <f>IF(SUM(B8:B37)=0,"",SUM(B8:B37))</f>
        <v>4000000</v>
      </c>
      <c r="C38" s="116">
        <f>IF(B38="","",SUM(C8:C37))</f>
        <v>4000000</v>
      </c>
      <c r="D38" s="116" t="str">
        <f t="shared" ref="D38:O38" si="3">IF(SUM(D8:D37)=0,"",SUM(D8:D37))</f>
        <v/>
      </c>
      <c r="E38" s="116">
        <f t="shared" si="3"/>
        <v>4000000</v>
      </c>
      <c r="F38" s="116">
        <f t="shared" si="3"/>
        <v>14520000</v>
      </c>
      <c r="G38" s="116">
        <f t="shared" si="3"/>
        <v>4000000</v>
      </c>
      <c r="H38" s="116" t="str">
        <f t="shared" si="3"/>
        <v/>
      </c>
      <c r="I38" s="116">
        <f t="shared" si="3"/>
        <v>4000000</v>
      </c>
      <c r="J38" s="116">
        <f t="shared" si="3"/>
        <v>3600000</v>
      </c>
      <c r="K38" s="116" t="str">
        <f t="shared" si="3"/>
        <v/>
      </c>
      <c r="L38" s="116">
        <f t="shared" si="3"/>
        <v>3600000</v>
      </c>
      <c r="M38" s="116">
        <f t="shared" si="3"/>
        <v>3600000</v>
      </c>
      <c r="N38" s="116" t="str">
        <f t="shared" si="3"/>
        <v/>
      </c>
      <c r="O38" s="117">
        <f t="shared" si="3"/>
        <v>-3600000</v>
      </c>
    </row>
    <row r="39" spans="1:18" s="20" customFormat="1" ht="14.25" thickTop="1">
      <c r="A39" s="100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</row>
    <row r="40" spans="1:18" s="4" customFormat="1">
      <c r="A40" s="1" t="s">
        <v>4</v>
      </c>
    </row>
    <row r="41" spans="1:18" s="4" customFormat="1">
      <c r="A41" s="3" t="s">
        <v>171</v>
      </c>
    </row>
    <row r="42" spans="1:18" s="4" customFormat="1">
      <c r="A42" s="3" t="s">
        <v>158</v>
      </c>
    </row>
    <row r="43" spans="1:18" s="4" customFormat="1">
      <c r="A43" s="3" t="s">
        <v>200</v>
      </c>
    </row>
    <row r="44" spans="1:18" s="4" customFormat="1">
      <c r="A44" s="3" t="s">
        <v>201</v>
      </c>
    </row>
    <row r="45" spans="1:18" s="4" customFormat="1">
      <c r="A45" s="78" t="s">
        <v>159</v>
      </c>
    </row>
    <row r="46" spans="1:18" s="4" customFormat="1">
      <c r="A46" s="3"/>
    </row>
    <row r="47" spans="1:18" s="4" customFormat="1">
      <c r="A47" s="3"/>
    </row>
    <row r="48" spans="1:18" s="4" customFormat="1">
      <c r="A48" s="3"/>
    </row>
    <row r="49" spans="1:1" s="4" customFormat="1">
      <c r="A49" s="3"/>
    </row>
    <row r="50" spans="1:1" s="4" customFormat="1">
      <c r="A50" s="3"/>
    </row>
    <row r="51" spans="1:1" s="4" customFormat="1">
      <c r="A51" s="3"/>
    </row>
    <row r="52" spans="1:1" s="4" customFormat="1">
      <c r="A52" s="3"/>
    </row>
    <row r="53" spans="1:1" s="4" customFormat="1">
      <c r="A53" s="3"/>
    </row>
    <row r="55" spans="1:1" s="4" customFormat="1">
      <c r="A55" s="1"/>
    </row>
    <row r="56" spans="1:1" s="4" customFormat="1">
      <c r="A56" s="3"/>
    </row>
    <row r="57" spans="1:1" s="4" customFormat="1">
      <c r="A57" s="3"/>
    </row>
    <row r="58" spans="1:1" s="4" customFormat="1">
      <c r="A58" s="3"/>
    </row>
    <row r="59" spans="1:1" s="4" customFormat="1">
      <c r="A59" s="3"/>
    </row>
    <row r="60" spans="1:1" s="4" customFormat="1">
      <c r="A60" s="78"/>
    </row>
  </sheetData>
  <mergeCells count="2">
    <mergeCell ref="A2:L2"/>
    <mergeCell ref="A5:A6"/>
  </mergeCells>
  <phoneticPr fontId="1"/>
  <pageMargins left="0.51181102362204722" right="0.51181102362204722" top="0.55118110236220474" bottom="0.55118110236220474" header="0.31496062992125984" footer="0.31496062992125984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P58"/>
  <sheetViews>
    <sheetView view="pageBreakPreview" zoomScaleNormal="100" zoomScaleSheetLayoutView="100" workbookViewId="0">
      <selection activeCell="N18" sqref="N18"/>
    </sheetView>
  </sheetViews>
  <sheetFormatPr defaultColWidth="9" defaultRowHeight="13.5"/>
  <cols>
    <col min="1" max="3" width="6.875" style="17" customWidth="1"/>
    <col min="4" max="4" width="7.125" style="17" customWidth="1"/>
    <col min="5" max="6" width="7.5" style="17" customWidth="1"/>
    <col min="7" max="8" width="15" style="17" customWidth="1"/>
    <col min="9" max="9" width="17.875" style="17" customWidth="1"/>
    <col min="10" max="10" width="0" style="17" hidden="1" customWidth="1"/>
    <col min="11" max="16384" width="9" style="17"/>
  </cols>
  <sheetData>
    <row r="1" spans="1:11">
      <c r="A1" s="13" t="s">
        <v>76</v>
      </c>
    </row>
    <row r="2" spans="1:11" ht="19.5" customHeight="1">
      <c r="A2" s="129" t="s">
        <v>35</v>
      </c>
      <c r="B2" s="129"/>
      <c r="C2" s="129"/>
      <c r="D2" s="129"/>
      <c r="E2" s="129"/>
      <c r="F2" s="129"/>
      <c r="G2" s="129"/>
      <c r="H2" s="129"/>
      <c r="I2" s="129"/>
    </row>
    <row r="3" spans="1:11" ht="7.5" customHeight="1">
      <c r="A3" s="13"/>
    </row>
    <row r="4" spans="1:11" s="20" customFormat="1" ht="18.75" customHeight="1">
      <c r="A4" s="135" t="s">
        <v>155</v>
      </c>
      <c r="B4" s="135"/>
      <c r="C4" s="135"/>
      <c r="D4" s="218" t="s">
        <v>172</v>
      </c>
      <c r="E4" s="219"/>
      <c r="F4" s="219"/>
      <c r="G4" s="219"/>
      <c r="H4" s="219"/>
      <c r="I4" s="220"/>
      <c r="J4" s="18"/>
    </row>
    <row r="5" spans="1:11" s="20" customFormat="1" ht="18.75" customHeight="1">
      <c r="A5" s="135" t="s">
        <v>160</v>
      </c>
      <c r="B5" s="135"/>
      <c r="C5" s="135"/>
      <c r="D5" s="208" t="s">
        <v>5</v>
      </c>
      <c r="E5" s="209"/>
      <c r="F5" s="209"/>
      <c r="G5" s="183"/>
      <c r="H5" s="135" t="s">
        <v>54</v>
      </c>
      <c r="I5" s="184"/>
      <c r="J5" s="19"/>
    </row>
    <row r="6" spans="1:11" s="20" customFormat="1" ht="22.5" customHeight="1">
      <c r="A6" s="221" t="s">
        <v>208</v>
      </c>
      <c r="B6" s="222"/>
      <c r="C6" s="223"/>
      <c r="D6" s="224" t="s">
        <v>178</v>
      </c>
      <c r="E6" s="225"/>
      <c r="F6" s="225"/>
      <c r="G6" s="226"/>
      <c r="H6" s="227" t="s">
        <v>209</v>
      </c>
      <c r="I6" s="228"/>
      <c r="J6" s="19"/>
    </row>
    <row r="7" spans="1:11" s="20" customFormat="1" ht="14.25" customHeight="1">
      <c r="A7" s="135" t="s">
        <v>70</v>
      </c>
      <c r="B7" s="135"/>
      <c r="C7" s="135"/>
      <c r="D7" s="229" t="s">
        <v>90</v>
      </c>
      <c r="E7" s="230"/>
      <c r="F7" s="230"/>
      <c r="G7" s="230"/>
      <c r="H7" s="230"/>
      <c r="I7" s="231"/>
      <c r="J7" s="18"/>
      <c r="K7" s="20" t="s">
        <v>78</v>
      </c>
    </row>
    <row r="8" spans="1:11" s="20" customFormat="1" ht="13.5" customHeight="1">
      <c r="A8" s="184" t="s">
        <v>65</v>
      </c>
      <c r="B8" s="184"/>
      <c r="C8" s="184"/>
      <c r="D8" s="187" t="s">
        <v>10</v>
      </c>
      <c r="E8" s="187"/>
      <c r="F8" s="187"/>
      <c r="G8" s="187"/>
      <c r="H8" s="187"/>
      <c r="I8" s="188"/>
      <c r="J8" s="200"/>
    </row>
    <row r="9" spans="1:11" s="20" customFormat="1" ht="13.5" customHeight="1">
      <c r="A9" s="184"/>
      <c r="B9" s="184"/>
      <c r="C9" s="184"/>
      <c r="D9" s="76" t="s">
        <v>82</v>
      </c>
      <c r="E9" s="212" t="s">
        <v>93</v>
      </c>
      <c r="F9" s="212"/>
      <c r="G9" s="212"/>
      <c r="H9" s="59" t="s">
        <v>180</v>
      </c>
      <c r="I9" s="34"/>
      <c r="J9" s="200"/>
      <c r="K9" s="20" t="s">
        <v>81</v>
      </c>
    </row>
    <row r="10" spans="1:11" s="20" customFormat="1" ht="13.5" customHeight="1">
      <c r="A10" s="184"/>
      <c r="B10" s="184"/>
      <c r="C10" s="184"/>
      <c r="D10" s="213" t="s">
        <v>129</v>
      </c>
      <c r="E10" s="214"/>
      <c r="F10" s="214"/>
      <c r="G10" s="99" t="s">
        <v>203</v>
      </c>
      <c r="H10" s="53"/>
      <c r="I10" s="54"/>
      <c r="J10" s="200"/>
    </row>
    <row r="11" spans="1:11" s="20" customFormat="1" ht="14.25" customHeight="1">
      <c r="A11" s="184"/>
      <c r="B11" s="184"/>
      <c r="C11" s="184"/>
      <c r="D11" s="215" t="s">
        <v>128</v>
      </c>
      <c r="E11" s="216"/>
      <c r="F11" s="216"/>
      <c r="G11" s="98" t="s">
        <v>203</v>
      </c>
      <c r="H11" s="52"/>
      <c r="I11" s="35"/>
      <c r="J11" s="18"/>
    </row>
    <row r="12" spans="1:11" s="20" customFormat="1" ht="13.5" customHeight="1">
      <c r="A12" s="208" t="s">
        <v>11</v>
      </c>
      <c r="B12" s="209"/>
      <c r="C12" s="183"/>
      <c r="D12" s="55" t="s">
        <v>130</v>
      </c>
      <c r="E12" s="217" t="s">
        <v>204</v>
      </c>
      <c r="F12" s="217"/>
      <c r="G12" s="56" t="s">
        <v>131</v>
      </c>
      <c r="H12" s="57" t="s">
        <v>133</v>
      </c>
      <c r="I12" s="61" t="s">
        <v>132</v>
      </c>
      <c r="J12" s="18"/>
    </row>
    <row r="13" spans="1:11" s="20" customFormat="1" ht="13.5" customHeight="1">
      <c r="A13" s="210" t="s">
        <v>71</v>
      </c>
      <c r="B13" s="197"/>
      <c r="C13" s="197"/>
      <c r="D13" s="197"/>
      <c r="E13" s="197"/>
      <c r="F13" s="197"/>
      <c r="G13" s="197"/>
      <c r="H13" s="197"/>
      <c r="I13" s="211"/>
      <c r="J13" s="19"/>
    </row>
    <row r="14" spans="1:11" s="20" customFormat="1" ht="14.25" customHeight="1">
      <c r="A14" s="27" t="s">
        <v>26</v>
      </c>
      <c r="B14" s="184" t="s">
        <v>25</v>
      </c>
      <c r="C14" s="184"/>
      <c r="D14" s="208"/>
      <c r="E14" s="184" t="s">
        <v>21</v>
      </c>
      <c r="F14" s="184"/>
      <c r="G14" s="27" t="s">
        <v>22</v>
      </c>
      <c r="H14" s="27" t="s">
        <v>24</v>
      </c>
      <c r="I14" s="28" t="s">
        <v>23</v>
      </c>
      <c r="J14" s="18"/>
    </row>
    <row r="15" spans="1:11" s="20" customFormat="1" ht="13.5" customHeight="1">
      <c r="A15" s="22" t="s">
        <v>6</v>
      </c>
      <c r="B15" s="197" t="s">
        <v>9</v>
      </c>
      <c r="C15" s="197"/>
      <c r="D15" s="197"/>
      <c r="E15" s="198" t="s">
        <v>7</v>
      </c>
      <c r="F15" s="199"/>
      <c r="G15" s="23" t="s">
        <v>12</v>
      </c>
      <c r="H15" s="23" t="s">
        <v>8</v>
      </c>
      <c r="I15" s="34" t="s">
        <v>0</v>
      </c>
      <c r="J15" s="200"/>
    </row>
    <row r="16" spans="1:11" s="20" customFormat="1" ht="13.5" customHeight="1">
      <c r="A16" s="201" t="s">
        <v>27</v>
      </c>
      <c r="B16" s="202" t="s">
        <v>181</v>
      </c>
      <c r="C16" s="195"/>
      <c r="D16" s="195"/>
      <c r="E16" s="203">
        <v>30</v>
      </c>
      <c r="F16" s="204"/>
      <c r="G16" s="48">
        <f t="shared" ref="G16:G24" si="0">IF(H16="","",H16/E16)</f>
        <v>133333.33333333334</v>
      </c>
      <c r="H16" s="95">
        <v>4000000</v>
      </c>
      <c r="I16" s="34" t="s">
        <v>0</v>
      </c>
      <c r="J16" s="200"/>
    </row>
    <row r="17" spans="1:11" s="20" customFormat="1" ht="13.5" customHeight="1">
      <c r="A17" s="201"/>
      <c r="B17" s="195" t="s">
        <v>9</v>
      </c>
      <c r="C17" s="195"/>
      <c r="D17" s="195"/>
      <c r="E17" s="191"/>
      <c r="F17" s="192"/>
      <c r="G17" s="48" t="str">
        <f t="shared" si="0"/>
        <v/>
      </c>
      <c r="H17" s="62"/>
      <c r="I17" s="34" t="s">
        <v>0</v>
      </c>
      <c r="J17" s="200"/>
    </row>
    <row r="18" spans="1:11" s="20" customFormat="1" ht="13.5" customHeight="1">
      <c r="A18" s="201"/>
      <c r="B18" s="202"/>
      <c r="C18" s="202"/>
      <c r="D18" s="202"/>
      <c r="E18" s="203"/>
      <c r="F18" s="204"/>
      <c r="G18" s="48" t="str">
        <f t="shared" si="0"/>
        <v/>
      </c>
      <c r="H18" s="62"/>
      <c r="I18" s="34" t="s">
        <v>0</v>
      </c>
      <c r="J18" s="200"/>
    </row>
    <row r="19" spans="1:11" s="20" customFormat="1" ht="13.5" customHeight="1">
      <c r="A19" s="201"/>
      <c r="B19" s="195" t="s">
        <v>9</v>
      </c>
      <c r="C19" s="195"/>
      <c r="D19" s="195"/>
      <c r="E19" s="203" t="s">
        <v>9</v>
      </c>
      <c r="F19" s="204"/>
      <c r="G19" s="48" t="str">
        <f t="shared" si="0"/>
        <v/>
      </c>
      <c r="H19" s="62"/>
      <c r="I19" s="34" t="s">
        <v>0</v>
      </c>
      <c r="J19" s="200"/>
    </row>
    <row r="20" spans="1:11" s="20" customFormat="1">
      <c r="A20" s="201"/>
      <c r="B20" s="205"/>
      <c r="C20" s="206"/>
      <c r="D20" s="207"/>
      <c r="E20" s="203"/>
      <c r="F20" s="204"/>
      <c r="G20" s="48" t="str">
        <f t="shared" si="0"/>
        <v/>
      </c>
      <c r="H20" s="62"/>
      <c r="I20" s="34" t="s">
        <v>0</v>
      </c>
      <c r="J20" s="18"/>
    </row>
    <row r="21" spans="1:11" s="20" customFormat="1" ht="15" customHeight="1">
      <c r="A21" s="201"/>
      <c r="B21" s="195" t="s">
        <v>9</v>
      </c>
      <c r="C21" s="195"/>
      <c r="D21" s="195"/>
      <c r="E21" s="191" t="s">
        <v>9</v>
      </c>
      <c r="F21" s="192"/>
      <c r="G21" s="48" t="str">
        <f t="shared" si="0"/>
        <v/>
      </c>
      <c r="H21" s="62"/>
      <c r="I21" s="34" t="s">
        <v>0</v>
      </c>
      <c r="J21" s="18"/>
    </row>
    <row r="22" spans="1:11" s="20" customFormat="1" ht="15" customHeight="1">
      <c r="A22" s="201"/>
      <c r="B22" s="195" t="s">
        <v>9</v>
      </c>
      <c r="C22" s="195"/>
      <c r="D22" s="195"/>
      <c r="E22" s="191" t="s">
        <v>9</v>
      </c>
      <c r="F22" s="192"/>
      <c r="G22" s="48" t="str">
        <f t="shared" si="0"/>
        <v/>
      </c>
      <c r="H22" s="62"/>
      <c r="I22" s="34" t="s">
        <v>0</v>
      </c>
      <c r="J22" s="21"/>
    </row>
    <row r="23" spans="1:11" s="20" customFormat="1" ht="15" customHeight="1">
      <c r="A23" s="41"/>
      <c r="B23" s="59"/>
      <c r="C23" s="59"/>
      <c r="D23" s="59"/>
      <c r="E23" s="191" t="s">
        <v>9</v>
      </c>
      <c r="F23" s="192"/>
      <c r="G23" s="48" t="str">
        <f t="shared" si="0"/>
        <v/>
      </c>
      <c r="H23" s="62"/>
      <c r="I23" s="34"/>
      <c r="J23" s="21"/>
    </row>
    <row r="24" spans="1:11" s="20" customFormat="1" ht="15" customHeight="1">
      <c r="A24" s="41"/>
      <c r="B24" s="59"/>
      <c r="C24" s="59"/>
      <c r="D24" s="59"/>
      <c r="E24" s="191" t="s">
        <v>9</v>
      </c>
      <c r="F24" s="192"/>
      <c r="G24" s="48" t="str">
        <f t="shared" si="0"/>
        <v/>
      </c>
      <c r="H24" s="62"/>
      <c r="I24" s="34"/>
      <c r="J24" s="21"/>
    </row>
    <row r="25" spans="1:11" s="20" customFormat="1" ht="15" customHeight="1">
      <c r="A25" s="29"/>
      <c r="B25" s="183" t="s">
        <v>13</v>
      </c>
      <c r="C25" s="184"/>
      <c r="D25" s="184"/>
      <c r="E25" s="185">
        <f>IF(SUM(E16:F24)=0,"",SUM(E16:F24))</f>
        <v>30</v>
      </c>
      <c r="F25" s="185"/>
      <c r="G25" s="49">
        <f>IF(H25="","",H25/E25)</f>
        <v>133333.33333333334</v>
      </c>
      <c r="H25" s="46">
        <f>IF(SUM(H16:H24)=0,"",SUM(H16:H24))</f>
        <v>4000000</v>
      </c>
      <c r="I25" s="42"/>
      <c r="J25" s="21"/>
    </row>
    <row r="26" spans="1:11" s="20" customFormat="1" ht="13.5" hidden="1" customHeight="1">
      <c r="A26" s="37"/>
      <c r="B26" s="38"/>
      <c r="C26" s="38"/>
      <c r="D26" s="38"/>
      <c r="E26" s="38"/>
      <c r="F26" s="38"/>
      <c r="G26" s="38"/>
      <c r="H26" s="38"/>
      <c r="I26" s="39"/>
      <c r="J26" s="18"/>
    </row>
    <row r="27" spans="1:11" s="20" customFormat="1">
      <c r="A27" s="33" t="s">
        <v>6</v>
      </c>
      <c r="B27" s="186" t="s">
        <v>9</v>
      </c>
      <c r="C27" s="187"/>
      <c r="D27" s="188"/>
      <c r="E27" s="189" t="s">
        <v>7</v>
      </c>
      <c r="F27" s="190"/>
      <c r="G27" s="24" t="s">
        <v>12</v>
      </c>
      <c r="H27" s="24" t="s">
        <v>8</v>
      </c>
      <c r="I27" s="34" t="s">
        <v>0</v>
      </c>
      <c r="J27" s="18"/>
      <c r="K27" s="20" t="s">
        <v>83</v>
      </c>
    </row>
    <row r="28" spans="1:11" s="20" customFormat="1" ht="13.5" customHeight="1">
      <c r="A28" s="193" t="s">
        <v>61</v>
      </c>
      <c r="B28" s="194" t="s">
        <v>9</v>
      </c>
      <c r="C28" s="195"/>
      <c r="D28" s="196"/>
      <c r="E28" s="178" t="s">
        <v>9</v>
      </c>
      <c r="F28" s="179"/>
      <c r="G28" s="48" t="str">
        <f t="shared" ref="G28:G36" si="1">IF(H28="","",H28/E28)</f>
        <v/>
      </c>
      <c r="H28" s="62"/>
      <c r="I28" s="34" t="s">
        <v>0</v>
      </c>
      <c r="J28" s="18"/>
    </row>
    <row r="29" spans="1:11" s="20" customFormat="1">
      <c r="A29" s="193"/>
      <c r="B29" s="194" t="s">
        <v>9</v>
      </c>
      <c r="C29" s="195"/>
      <c r="D29" s="196"/>
      <c r="E29" s="178"/>
      <c r="F29" s="179"/>
      <c r="G29" s="48" t="str">
        <f t="shared" si="1"/>
        <v/>
      </c>
      <c r="H29" s="62"/>
      <c r="I29" s="34" t="s">
        <v>0</v>
      </c>
      <c r="J29" s="18"/>
    </row>
    <row r="30" spans="1:11" s="20" customFormat="1">
      <c r="A30" s="193"/>
      <c r="B30" s="194" t="s">
        <v>9</v>
      </c>
      <c r="C30" s="195"/>
      <c r="D30" s="196"/>
      <c r="E30" s="178"/>
      <c r="F30" s="179"/>
      <c r="G30" s="48" t="str">
        <f t="shared" si="1"/>
        <v/>
      </c>
      <c r="H30" s="62"/>
      <c r="I30" s="34" t="s">
        <v>0</v>
      </c>
      <c r="J30" s="18"/>
    </row>
    <row r="31" spans="1:11" s="20" customFormat="1">
      <c r="A31" s="193"/>
      <c r="B31" s="194" t="s">
        <v>9</v>
      </c>
      <c r="C31" s="195"/>
      <c r="D31" s="196"/>
      <c r="E31" s="178"/>
      <c r="F31" s="179"/>
      <c r="G31" s="48" t="str">
        <f t="shared" si="1"/>
        <v/>
      </c>
      <c r="H31" s="62"/>
      <c r="I31" s="34" t="s">
        <v>0</v>
      </c>
      <c r="J31" s="18"/>
    </row>
    <row r="32" spans="1:11" s="20" customFormat="1">
      <c r="A32" s="193"/>
      <c r="B32" s="194" t="s">
        <v>9</v>
      </c>
      <c r="C32" s="195"/>
      <c r="D32" s="196"/>
      <c r="E32" s="178" t="s">
        <v>9</v>
      </c>
      <c r="F32" s="179"/>
      <c r="G32" s="48" t="str">
        <f t="shared" si="1"/>
        <v/>
      </c>
      <c r="H32" s="62"/>
      <c r="I32" s="34" t="s">
        <v>0</v>
      </c>
      <c r="J32" s="18"/>
    </row>
    <row r="33" spans="1:11" s="20" customFormat="1">
      <c r="A33" s="193"/>
      <c r="B33" s="194" t="s">
        <v>9</v>
      </c>
      <c r="C33" s="195"/>
      <c r="D33" s="196"/>
      <c r="E33" s="178" t="s">
        <v>9</v>
      </c>
      <c r="F33" s="179"/>
      <c r="G33" s="48" t="str">
        <f t="shared" si="1"/>
        <v/>
      </c>
      <c r="H33" s="62"/>
      <c r="I33" s="34" t="s">
        <v>0</v>
      </c>
      <c r="J33" s="18"/>
    </row>
    <row r="34" spans="1:11" s="20" customFormat="1">
      <c r="A34" s="193"/>
      <c r="B34" s="194" t="s">
        <v>9</v>
      </c>
      <c r="C34" s="195"/>
      <c r="D34" s="196"/>
      <c r="E34" s="178" t="s">
        <v>9</v>
      </c>
      <c r="F34" s="179"/>
      <c r="G34" s="48" t="str">
        <f t="shared" si="1"/>
        <v/>
      </c>
      <c r="H34" s="62"/>
      <c r="I34" s="34" t="s">
        <v>0</v>
      </c>
      <c r="J34" s="18"/>
    </row>
    <row r="35" spans="1:11" s="20" customFormat="1">
      <c r="A35" s="40"/>
      <c r="B35" s="63"/>
      <c r="C35" s="59"/>
      <c r="D35" s="64"/>
      <c r="E35" s="178" t="s">
        <v>9</v>
      </c>
      <c r="F35" s="179"/>
      <c r="G35" s="48" t="str">
        <f t="shared" si="1"/>
        <v/>
      </c>
      <c r="H35" s="62"/>
      <c r="I35" s="34"/>
      <c r="J35" s="18"/>
    </row>
    <row r="36" spans="1:11" s="20" customFormat="1">
      <c r="A36" s="40"/>
      <c r="B36" s="65"/>
      <c r="C36" s="60"/>
      <c r="D36" s="66"/>
      <c r="E36" s="178" t="s">
        <v>9</v>
      </c>
      <c r="F36" s="179"/>
      <c r="G36" s="48" t="str">
        <f t="shared" si="1"/>
        <v/>
      </c>
      <c r="H36" s="62"/>
      <c r="I36" s="34"/>
      <c r="J36" s="18"/>
    </row>
    <row r="37" spans="1:11" s="20" customFormat="1" ht="15" customHeight="1">
      <c r="A37" s="37"/>
      <c r="B37" s="176" t="s">
        <v>13</v>
      </c>
      <c r="C37" s="176"/>
      <c r="D37" s="176"/>
      <c r="E37" s="177" t="str">
        <f>IF(SUM(E28:F36)=0,"",SUM(E28:F36))</f>
        <v/>
      </c>
      <c r="F37" s="177"/>
      <c r="G37" s="49" t="str">
        <f>IF(H37="","",H37/E37)</f>
        <v/>
      </c>
      <c r="H37" s="46" t="str">
        <f>IF(SUM(H28:H36)=0,"",SUM(H28:H36))</f>
        <v/>
      </c>
      <c r="I37" s="42"/>
      <c r="J37" s="18"/>
    </row>
    <row r="38" spans="1:11" s="20" customFormat="1" ht="15" customHeight="1">
      <c r="A38" s="135" t="s">
        <v>55</v>
      </c>
      <c r="B38" s="135"/>
      <c r="C38" s="135"/>
      <c r="D38" s="135"/>
      <c r="E38" s="180">
        <f>IF(E37="",E25,E25+E37)</f>
        <v>30</v>
      </c>
      <c r="F38" s="181"/>
      <c r="G38" s="50">
        <f>IF(H38="","",H38/E38)</f>
        <v>133333.33333333334</v>
      </c>
      <c r="H38" s="47">
        <f>IF(H37="",H25,H25+H37)</f>
        <v>4000000</v>
      </c>
      <c r="I38" s="36"/>
      <c r="J38" s="18"/>
    </row>
    <row r="39" spans="1:11" s="20" customFormat="1">
      <c r="A39" s="182" t="s">
        <v>72</v>
      </c>
      <c r="B39" s="182"/>
      <c r="C39" s="182"/>
      <c r="D39" s="182"/>
      <c r="E39" s="182"/>
      <c r="F39" s="182"/>
      <c r="G39" s="182"/>
      <c r="H39" s="182"/>
      <c r="I39" s="182"/>
      <c r="J39" s="18"/>
    </row>
    <row r="40" spans="1:11" s="20" customFormat="1">
      <c r="A40" s="135" t="s">
        <v>62</v>
      </c>
      <c r="B40" s="135"/>
      <c r="C40" s="135"/>
      <c r="D40" s="135"/>
      <c r="E40" s="135" t="s">
        <v>63</v>
      </c>
      <c r="F40" s="135"/>
      <c r="G40" s="135"/>
      <c r="H40" s="135" t="s">
        <v>64</v>
      </c>
      <c r="I40" s="135"/>
      <c r="J40" s="18"/>
    </row>
    <row r="41" spans="1:11" s="20" customFormat="1" ht="13.5" customHeight="1">
      <c r="A41" s="165"/>
      <c r="B41" s="166"/>
      <c r="C41" s="166"/>
      <c r="D41" s="167"/>
      <c r="E41" s="168" t="s">
        <v>56</v>
      </c>
      <c r="F41" s="169"/>
      <c r="G41" s="170"/>
      <c r="H41" s="165" t="s">
        <v>57</v>
      </c>
      <c r="I41" s="167"/>
      <c r="J41" s="18"/>
    </row>
    <row r="42" spans="1:11" s="20" customFormat="1" ht="13.5" customHeight="1">
      <c r="A42" s="132" t="s">
        <v>156</v>
      </c>
      <c r="B42" s="133"/>
      <c r="C42" s="133"/>
      <c r="D42" s="134"/>
      <c r="E42" s="171">
        <f>IF(E43="","",E43+E44)</f>
        <v>3600000</v>
      </c>
      <c r="F42" s="172"/>
      <c r="G42" s="173"/>
      <c r="H42" s="174"/>
      <c r="I42" s="175"/>
      <c r="J42" s="18"/>
      <c r="K42" s="20" t="s">
        <v>84</v>
      </c>
    </row>
    <row r="43" spans="1:11" s="20" customFormat="1" ht="13.5" customHeight="1">
      <c r="A43" s="132" t="s">
        <v>151</v>
      </c>
      <c r="B43" s="133"/>
      <c r="C43" s="133"/>
      <c r="D43" s="134"/>
      <c r="E43" s="141">
        <v>1800000</v>
      </c>
      <c r="F43" s="142"/>
      <c r="G43" s="143"/>
      <c r="H43" s="163"/>
      <c r="I43" s="164"/>
      <c r="J43" s="18"/>
    </row>
    <row r="44" spans="1:11" s="20" customFormat="1" ht="13.5" customHeight="1">
      <c r="A44" s="132" t="s">
        <v>152</v>
      </c>
      <c r="B44" s="133"/>
      <c r="C44" s="133"/>
      <c r="D44" s="134"/>
      <c r="E44" s="141">
        <v>1800000</v>
      </c>
      <c r="F44" s="142"/>
      <c r="G44" s="143"/>
      <c r="H44" s="163"/>
      <c r="I44" s="164"/>
      <c r="J44" s="18"/>
    </row>
    <row r="45" spans="1:11" s="20" customFormat="1" ht="13.5" customHeight="1">
      <c r="A45" s="132" t="s">
        <v>58</v>
      </c>
      <c r="B45" s="133"/>
      <c r="C45" s="133"/>
      <c r="D45" s="134"/>
      <c r="E45" s="141"/>
      <c r="F45" s="142"/>
      <c r="G45" s="143"/>
      <c r="H45" s="163"/>
      <c r="I45" s="164"/>
      <c r="J45" s="18"/>
    </row>
    <row r="46" spans="1:11" s="20" customFormat="1" ht="13.5" customHeight="1">
      <c r="A46" s="132" t="s">
        <v>59</v>
      </c>
      <c r="B46" s="133"/>
      <c r="C46" s="133"/>
      <c r="D46" s="134"/>
      <c r="E46" s="141"/>
      <c r="F46" s="142"/>
      <c r="G46" s="143"/>
      <c r="H46" s="163"/>
      <c r="I46" s="164"/>
      <c r="J46" s="18"/>
    </row>
    <row r="47" spans="1:11" s="20" customFormat="1" ht="13.5" customHeight="1">
      <c r="A47" s="132" t="s">
        <v>153</v>
      </c>
      <c r="B47" s="133"/>
      <c r="C47" s="133"/>
      <c r="D47" s="134"/>
      <c r="E47" s="141">
        <v>400000</v>
      </c>
      <c r="F47" s="142"/>
      <c r="G47" s="143"/>
      <c r="H47" s="67"/>
      <c r="I47" s="68"/>
      <c r="J47" s="18"/>
    </row>
    <row r="48" spans="1:11" s="20" customFormat="1" ht="13.5" customHeight="1">
      <c r="A48" s="43"/>
      <c r="B48" s="44"/>
      <c r="C48" s="44"/>
      <c r="D48" s="45"/>
      <c r="E48" s="30"/>
      <c r="F48" s="31"/>
      <c r="G48" s="32"/>
      <c r="H48" s="30"/>
      <c r="I48" s="32"/>
      <c r="J48" s="18"/>
    </row>
    <row r="49" spans="1:16" s="20" customFormat="1" ht="15" customHeight="1">
      <c r="A49" s="135" t="s">
        <v>60</v>
      </c>
      <c r="B49" s="135"/>
      <c r="C49" s="135"/>
      <c r="D49" s="135"/>
      <c r="E49" s="136">
        <f>IF(E43="","",SUM(E42+E45+E46+E47))</f>
        <v>4000000</v>
      </c>
      <c r="F49" s="137"/>
      <c r="G49" s="138"/>
      <c r="H49" s="139" t="str">
        <f>IF(H38=E49,"","←【確認】財源内訳の合計と整備費の合計が不一致")</f>
        <v/>
      </c>
      <c r="I49" s="140"/>
      <c r="J49" s="18"/>
      <c r="K49" s="20" t="s">
        <v>85</v>
      </c>
    </row>
    <row r="50" spans="1:16" s="20" customFormat="1" ht="13.5" customHeight="1">
      <c r="A50" s="159" t="s">
        <v>157</v>
      </c>
      <c r="B50" s="160"/>
      <c r="C50" s="160"/>
      <c r="D50" s="160"/>
      <c r="E50" s="160"/>
      <c r="F50" s="160"/>
      <c r="G50" s="160"/>
      <c r="H50" s="161" t="s">
        <v>202</v>
      </c>
      <c r="I50" s="162"/>
      <c r="J50" s="18"/>
      <c r="K50" s="20" t="s">
        <v>67</v>
      </c>
    </row>
    <row r="51" spans="1:16" s="20" customFormat="1" ht="13.5" customHeight="1">
      <c r="A51" s="145" t="s">
        <v>73</v>
      </c>
      <c r="B51" s="146"/>
      <c r="C51" s="146"/>
      <c r="D51" s="146"/>
      <c r="E51" s="146"/>
      <c r="F51" s="146"/>
      <c r="G51" s="146"/>
      <c r="H51" s="146"/>
      <c r="I51" s="146"/>
      <c r="J51" s="18"/>
    </row>
    <row r="52" spans="1:16" s="20" customFormat="1">
      <c r="A52" s="147"/>
      <c r="B52" s="148"/>
      <c r="C52" s="148"/>
      <c r="D52" s="148"/>
      <c r="E52" s="148"/>
      <c r="F52" s="148"/>
      <c r="G52" s="148"/>
      <c r="H52" s="148"/>
      <c r="I52" s="149"/>
      <c r="J52" s="18"/>
    </row>
    <row r="53" spans="1:16" s="20" customFormat="1">
      <c r="A53" s="150"/>
      <c r="B53" s="151"/>
      <c r="C53" s="151"/>
      <c r="D53" s="151"/>
      <c r="E53" s="151"/>
      <c r="F53" s="151"/>
      <c r="G53" s="151"/>
      <c r="H53" s="151"/>
      <c r="I53" s="152"/>
      <c r="J53" s="18"/>
    </row>
    <row r="54" spans="1:16" s="20" customFormat="1">
      <c r="A54" s="150"/>
      <c r="B54" s="151"/>
      <c r="C54" s="151"/>
      <c r="D54" s="151"/>
      <c r="E54" s="151"/>
      <c r="F54" s="151"/>
      <c r="G54" s="151"/>
      <c r="H54" s="151"/>
      <c r="I54" s="152"/>
      <c r="J54" s="18"/>
    </row>
    <row r="55" spans="1:16" s="20" customFormat="1">
      <c r="A55" s="153"/>
      <c r="B55" s="154"/>
      <c r="C55" s="154"/>
      <c r="D55" s="154"/>
      <c r="E55" s="154"/>
      <c r="F55" s="154"/>
      <c r="G55" s="154"/>
      <c r="H55" s="154"/>
      <c r="I55" s="155"/>
      <c r="J55" s="18"/>
    </row>
    <row r="56" spans="1:16" s="20" customFormat="1" ht="6" customHeight="1">
      <c r="A56" s="156"/>
      <c r="B56" s="156"/>
      <c r="C56" s="156"/>
      <c r="D56" s="156"/>
      <c r="E56" s="157"/>
      <c r="F56" s="157"/>
      <c r="G56" s="157"/>
      <c r="H56" s="157"/>
      <c r="I56" s="157"/>
      <c r="J56" s="18"/>
    </row>
    <row r="57" spans="1:16" s="20" customFormat="1">
      <c r="A57" s="26" t="s">
        <v>66</v>
      </c>
      <c r="B57" s="158" t="s">
        <v>79</v>
      </c>
      <c r="C57" s="158"/>
      <c r="D57" s="158"/>
      <c r="E57" s="158"/>
      <c r="F57" s="158"/>
      <c r="G57" s="158"/>
      <c r="H57" s="158"/>
      <c r="I57" s="158"/>
    </row>
    <row r="58" spans="1:16" s="20" customFormat="1" ht="29.65" customHeight="1">
      <c r="A58" s="77"/>
      <c r="B58" s="144"/>
      <c r="C58" s="144"/>
      <c r="D58" s="144"/>
      <c r="E58" s="144"/>
      <c r="F58" s="144"/>
      <c r="G58" s="144"/>
      <c r="H58" s="144"/>
      <c r="I58" s="144"/>
      <c r="J58" s="25"/>
      <c r="K58" s="25"/>
      <c r="L58" s="25"/>
      <c r="M58" s="25"/>
      <c r="N58" s="25"/>
      <c r="O58" s="25"/>
      <c r="P58" s="25"/>
    </row>
  </sheetData>
  <mergeCells count="103">
    <mergeCell ref="A2:I2"/>
    <mergeCell ref="A4:C4"/>
    <mergeCell ref="D4:I4"/>
    <mergeCell ref="A5:C5"/>
    <mergeCell ref="D5:G5"/>
    <mergeCell ref="H5:I5"/>
    <mergeCell ref="J8:J10"/>
    <mergeCell ref="A6:C6"/>
    <mergeCell ref="D6:G6"/>
    <mergeCell ref="H6:I6"/>
    <mergeCell ref="A7:C7"/>
    <mergeCell ref="D7:I7"/>
    <mergeCell ref="A12:C12"/>
    <mergeCell ref="A13:I13"/>
    <mergeCell ref="B14:D14"/>
    <mergeCell ref="E14:F14"/>
    <mergeCell ref="A8:C11"/>
    <mergeCell ref="D8:I8"/>
    <mergeCell ref="E9:G9"/>
    <mergeCell ref="D10:F10"/>
    <mergeCell ref="D11:F11"/>
    <mergeCell ref="E12:F12"/>
    <mergeCell ref="B15:D15"/>
    <mergeCell ref="E15:F15"/>
    <mergeCell ref="J15:J19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5:D25"/>
    <mergeCell ref="E25:F25"/>
    <mergeCell ref="B27:D27"/>
    <mergeCell ref="E27:F27"/>
    <mergeCell ref="E23:F23"/>
    <mergeCell ref="E24:F24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7:D37"/>
    <mergeCell ref="E37:F37"/>
    <mergeCell ref="E35:F35"/>
    <mergeCell ref="E36:F36"/>
    <mergeCell ref="A38:D38"/>
    <mergeCell ref="E38:F38"/>
    <mergeCell ref="A39:I39"/>
    <mergeCell ref="A40:D40"/>
    <mergeCell ref="E40:G40"/>
    <mergeCell ref="H40:I40"/>
    <mergeCell ref="A41:D41"/>
    <mergeCell ref="E41:G41"/>
    <mergeCell ref="H41:I41"/>
    <mergeCell ref="A42:D42"/>
    <mergeCell ref="E42:G42"/>
    <mergeCell ref="H42:I42"/>
    <mergeCell ref="A43:D43"/>
    <mergeCell ref="E43:G43"/>
    <mergeCell ref="H43:I43"/>
    <mergeCell ref="A44:D44"/>
    <mergeCell ref="E44:G44"/>
    <mergeCell ref="H44:I44"/>
    <mergeCell ref="A45:D45"/>
    <mergeCell ref="E45:G45"/>
    <mergeCell ref="H45:I45"/>
    <mergeCell ref="A46:D46"/>
    <mergeCell ref="E46:G46"/>
    <mergeCell ref="H46:I46"/>
    <mergeCell ref="A47:D47"/>
    <mergeCell ref="A49:D49"/>
    <mergeCell ref="E49:G49"/>
    <mergeCell ref="H49:I49"/>
    <mergeCell ref="E47:G47"/>
    <mergeCell ref="B58:I58"/>
    <mergeCell ref="A51:I51"/>
    <mergeCell ref="A52:I55"/>
    <mergeCell ref="A56:D56"/>
    <mergeCell ref="E56:G56"/>
    <mergeCell ref="H56:I56"/>
    <mergeCell ref="B57:I57"/>
    <mergeCell ref="A50:G50"/>
    <mergeCell ref="H50:I50"/>
  </mergeCells>
  <phoneticPr fontId="4"/>
  <dataValidations count="1">
    <dataValidation type="list" allowBlank="1" showInputMessage="1" showErrorMessage="1" sqref="H50" xr:uid="{00000000-0002-0000-0500-000000000000}">
      <formula1>"有,無"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1000000}">
          <x14:formula1>
            <xm:f>'管理用（このシートは削除しないでください）'!$F$3:$F$10</xm:f>
          </x14:formula1>
          <xm:sqref>E9:G9</xm:sqref>
        </x14:dataValidation>
        <x14:dataValidation type="list" allowBlank="1" showInputMessage="1" showErrorMessage="1" xr:uid="{00000000-0002-0000-0500-000002000000}">
          <x14:formula1>
            <xm:f>'管理用（このシートは削除しないでください）'!$D$3:$D$7</xm:f>
          </x14:formula1>
          <xm:sqref>D7:I7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4"/>
  <sheetViews>
    <sheetView workbookViewId="0">
      <selection activeCell="D26" sqref="D26"/>
    </sheetView>
  </sheetViews>
  <sheetFormatPr defaultRowHeight="13.5"/>
  <cols>
    <col min="2" max="2" width="53.75" customWidth="1"/>
    <col min="4" max="4" width="35.125" customWidth="1"/>
    <col min="11" max="11" width="37.5" customWidth="1"/>
  </cols>
  <sheetData>
    <row r="1" spans="2:16">
      <c r="B1" t="s">
        <v>69</v>
      </c>
      <c r="D1" t="s">
        <v>77</v>
      </c>
      <c r="F1" t="s">
        <v>80</v>
      </c>
      <c r="K1" t="s">
        <v>135</v>
      </c>
    </row>
    <row r="2" spans="2:16" ht="42">
      <c r="L2" s="70" t="s">
        <v>143</v>
      </c>
      <c r="M2" s="71" t="s">
        <v>136</v>
      </c>
      <c r="N2" s="71" t="s">
        <v>146</v>
      </c>
      <c r="O2" s="71" t="s">
        <v>144</v>
      </c>
      <c r="P2" s="71" t="s">
        <v>145</v>
      </c>
    </row>
    <row r="3" spans="2:16">
      <c r="B3" t="s">
        <v>36</v>
      </c>
      <c r="D3" t="s">
        <v>87</v>
      </c>
      <c r="F3" t="s">
        <v>92</v>
      </c>
      <c r="K3" s="73" t="s">
        <v>100</v>
      </c>
      <c r="L3" s="69" t="s">
        <v>140</v>
      </c>
      <c r="M3" s="72">
        <v>0.5</v>
      </c>
      <c r="N3" s="72" t="s">
        <v>148</v>
      </c>
      <c r="O3" s="72">
        <v>0.5</v>
      </c>
      <c r="P3" s="72">
        <v>1</v>
      </c>
    </row>
    <row r="4" spans="2:16">
      <c r="B4" t="s">
        <v>37</v>
      </c>
      <c r="D4" t="s">
        <v>88</v>
      </c>
      <c r="F4" t="s">
        <v>93</v>
      </c>
      <c r="K4" s="73" t="s">
        <v>102</v>
      </c>
      <c r="L4" s="69" t="s">
        <v>140</v>
      </c>
      <c r="M4" s="72">
        <v>0.75</v>
      </c>
      <c r="N4" s="72" t="s">
        <v>147</v>
      </c>
      <c r="O4" s="72">
        <v>0.5</v>
      </c>
      <c r="P4" s="72">
        <v>0.66666666666666663</v>
      </c>
    </row>
    <row r="5" spans="2:16">
      <c r="B5" t="s">
        <v>38</v>
      </c>
      <c r="D5" t="s">
        <v>89</v>
      </c>
      <c r="F5" t="s">
        <v>94</v>
      </c>
      <c r="K5" s="73" t="s">
        <v>104</v>
      </c>
      <c r="L5" s="69" t="s">
        <v>140</v>
      </c>
      <c r="M5" s="72">
        <v>0.33333333333333331</v>
      </c>
      <c r="N5" s="72" t="s">
        <v>147</v>
      </c>
      <c r="O5" s="72">
        <v>0.33333333333333331</v>
      </c>
      <c r="P5" s="72">
        <v>1</v>
      </c>
    </row>
    <row r="6" spans="2:16">
      <c r="B6" t="s">
        <v>39</v>
      </c>
      <c r="D6" t="s">
        <v>90</v>
      </c>
      <c r="F6" t="s">
        <v>95</v>
      </c>
      <c r="K6" s="73" t="s">
        <v>106</v>
      </c>
      <c r="L6" s="69" t="s">
        <v>142</v>
      </c>
      <c r="M6" s="72" t="s">
        <v>137</v>
      </c>
      <c r="N6" s="72" t="s">
        <v>147</v>
      </c>
      <c r="O6" s="72">
        <v>0.5</v>
      </c>
      <c r="P6" s="74">
        <v>0.5</v>
      </c>
    </row>
    <row r="7" spans="2:16">
      <c r="B7" t="s">
        <v>40</v>
      </c>
      <c r="D7" t="s">
        <v>91</v>
      </c>
      <c r="F7" t="s">
        <v>96</v>
      </c>
      <c r="K7" s="73" t="s">
        <v>108</v>
      </c>
      <c r="L7" s="69" t="s">
        <v>142</v>
      </c>
      <c r="M7" s="72" t="s">
        <v>137</v>
      </c>
      <c r="N7" s="72" t="s">
        <v>147</v>
      </c>
      <c r="O7" s="72">
        <v>0.5</v>
      </c>
      <c r="P7" s="74">
        <v>0.5</v>
      </c>
    </row>
    <row r="8" spans="2:16">
      <c r="B8" t="s">
        <v>41</v>
      </c>
      <c r="F8" t="s">
        <v>97</v>
      </c>
      <c r="K8" s="73" t="s">
        <v>110</v>
      </c>
      <c r="L8" s="69" t="s">
        <v>139</v>
      </c>
      <c r="M8" s="72" t="s">
        <v>138</v>
      </c>
      <c r="N8" s="72" t="s">
        <v>147</v>
      </c>
      <c r="O8" s="72">
        <v>0.5</v>
      </c>
      <c r="P8" s="74">
        <v>0.5</v>
      </c>
    </row>
    <row r="9" spans="2:16">
      <c r="B9" t="s">
        <v>42</v>
      </c>
      <c r="F9" t="s">
        <v>98</v>
      </c>
      <c r="K9" s="73" t="s">
        <v>112</v>
      </c>
      <c r="L9" s="69" t="s">
        <v>141</v>
      </c>
      <c r="M9" s="72">
        <v>0.66666666666666663</v>
      </c>
      <c r="N9" s="72" t="s">
        <v>147</v>
      </c>
      <c r="O9" s="72">
        <v>0.33333333333333331</v>
      </c>
      <c r="P9" s="74">
        <v>0.5</v>
      </c>
    </row>
    <row r="10" spans="2:16">
      <c r="B10" t="s">
        <v>43</v>
      </c>
      <c r="F10" t="s">
        <v>99</v>
      </c>
      <c r="K10" s="73" t="s">
        <v>114</v>
      </c>
      <c r="L10" s="69" t="s">
        <v>141</v>
      </c>
      <c r="M10" s="72">
        <v>0.66666666666666663</v>
      </c>
      <c r="N10" s="72" t="s">
        <v>147</v>
      </c>
      <c r="O10" s="72">
        <v>0.33333333333333331</v>
      </c>
      <c r="P10" s="74">
        <v>0.5</v>
      </c>
    </row>
    <row r="11" spans="2:16">
      <c r="B11" t="s">
        <v>44</v>
      </c>
      <c r="K11" s="73" t="s">
        <v>116</v>
      </c>
      <c r="L11" s="69" t="s">
        <v>140</v>
      </c>
      <c r="M11" s="72">
        <v>0.5</v>
      </c>
      <c r="N11" s="72" t="s">
        <v>147</v>
      </c>
      <c r="O11" s="72">
        <v>0.5</v>
      </c>
      <c r="P11" s="74">
        <v>1</v>
      </c>
    </row>
    <row r="12" spans="2:16">
      <c r="B12" t="s">
        <v>45</v>
      </c>
      <c r="K12" s="73" t="s">
        <v>118</v>
      </c>
      <c r="L12" s="69" t="s">
        <v>140</v>
      </c>
      <c r="M12" s="72">
        <v>0.5</v>
      </c>
      <c r="N12" s="72" t="s">
        <v>147</v>
      </c>
      <c r="O12" s="72">
        <v>0.5</v>
      </c>
      <c r="P12" s="72">
        <v>1</v>
      </c>
    </row>
    <row r="13" spans="2:16">
      <c r="B13" t="s">
        <v>46</v>
      </c>
      <c r="K13" s="73" t="s">
        <v>120</v>
      </c>
      <c r="L13" s="69" t="s">
        <v>140</v>
      </c>
      <c r="M13" s="72">
        <v>0.5</v>
      </c>
      <c r="N13" s="72" t="s">
        <v>147</v>
      </c>
      <c r="O13" s="72">
        <v>0.5</v>
      </c>
      <c r="P13" s="72">
        <v>1</v>
      </c>
    </row>
    <row r="14" spans="2:16">
      <c r="B14" t="s">
        <v>47</v>
      </c>
      <c r="K14" s="73" t="s">
        <v>122</v>
      </c>
      <c r="L14" s="69" t="s">
        <v>139</v>
      </c>
      <c r="M14" s="72" t="s">
        <v>138</v>
      </c>
      <c r="N14" s="72" t="s">
        <v>149</v>
      </c>
      <c r="O14" s="74" t="s">
        <v>150</v>
      </c>
      <c r="P14" s="72">
        <v>1</v>
      </c>
    </row>
    <row r="15" spans="2:16">
      <c r="B15" t="s">
        <v>48</v>
      </c>
      <c r="K15" s="73" t="s">
        <v>124</v>
      </c>
      <c r="L15" s="69" t="s">
        <v>140</v>
      </c>
      <c r="M15" s="72">
        <v>0.5</v>
      </c>
      <c r="N15" s="72" t="s">
        <v>147</v>
      </c>
      <c r="O15" s="72">
        <v>0.5</v>
      </c>
      <c r="P15" s="72">
        <v>1</v>
      </c>
    </row>
    <row r="16" spans="2:16">
      <c r="B16" t="s">
        <v>49</v>
      </c>
      <c r="K16" s="73" t="s">
        <v>126</v>
      </c>
      <c r="L16" s="69" t="s">
        <v>140</v>
      </c>
      <c r="M16" s="72">
        <v>0.33333333333333331</v>
      </c>
      <c r="N16" s="72" t="s">
        <v>147</v>
      </c>
      <c r="O16" s="72">
        <v>0.33333333333333331</v>
      </c>
      <c r="P16" s="72">
        <v>1</v>
      </c>
    </row>
    <row r="19" spans="2:2">
      <c r="B19" t="s">
        <v>134</v>
      </c>
    </row>
    <row r="21" spans="2:2">
      <c r="B21" t="s">
        <v>101</v>
      </c>
    </row>
    <row r="22" spans="2:2">
      <c r="B22" t="s">
        <v>103</v>
      </c>
    </row>
    <row r="23" spans="2:2">
      <c r="B23" t="s">
        <v>105</v>
      </c>
    </row>
    <row r="24" spans="2:2">
      <c r="B24" t="s">
        <v>107</v>
      </c>
    </row>
    <row r="25" spans="2:2">
      <c r="B25" t="s">
        <v>109</v>
      </c>
    </row>
    <row r="26" spans="2:2">
      <c r="B26" t="s">
        <v>111</v>
      </c>
    </row>
    <row r="27" spans="2:2">
      <c r="B27" t="s">
        <v>113</v>
      </c>
    </row>
    <row r="28" spans="2:2">
      <c r="B28" t="s">
        <v>115</v>
      </c>
    </row>
    <row r="29" spans="2:2">
      <c r="B29" t="s">
        <v>117</v>
      </c>
    </row>
    <row r="30" spans="2:2">
      <c r="B30" t="s">
        <v>119</v>
      </c>
    </row>
    <row r="31" spans="2:2">
      <c r="B31" t="s">
        <v>121</v>
      </c>
    </row>
    <row r="32" spans="2:2">
      <c r="B32" t="s">
        <v>123</v>
      </c>
    </row>
    <row r="33" spans="2:2">
      <c r="B33" t="s">
        <v>125</v>
      </c>
    </row>
    <row r="34" spans="2:2">
      <c r="B34" t="s">
        <v>127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第2号様式_事業実績報告書</vt:lpstr>
      <vt:lpstr>第2号様式_別紙1 経費所要額精算書</vt:lpstr>
      <vt:lpstr>第2号様式_別紙2 事業実績報告書</vt:lpstr>
      <vt:lpstr>管理用（このシートは削除しないでください）</vt:lpstr>
      <vt:lpstr>第2号様式_事業実績報告書!Print_Area</vt:lpstr>
      <vt:lpstr>'第2号様式_別紙1 経費所要額精算書'!Print_Area</vt:lpstr>
      <vt:lpstr>'第2号様式_別紙2 事業実績報告書'!Print_Area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井原　正貴</dc:creator>
  <cp:lastModifiedBy>島根県持田　夏海</cp:lastModifiedBy>
  <cp:lastPrinted>2026-01-28T02:48:07Z</cp:lastPrinted>
  <dcterms:created xsi:type="dcterms:W3CDTF">2021-08-16T01:09:14Z</dcterms:created>
  <dcterms:modified xsi:type="dcterms:W3CDTF">2026-01-28T08:52:19Z</dcterms:modified>
</cp:coreProperties>
</file>