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 yWindow="4020" windowWidth="3600" windowHeight="2570" activeTab="1"/>
  </bookViews>
  <sheets>
    <sheet name="入力用シート  (記入例)" sheetId="37" r:id="rId1"/>
    <sheet name="入力用シート " sheetId="36" r:id="rId2"/>
    <sheet name="【必須】申請書" sheetId="33" r:id="rId3"/>
    <sheet name="【必須】様式2-1" sheetId="19" r:id="rId4"/>
    <sheet name="【必須】様式2-1-2別紙(外来)" sheetId="22" r:id="rId5"/>
    <sheet name="【必須】歳入歳出抄本" sheetId="31" r:id="rId6"/>
    <sheet name="【任意】委任状" sheetId="32" r:id="rId7"/>
  </sheets>
  <definedNames>
    <definedName name="_xlnm.Print_Area" localSheetId="4">'【必須】様式2-1-2別紙(外来)'!$A$1:$K$32</definedName>
    <definedName name="_xlnm.Print_Area" localSheetId="1">'入力用シート '!$A$1:$I$38</definedName>
  </definedNames>
  <calcPr calcId="162913"/>
</workbook>
</file>

<file path=xl/calcChain.xml><?xml version="1.0" encoding="utf-8"?>
<calcChain xmlns="http://schemas.openxmlformats.org/spreadsheetml/2006/main">
  <c r="G22" i="36" l="1"/>
  <c r="F22" i="36"/>
  <c r="K22" i="36" s="1"/>
  <c r="F23" i="36"/>
  <c r="K23" i="36"/>
  <c r="F24" i="36"/>
  <c r="K24" i="36"/>
  <c r="F25" i="36"/>
  <c r="K25" i="36" s="1"/>
  <c r="F26" i="36"/>
  <c r="K26" i="36" s="1"/>
  <c r="F27" i="36"/>
  <c r="K27" i="36" s="1"/>
  <c r="F28" i="36" l="1"/>
  <c r="H38" i="37"/>
  <c r="G38" i="37"/>
  <c r="F38" i="37"/>
  <c r="K28" i="36" l="1"/>
  <c r="H22" i="36"/>
  <c r="J3" i="22"/>
  <c r="E16" i="33" l="1"/>
  <c r="G22" i="37" l="1"/>
  <c r="F22" i="37"/>
  <c r="H22" i="37" s="1"/>
  <c r="F28" i="37"/>
  <c r="K28" i="37" s="1"/>
  <c r="F27" i="37"/>
  <c r="K27" i="37" s="1"/>
  <c r="F26" i="37"/>
  <c r="K26" i="37" s="1"/>
  <c r="K25" i="37"/>
  <c r="F25" i="37"/>
  <c r="F24" i="37"/>
  <c r="K24" i="37" s="1"/>
  <c r="F23" i="37"/>
  <c r="K23" i="37" s="1"/>
  <c r="K22" i="37"/>
  <c r="E10" i="32" l="1"/>
  <c r="E8" i="32"/>
  <c r="E6" i="32"/>
  <c r="E4" i="32"/>
  <c r="F37" i="37"/>
  <c r="L37" i="37" s="1"/>
  <c r="F36" i="37"/>
  <c r="L36" i="37" s="1"/>
  <c r="F35" i="37"/>
  <c r="L35" i="37" s="1"/>
  <c r="F34" i="37"/>
  <c r="L34" i="37" s="1"/>
  <c r="F33" i="37"/>
  <c r="L33" i="37" s="1"/>
  <c r="G31" i="37"/>
  <c r="F31" i="37"/>
  <c r="L31" i="37" s="1"/>
  <c r="G30" i="37"/>
  <c r="F30" i="37"/>
  <c r="L30" i="37" s="1"/>
  <c r="G20" i="37"/>
  <c r="F20" i="37"/>
  <c r="L20" i="37" s="1"/>
  <c r="G19" i="37"/>
  <c r="F19" i="37"/>
  <c r="L19" i="37" s="1"/>
  <c r="F17" i="37"/>
  <c r="L17" i="37" s="1"/>
  <c r="F16" i="37"/>
  <c r="L16" i="37" s="1"/>
  <c r="G16" i="37" s="1"/>
  <c r="E27" i="31"/>
  <c r="E25" i="31"/>
  <c r="E23" i="31"/>
  <c r="E21" i="31"/>
  <c r="E14" i="33"/>
  <c r="E12" i="33"/>
  <c r="E10" i="33"/>
  <c r="H3" i="33"/>
  <c r="F37" i="36"/>
  <c r="K37" i="36" s="1"/>
  <c r="I27" i="22" s="1"/>
  <c r="F36" i="36"/>
  <c r="K36" i="36" s="1"/>
  <c r="I26" i="22" s="1"/>
  <c r="F35" i="36"/>
  <c r="K35" i="36" s="1"/>
  <c r="F34" i="36"/>
  <c r="F33" i="36"/>
  <c r="K33" i="36" s="1"/>
  <c r="G31" i="36"/>
  <c r="F31" i="36"/>
  <c r="K31" i="36" s="1"/>
  <c r="G30" i="36"/>
  <c r="F30" i="36"/>
  <c r="K30" i="36" s="1"/>
  <c r="G20" i="36"/>
  <c r="F20" i="36"/>
  <c r="K20" i="36" s="1"/>
  <c r="G19" i="36"/>
  <c r="F19" i="36"/>
  <c r="K19" i="36" s="1"/>
  <c r="F12" i="22" s="1"/>
  <c r="F17" i="36"/>
  <c r="K17" i="36" s="1"/>
  <c r="F10" i="22" s="1"/>
  <c r="F16" i="36"/>
  <c r="K16" i="36" l="1"/>
  <c r="H9" i="22" s="1"/>
  <c r="F38" i="36"/>
  <c r="C16" i="22"/>
  <c r="C18" i="22"/>
  <c r="H30" i="36"/>
  <c r="C23" i="22"/>
  <c r="D23" i="22" s="1"/>
  <c r="E23" i="22" s="1"/>
  <c r="H23" i="22"/>
  <c r="I23" i="22"/>
  <c r="G23" i="22"/>
  <c r="F23" i="22"/>
  <c r="H19" i="36"/>
  <c r="H16" i="37"/>
  <c r="G33" i="37"/>
  <c r="H33" i="37" s="1"/>
  <c r="L38" i="37"/>
  <c r="H19" i="37"/>
  <c r="H20" i="37"/>
  <c r="H30" i="37"/>
  <c r="H31" i="37"/>
  <c r="G33" i="36"/>
  <c r="H33" i="36" s="1"/>
  <c r="H27" i="22"/>
  <c r="F27" i="22"/>
  <c r="G27" i="22"/>
  <c r="F26" i="22"/>
  <c r="G26" i="22"/>
  <c r="H26" i="22"/>
  <c r="I25" i="22"/>
  <c r="F25" i="22"/>
  <c r="H25" i="22"/>
  <c r="G25" i="22"/>
  <c r="G12" i="22"/>
  <c r="J12" i="22"/>
  <c r="I12" i="22"/>
  <c r="H12" i="22"/>
  <c r="J20" i="22"/>
  <c r="F20" i="22"/>
  <c r="I20" i="22"/>
  <c r="H20" i="22"/>
  <c r="G20" i="22"/>
  <c r="K34" i="36"/>
  <c r="H20" i="36"/>
  <c r="G21" i="22"/>
  <c r="H21" i="22"/>
  <c r="F21" i="22"/>
  <c r="C20" i="22"/>
  <c r="I21" i="22"/>
  <c r="H31" i="36"/>
  <c r="J21" i="22" s="1"/>
  <c r="J13" i="22"/>
  <c r="G13" i="22"/>
  <c r="F13" i="22"/>
  <c r="C12" i="22"/>
  <c r="E12" i="22" s="1"/>
  <c r="I13" i="22"/>
  <c r="H13" i="22"/>
  <c r="I10" i="22"/>
  <c r="G10" i="22"/>
  <c r="H10" i="22"/>
  <c r="I9" i="22" l="1"/>
  <c r="G9" i="22"/>
  <c r="G16" i="36"/>
  <c r="G38" i="36" s="1"/>
  <c r="F9" i="22"/>
  <c r="C9" i="22"/>
  <c r="E9" i="22" s="1"/>
  <c r="K38" i="36"/>
  <c r="E15" i="22"/>
  <c r="I24" i="22"/>
  <c r="I28" i="22" s="1"/>
  <c r="H24" i="22"/>
  <c r="F24" i="22"/>
  <c r="G24" i="22"/>
  <c r="H16" i="36" l="1"/>
  <c r="H38" i="36" s="1"/>
  <c r="J28" i="22"/>
  <c r="D18" i="19"/>
  <c r="A17" i="31" l="1"/>
  <c r="B11" i="19" l="1"/>
  <c r="G28" i="22" l="1"/>
  <c r="E20" i="22"/>
  <c r="E14" i="22" l="1"/>
  <c r="G22" i="22"/>
  <c r="G14" i="22"/>
  <c r="G19" i="22"/>
  <c r="E22" i="22"/>
  <c r="E19" i="22"/>
  <c r="J19" i="22" s="1"/>
  <c r="I11" i="22"/>
  <c r="G11" i="22"/>
  <c r="E11" i="22"/>
  <c r="J11" i="22" l="1"/>
  <c r="I22" i="22"/>
  <c r="J22" i="22" s="1"/>
  <c r="I14" i="22"/>
  <c r="J14" i="22" s="1"/>
  <c r="E28" i="22"/>
  <c r="E29" i="22" s="1"/>
  <c r="J29" i="22" l="1"/>
  <c r="I29" i="22"/>
  <c r="C15" i="19" s="1"/>
  <c r="F15" i="19"/>
  <c r="F18" i="19" s="1"/>
  <c r="G15" i="19" l="1"/>
  <c r="G18" i="19" s="1"/>
  <c r="C18" i="19"/>
  <c r="E15" i="19" l="1"/>
  <c r="E18" i="19" s="1"/>
  <c r="H15" i="19" l="1"/>
  <c r="H18" i="19" s="1"/>
  <c r="I15" i="19" l="1"/>
  <c r="I18" i="19" l="1"/>
  <c r="J15" i="19"/>
  <c r="J18" i="19" s="1"/>
  <c r="E27" i="33" l="1"/>
  <c r="C6" i="31"/>
  <c r="C11" i="31"/>
</calcChain>
</file>

<file path=xl/comments1.xml><?xml version="1.0" encoding="utf-8"?>
<comments xmlns="http://schemas.openxmlformats.org/spreadsheetml/2006/main">
  <authors>
    <author>作成者</author>
  </authors>
  <commentList>
    <comment ref="H2" authorId="0" shapeId="0">
      <text>
        <r>
          <rPr>
            <b/>
            <sz val="9"/>
            <color indexed="81"/>
            <rFont val="MS P ゴシック"/>
            <family val="3"/>
            <charset val="128"/>
          </rPr>
          <t>文書番号を付す場合はここに入力してください。</t>
        </r>
      </text>
    </comment>
  </commentList>
</comments>
</file>

<file path=xl/comments2.xml><?xml version="1.0" encoding="utf-8"?>
<comments xmlns="http://schemas.openxmlformats.org/spreadsheetml/2006/main">
  <authors>
    <author>作成者</author>
  </authors>
  <commentList>
    <comment ref="B14" authorId="0" shapeId="0">
      <text>
        <r>
          <rPr>
            <b/>
            <sz val="9"/>
            <color indexed="81"/>
            <rFont val="MS P ゴシック"/>
            <family val="3"/>
            <charset val="128"/>
          </rPr>
          <t>委任しない事項を削除してください</t>
        </r>
      </text>
    </comment>
    <comment ref="B15" authorId="0" shapeId="0">
      <text>
        <r>
          <rPr>
            <b/>
            <sz val="9"/>
            <color indexed="81"/>
            <rFont val="MS P ゴシック"/>
            <family val="3"/>
            <charset val="128"/>
          </rPr>
          <t>委任しない事項を削除してください</t>
        </r>
      </text>
    </comment>
  </commentList>
</comments>
</file>

<file path=xl/sharedStrings.xml><?xml version="1.0" encoding="utf-8"?>
<sst xmlns="http://schemas.openxmlformats.org/spreadsheetml/2006/main" count="260" uniqueCount="144">
  <si>
    <t>Ｄ</t>
    <phoneticPr fontId="2"/>
  </si>
  <si>
    <t>Ｅ</t>
    <phoneticPr fontId="2"/>
  </si>
  <si>
    <t>備考</t>
    <rPh sb="0" eb="2">
      <t>ビコウ</t>
    </rPh>
    <phoneticPr fontId="2"/>
  </si>
  <si>
    <t>計</t>
    <rPh sb="0" eb="1">
      <t>ケイ</t>
    </rPh>
    <phoneticPr fontId="2"/>
  </si>
  <si>
    <t>（単位：円）</t>
    <rPh sb="1" eb="3">
      <t>タンイ</t>
    </rPh>
    <rPh sb="4" eb="5">
      <t>エン</t>
    </rPh>
    <phoneticPr fontId="2"/>
  </si>
  <si>
    <t>Ａ</t>
    <phoneticPr fontId="2"/>
  </si>
  <si>
    <t>Ｂ</t>
    <phoneticPr fontId="2"/>
  </si>
  <si>
    <t>Ｃ(Ａ－Ｂ)</t>
    <phoneticPr fontId="2"/>
  </si>
  <si>
    <t>Ｆ</t>
    <phoneticPr fontId="2"/>
  </si>
  <si>
    <t>区　　　分</t>
    <rPh sb="0" eb="1">
      <t>ク</t>
    </rPh>
    <rPh sb="4" eb="5">
      <t>ブン</t>
    </rPh>
    <phoneticPr fontId="2"/>
  </si>
  <si>
    <t>総 事 業 費</t>
    <rPh sb="0" eb="1">
      <t>ソウ</t>
    </rPh>
    <rPh sb="2" eb="3">
      <t>コト</t>
    </rPh>
    <rPh sb="4" eb="5">
      <t>ギョウ</t>
    </rPh>
    <rPh sb="6" eb="7">
      <t>ヒ</t>
    </rPh>
    <phoneticPr fontId="2"/>
  </si>
  <si>
    <t>差　引　額</t>
    <rPh sb="0" eb="1">
      <t>サ</t>
    </rPh>
    <rPh sb="2" eb="3">
      <t>イン</t>
    </rPh>
    <rPh sb="4" eb="5">
      <t>ガク</t>
    </rPh>
    <phoneticPr fontId="2"/>
  </si>
  <si>
    <t>基　準　額</t>
    <rPh sb="0" eb="1">
      <t>モト</t>
    </rPh>
    <rPh sb="2" eb="3">
      <t>ジュン</t>
    </rPh>
    <rPh sb="4" eb="5">
      <t>ガク</t>
    </rPh>
    <phoneticPr fontId="2"/>
  </si>
  <si>
    <t>選　定　額
（Ｃ、Ｄ及びＥのいずれか少ない額）</t>
    <rPh sb="0" eb="1">
      <t>セン</t>
    </rPh>
    <rPh sb="2" eb="3">
      <t>サダム</t>
    </rPh>
    <rPh sb="4" eb="5">
      <t>ガク</t>
    </rPh>
    <rPh sb="10" eb="11">
      <t>オヨ</t>
    </rPh>
    <phoneticPr fontId="2"/>
  </si>
  <si>
    <t>備考</t>
    <rPh sb="0" eb="2">
      <t>ビコウ</t>
    </rPh>
    <phoneticPr fontId="5"/>
  </si>
  <si>
    <t>計</t>
    <rPh sb="0" eb="1">
      <t>ケイ</t>
    </rPh>
    <phoneticPr fontId="5"/>
  </si>
  <si>
    <t>種目</t>
    <rPh sb="0" eb="2">
      <t>シュモク</t>
    </rPh>
    <phoneticPr fontId="5"/>
  </si>
  <si>
    <t>品目</t>
    <rPh sb="0" eb="2">
      <t>ヒンモク</t>
    </rPh>
    <phoneticPr fontId="5"/>
  </si>
  <si>
    <t>基準額</t>
    <rPh sb="0" eb="3">
      <t>キジュンガク</t>
    </rPh>
    <phoneticPr fontId="5"/>
  </si>
  <si>
    <t>員数</t>
    <rPh sb="0" eb="2">
      <t>インスウ</t>
    </rPh>
    <phoneticPr fontId="5"/>
  </si>
  <si>
    <t>単価(円)</t>
    <rPh sb="0" eb="2">
      <t>タンカ</t>
    </rPh>
    <rPh sb="3" eb="4">
      <t>エン</t>
    </rPh>
    <phoneticPr fontId="5"/>
  </si>
  <si>
    <t>金額(円)</t>
    <rPh sb="0" eb="2">
      <t>キンガク</t>
    </rPh>
    <rPh sb="3" eb="4">
      <t>エン</t>
    </rPh>
    <phoneticPr fontId="5"/>
  </si>
  <si>
    <t>規格（型式）</t>
    <rPh sb="0" eb="2">
      <t>キカク</t>
    </rPh>
    <rPh sb="3" eb="5">
      <t>カタシキ</t>
    </rPh>
    <phoneticPr fontId="5"/>
  </si>
  <si>
    <t>数量</t>
    <rPh sb="0" eb="2">
      <t>スウリョウ</t>
    </rPh>
    <phoneticPr fontId="5"/>
  </si>
  <si>
    <t>Ｇ(＝Ｆ)</t>
    <phoneticPr fontId="2"/>
  </si>
  <si>
    <t>様式第２号関係（別紙１）</t>
    <rPh sb="0" eb="2">
      <t>ヨウシキ</t>
    </rPh>
    <rPh sb="2" eb="3">
      <t>ダイ</t>
    </rPh>
    <rPh sb="4" eb="5">
      <t>ゴウ</t>
    </rPh>
    <rPh sb="5" eb="7">
      <t>カンケイ</t>
    </rPh>
    <rPh sb="8" eb="10">
      <t>ベッシ</t>
    </rPh>
    <phoneticPr fontId="2"/>
  </si>
  <si>
    <t>補助基本額</t>
    <rPh sb="0" eb="2">
      <t>ホジョ</t>
    </rPh>
    <rPh sb="2" eb="4">
      <t>キホン</t>
    </rPh>
    <rPh sb="4" eb="5">
      <t>ガク</t>
    </rPh>
    <phoneticPr fontId="2"/>
  </si>
  <si>
    <t>補助所要額</t>
    <rPh sb="0" eb="2">
      <t>ホジョ</t>
    </rPh>
    <rPh sb="2" eb="5">
      <t>ショヨウガク</t>
    </rPh>
    <phoneticPr fontId="2"/>
  </si>
  <si>
    <t>　　　２　「補助所要額」（Ｈ）欄に１，０００円未満の端数を生じたときは切捨てること。</t>
    <phoneticPr fontId="2"/>
  </si>
  <si>
    <t>設備費</t>
    <rPh sb="0" eb="3">
      <t>セツビヒ</t>
    </rPh>
    <phoneticPr fontId="5"/>
  </si>
  <si>
    <t>ＨＥＰＡフィルター付空気清浄機(陰圧対応可能なものに限る)</t>
    <rPh sb="9" eb="10">
      <t>ツ</t>
    </rPh>
    <rPh sb="10" eb="12">
      <t>クウキ</t>
    </rPh>
    <rPh sb="12" eb="15">
      <t>セイジョウキ</t>
    </rPh>
    <rPh sb="16" eb="17">
      <t>イン</t>
    </rPh>
    <rPh sb="17" eb="18">
      <t>アツ</t>
    </rPh>
    <rPh sb="18" eb="20">
      <t>タイオウ</t>
    </rPh>
    <rPh sb="20" eb="22">
      <t>カノウ</t>
    </rPh>
    <rPh sb="26" eb="27">
      <t>カギ</t>
    </rPh>
    <phoneticPr fontId="2"/>
  </si>
  <si>
    <t>ＨＥＰＡフィルター付パーテイション</t>
    <rPh sb="9" eb="10">
      <t>ツ</t>
    </rPh>
    <phoneticPr fontId="2"/>
  </si>
  <si>
    <t>簡易ベッド</t>
    <rPh sb="0" eb="2">
      <t>カンイ</t>
    </rPh>
    <phoneticPr fontId="2"/>
  </si>
  <si>
    <t>初度設備費</t>
    <rPh sb="0" eb="2">
      <t>ショド</t>
    </rPh>
    <rPh sb="2" eb="5">
      <t>セツビヒ</t>
    </rPh>
    <phoneticPr fontId="2"/>
  </si>
  <si>
    <t>設備費</t>
    <rPh sb="0" eb="3">
      <t>セツビヒ</t>
    </rPh>
    <phoneticPr fontId="2"/>
  </si>
  <si>
    <t>寄附金その他の収入予定額</t>
    <rPh sb="0" eb="3">
      <t>キフキン</t>
    </rPh>
    <rPh sb="5" eb="6">
      <t>タ</t>
    </rPh>
    <rPh sb="7" eb="9">
      <t>シュウニュウ</t>
    </rPh>
    <rPh sb="9" eb="11">
      <t>ヨテイ</t>
    </rPh>
    <rPh sb="11" eb="12">
      <t>ガク</t>
    </rPh>
    <phoneticPr fontId="2"/>
  </si>
  <si>
    <t>Ｈ(Ｇ×10/10以内)</t>
    <rPh sb="9" eb="11">
      <t>イナイ</t>
    </rPh>
    <phoneticPr fontId="2"/>
  </si>
  <si>
    <t>　　　３　「寄附金その他の収入予定額」（Ｂ）欄には、実費徴収予定額も含めて計上すること。</t>
    <rPh sb="6" eb="9">
      <t>キフキン</t>
    </rPh>
    <rPh sb="11" eb="12">
      <t>タ</t>
    </rPh>
    <rPh sb="13" eb="15">
      <t>シュウニュウ</t>
    </rPh>
    <rPh sb="15" eb="17">
      <t>ヨテイ</t>
    </rPh>
    <rPh sb="17" eb="18">
      <t>ガク</t>
    </rPh>
    <rPh sb="22" eb="23">
      <t>ラン</t>
    </rPh>
    <rPh sb="26" eb="28">
      <t>ジッピ</t>
    </rPh>
    <rPh sb="28" eb="30">
      <t>チョウシュウ</t>
    </rPh>
    <rPh sb="30" eb="33">
      <t>ヨテイガク</t>
    </rPh>
    <rPh sb="34" eb="35">
      <t>フク</t>
    </rPh>
    <rPh sb="37" eb="39">
      <t>ケイジョウ</t>
    </rPh>
    <phoneticPr fontId="2"/>
  </si>
  <si>
    <t>様式第２号関係（別紙１－２設備整備事業の別紙）</t>
    <rPh sb="0" eb="2">
      <t>ヨウシキ</t>
    </rPh>
    <rPh sb="2" eb="3">
      <t>ダイ</t>
    </rPh>
    <rPh sb="4" eb="5">
      <t>ゴウ</t>
    </rPh>
    <rPh sb="5" eb="7">
      <t>カンケイ</t>
    </rPh>
    <rPh sb="8" eb="10">
      <t>ベッシ</t>
    </rPh>
    <rPh sb="13" eb="15">
      <t>セツビ</t>
    </rPh>
    <rPh sb="15" eb="17">
      <t>セイビ</t>
    </rPh>
    <rPh sb="17" eb="19">
      <t>ジギョウ</t>
    </rPh>
    <rPh sb="20" eb="22">
      <t>ベッシ</t>
    </rPh>
    <phoneticPr fontId="2"/>
  </si>
  <si>
    <t>選定額</t>
    <rPh sb="0" eb="2">
      <t>センテイ</t>
    </rPh>
    <rPh sb="2" eb="3">
      <t>ガク</t>
    </rPh>
    <phoneticPr fontId="2"/>
  </si>
  <si>
    <t>（注）　１　選定額は各品目毎の基準額と対象経費支出予定額とを比較して少ない金額を記入すること。</t>
    <rPh sb="1" eb="2">
      <t>チュウ</t>
    </rPh>
    <rPh sb="6" eb="8">
      <t>センテイ</t>
    </rPh>
    <rPh sb="8" eb="9">
      <t>ガク</t>
    </rPh>
    <rPh sb="10" eb="13">
      <t>カクヒンモク</t>
    </rPh>
    <rPh sb="13" eb="14">
      <t>ゴト</t>
    </rPh>
    <rPh sb="15" eb="18">
      <t>キジュンガク</t>
    </rPh>
    <rPh sb="19" eb="21">
      <t>タイショウ</t>
    </rPh>
    <rPh sb="21" eb="23">
      <t>ケイヒ</t>
    </rPh>
    <rPh sb="23" eb="25">
      <t>シシュツ</t>
    </rPh>
    <rPh sb="25" eb="28">
      <t>ヨテイガク</t>
    </rPh>
    <rPh sb="30" eb="32">
      <t>ヒカク</t>
    </rPh>
    <rPh sb="34" eb="35">
      <t>スク</t>
    </rPh>
    <rPh sb="37" eb="39">
      <t>キンガク</t>
    </rPh>
    <rPh sb="40" eb="42">
      <t>キニュウ</t>
    </rPh>
    <phoneticPr fontId="2"/>
  </si>
  <si>
    <t xml:space="preserve">      　２　備考欄には、必要に応じて設置理由、用途等参考となる事項を具体的に記入すること。</t>
    <phoneticPr fontId="2"/>
  </si>
  <si>
    <t>個人防護具</t>
    <rPh sb="0" eb="2">
      <t>コジン</t>
    </rPh>
    <rPh sb="2" eb="4">
      <t>ボウゴ</t>
    </rPh>
    <rPh sb="4" eb="5">
      <t>グ</t>
    </rPh>
    <phoneticPr fontId="2"/>
  </si>
  <si>
    <t>簡易診察室及び付帯する備品</t>
    <rPh sb="0" eb="2">
      <t>カンイ</t>
    </rPh>
    <rPh sb="2" eb="5">
      <t>シンサツシツ</t>
    </rPh>
    <rPh sb="5" eb="6">
      <t>オヨ</t>
    </rPh>
    <rPh sb="7" eb="9">
      <t>フタイ</t>
    </rPh>
    <rPh sb="11" eb="13">
      <t>ビヒン</t>
    </rPh>
    <phoneticPr fontId="2"/>
  </si>
  <si>
    <t>円</t>
    <rPh sb="0" eb="1">
      <t>エン</t>
    </rPh>
    <phoneticPr fontId="5"/>
  </si>
  <si>
    <t>新型コロナウイルス感染症を疑う患者受入れのための救急・周産期・小児医療体制確保事業</t>
    <rPh sb="0" eb="2">
      <t>シンガタ</t>
    </rPh>
    <rPh sb="9" eb="12">
      <t>カンセンショウ</t>
    </rPh>
    <rPh sb="13" eb="14">
      <t>ウタガ</t>
    </rPh>
    <rPh sb="15" eb="17">
      <t>カンジャ</t>
    </rPh>
    <rPh sb="17" eb="19">
      <t>ウケイ</t>
    </rPh>
    <rPh sb="24" eb="26">
      <t>キュウキュウ</t>
    </rPh>
    <rPh sb="27" eb="30">
      <t>シュウサンキ</t>
    </rPh>
    <rPh sb="31" eb="33">
      <t>ショウニ</t>
    </rPh>
    <rPh sb="33" eb="35">
      <t>イリョウ</t>
    </rPh>
    <rPh sb="35" eb="37">
      <t>タイセイ</t>
    </rPh>
    <rPh sb="37" eb="39">
      <t>カクホ</t>
    </rPh>
    <rPh sb="39" eb="41">
      <t>ジギョウ</t>
    </rPh>
    <phoneticPr fontId="2"/>
  </si>
  <si>
    <t xml:space="preserve"> 　　　 ３　施設区分ごとに別様で作成のこと。</t>
    <phoneticPr fontId="2"/>
  </si>
  <si>
    <t>設置主体名称</t>
    <rPh sb="0" eb="2">
      <t>セッチ</t>
    </rPh>
    <rPh sb="2" eb="4">
      <t>シュタイ</t>
    </rPh>
    <rPh sb="4" eb="6">
      <t>メイショウ</t>
    </rPh>
    <phoneticPr fontId="2"/>
  </si>
  <si>
    <t>ＨＥＰＡフィルター付き空気清浄機</t>
    <phoneticPr fontId="2"/>
  </si>
  <si>
    <t>補助申請</t>
    <rPh sb="0" eb="2">
      <t>ホジョ</t>
    </rPh>
    <rPh sb="2" eb="4">
      <t>シンセイ</t>
    </rPh>
    <phoneticPr fontId="2"/>
  </si>
  <si>
    <t>規格</t>
    <rPh sb="0" eb="2">
      <t>キカク</t>
    </rPh>
    <phoneticPr fontId="2"/>
  </si>
  <si>
    <t>数量</t>
    <rPh sb="0" eb="2">
      <t>スウリョウ</t>
    </rPh>
    <phoneticPr fontId="2"/>
  </si>
  <si>
    <t>単価</t>
    <rPh sb="0" eb="2">
      <t>タンカ</t>
    </rPh>
    <phoneticPr fontId="2"/>
  </si>
  <si>
    <t>ＨＥＰＡフィルター付きパーテーション</t>
    <phoneticPr fontId="2"/>
  </si>
  <si>
    <t>基準額</t>
    <rPh sb="0" eb="3">
      <t>キジュンガク</t>
    </rPh>
    <phoneticPr fontId="2"/>
  </si>
  <si>
    <t>選定額</t>
    <rPh sb="0" eb="3">
      <t>センテイガク</t>
    </rPh>
    <phoneticPr fontId="2"/>
  </si>
  <si>
    <t>事業費</t>
    <rPh sb="0" eb="3">
      <t>ジギョウヒ</t>
    </rPh>
    <phoneticPr fontId="2"/>
  </si>
  <si>
    <t>医療法人　○○会</t>
    <rPh sb="0" eb="2">
      <t>イリョウ</t>
    </rPh>
    <rPh sb="2" eb="4">
      <t>ホウジン</t>
    </rPh>
    <rPh sb="7" eb="8">
      <t>カイ</t>
    </rPh>
    <phoneticPr fontId="2"/>
  </si>
  <si>
    <t>○○クリニック</t>
    <phoneticPr fontId="2"/>
  </si>
  <si>
    <t>郵便番号</t>
    <rPh sb="0" eb="2">
      <t>ユウビン</t>
    </rPh>
    <rPh sb="2" eb="4">
      <t>バンゴウ</t>
    </rPh>
    <phoneticPr fontId="2"/>
  </si>
  <si>
    <r>
      <t>※色付きセルは、入力不要または自動計算する欄となっていますので、</t>
    </r>
    <r>
      <rPr>
        <b/>
        <u/>
        <sz val="10"/>
        <rFont val="ＭＳ ゴシック"/>
        <family val="3"/>
        <charset val="128"/>
      </rPr>
      <t>白抜きのセルに入力してください。</t>
    </r>
    <rPh sb="1" eb="2">
      <t>イロ</t>
    </rPh>
    <rPh sb="2" eb="3">
      <t>ツ</t>
    </rPh>
    <rPh sb="8" eb="10">
      <t>ニュウリョク</t>
    </rPh>
    <rPh sb="10" eb="12">
      <t>フヨウ</t>
    </rPh>
    <rPh sb="15" eb="17">
      <t>ジドウ</t>
    </rPh>
    <rPh sb="17" eb="19">
      <t>ケイサン</t>
    </rPh>
    <rPh sb="21" eb="22">
      <t>ラン</t>
    </rPh>
    <rPh sb="32" eb="34">
      <t>シロヌ</t>
    </rPh>
    <rPh sb="39" eb="41">
      <t>ニュウリョク</t>
    </rPh>
    <phoneticPr fontId="2"/>
  </si>
  <si>
    <t>LMN-5678
診察用ベッド</t>
    <rPh sb="9" eb="11">
      <t>シンサツ</t>
    </rPh>
    <rPh sb="11" eb="12">
      <t>ヨウ</t>
    </rPh>
    <phoneticPr fontId="2"/>
  </si>
  <si>
    <t>（医療機関名：</t>
    <phoneticPr fontId="2"/>
  </si>
  <si>
    <t>）</t>
    <phoneticPr fontId="2"/>
  </si>
  <si>
    <t>歳　入　</t>
  </si>
  <si>
    <t>（単位：円）</t>
    <phoneticPr fontId="5"/>
  </si>
  <si>
    <t>款　項　目　節</t>
  </si>
  <si>
    <t>金　額</t>
  </si>
  <si>
    <t xml:space="preserve">備 　　考 </t>
  </si>
  <si>
    <t>歳  出</t>
    <rPh sb="0" eb="1">
      <t>トシ</t>
    </rPh>
    <rPh sb="3" eb="4">
      <t>デ</t>
    </rPh>
    <phoneticPr fontId="5"/>
  </si>
  <si>
    <t>　　　　　　　　　　　　　　　　　　　　　補助事業者</t>
    <phoneticPr fontId="5"/>
  </si>
  <si>
    <t>所在地</t>
    <rPh sb="0" eb="3">
      <t>ショザイチ</t>
    </rPh>
    <phoneticPr fontId="5"/>
  </si>
  <si>
    <t>名称</t>
    <rPh sb="0" eb="2">
      <t>メイショウ</t>
    </rPh>
    <phoneticPr fontId="5"/>
  </si>
  <si>
    <t>代表者職
・氏名</t>
    <rPh sb="0" eb="3">
      <t>ダイヒョウシャ</t>
    </rPh>
    <rPh sb="3" eb="4">
      <t>ショク</t>
    </rPh>
    <rPh sb="6" eb="8">
      <t>シメイ</t>
    </rPh>
    <phoneticPr fontId="5"/>
  </si>
  <si>
    <t>(医療機関名)</t>
    <rPh sb="1" eb="3">
      <t>イリョウ</t>
    </rPh>
    <rPh sb="3" eb="6">
      <t>キカンメイ</t>
    </rPh>
    <phoneticPr fontId="5"/>
  </si>
  <si>
    <t>委　　任　　状</t>
    <phoneticPr fontId="5"/>
  </si>
  <si>
    <t xml:space="preserve">                          受　任　者</t>
    <phoneticPr fontId="5"/>
  </si>
  <si>
    <t>申請に係る一切の手続き</t>
    <rPh sb="0" eb="2">
      <t>シンセイ</t>
    </rPh>
    <rPh sb="3" eb="4">
      <t>カカ</t>
    </rPh>
    <rPh sb="5" eb="7">
      <t>イッサイ</t>
    </rPh>
    <rPh sb="8" eb="10">
      <t>テツヅ</t>
    </rPh>
    <phoneticPr fontId="5"/>
  </si>
  <si>
    <t>補助金の請求及び受領</t>
    <rPh sb="0" eb="3">
      <t>ホジョキン</t>
    </rPh>
    <rPh sb="4" eb="6">
      <t>セイキュウ</t>
    </rPh>
    <rPh sb="6" eb="7">
      <t>オヨ</t>
    </rPh>
    <rPh sb="8" eb="10">
      <t>ジュリョウ</t>
    </rPh>
    <phoneticPr fontId="5"/>
  </si>
  <si>
    <t>　　　　　　　　　　　　  委　任　者</t>
  </si>
  <si>
    <t>　  令和　　年　　月　　日</t>
    <rPh sb="3" eb="5">
      <t>レイワ</t>
    </rPh>
    <phoneticPr fontId="2"/>
  </si>
  <si>
    <t>様式第２号</t>
  </si>
  <si>
    <t>記</t>
  </si>
  <si>
    <t>１　申請額　　　　　　　</t>
    <phoneticPr fontId="5"/>
  </si>
  <si>
    <t>金</t>
    <rPh sb="0" eb="1">
      <t>キン</t>
    </rPh>
    <phoneticPr fontId="5"/>
  </si>
  <si>
    <t>２　経費所要額調書　　　　　　（別紙１のとおり）　</t>
  </si>
  <si>
    <t>　島根県知事　丸山　達也　様</t>
    <rPh sb="7" eb="9">
      <t>マルヤマ</t>
    </rPh>
    <rPh sb="10" eb="12">
      <t>タツヤ</t>
    </rPh>
    <phoneticPr fontId="2"/>
  </si>
  <si>
    <t>３　添付書類</t>
    <rPh sb="2" eb="4">
      <t>テンプ</t>
    </rPh>
    <rPh sb="4" eb="6">
      <t>ショルイ</t>
    </rPh>
    <phoneticPr fontId="2"/>
  </si>
  <si>
    <t>　　※予算書には、当該事業の補助対象事業に係る額を備考欄に記入すること。</t>
    <phoneticPr fontId="2"/>
  </si>
  <si>
    <t>　標記補助金について下記のとおり交付を受けたいので、島根県新型コロナウイルス感染症対策設備整備費補助金交付要綱の５の規定により、下記のとおり関係書類を添えて申請します。</t>
    <rPh sb="29" eb="31">
      <t>シンガタ</t>
    </rPh>
    <rPh sb="38" eb="41">
      <t>カンセンショウ</t>
    </rPh>
    <rPh sb="41" eb="43">
      <t>タイサク</t>
    </rPh>
    <rPh sb="43" eb="45">
      <t>セツビ</t>
    </rPh>
    <rPh sb="45" eb="48">
      <t>セイビヒ</t>
    </rPh>
    <rPh sb="48" eb="51">
      <t>ホジョキン</t>
    </rPh>
    <phoneticPr fontId="2"/>
  </si>
  <si>
    <t>プレハブリース料６か月分</t>
    <rPh sb="7" eb="8">
      <t>リョウ</t>
    </rPh>
    <rPh sb="10" eb="12">
      <t>ツキブン</t>
    </rPh>
    <phoneticPr fontId="2"/>
  </si>
  <si>
    <t>簡易診察室</t>
    <rPh sb="0" eb="2">
      <t>カンイ</t>
    </rPh>
    <rPh sb="2" eb="5">
      <t>シンサツシツ</t>
    </rPh>
    <phoneticPr fontId="2"/>
  </si>
  <si>
    <t>５　その他参考となる書類</t>
    <phoneticPr fontId="2"/>
  </si>
  <si>
    <t>ABCD-1234
クリーンエアユニット</t>
  </si>
  <si>
    <t>EFG-3456
パーテーション</t>
  </si>
  <si>
    <t>　代表者　職・氏名
（申請者）</t>
    <rPh sb="1" eb="4">
      <t>ダイヒョウシャ</t>
    </rPh>
    <rPh sb="5" eb="6">
      <t>ショク</t>
    </rPh>
    <rPh sb="7" eb="9">
      <t>シメイ</t>
    </rPh>
    <rPh sb="11" eb="14">
      <t>シンセイシャ</t>
    </rPh>
    <phoneticPr fontId="2"/>
  </si>
  <si>
    <t>住所</t>
    <phoneticPr fontId="2"/>
  </si>
  <si>
    <t>個人防護具
基準額算定</t>
    <phoneticPr fontId="2"/>
  </si>
  <si>
    <t>医療機関名称</t>
    <phoneticPr fontId="2"/>
  </si>
  <si>
    <t>690-0000</t>
  </si>
  <si>
    <t>理事長　〇〇 〇〇</t>
    <rPh sb="0" eb="3">
      <t>リジチョウ</t>
    </rPh>
    <phoneticPr fontId="2"/>
  </si>
  <si>
    <t>島根県松江市○○町○○ ○○ビル３Ｆ　１２３</t>
    <phoneticPr fontId="2"/>
  </si>
  <si>
    <t>追加整備理由</t>
    <rPh sb="0" eb="2">
      <t>ツイカ</t>
    </rPh>
    <rPh sb="2" eb="4">
      <t>セイビ</t>
    </rPh>
    <rPh sb="4" eb="6">
      <t>リユウ</t>
    </rPh>
    <phoneticPr fontId="2"/>
  </si>
  <si>
    <t>追加整備理由
（継続リースの場合は不要。）</t>
    <rPh sb="0" eb="2">
      <t>ツイカ</t>
    </rPh>
    <rPh sb="2" eb="4">
      <t>セイビ</t>
    </rPh>
    <rPh sb="4" eb="6">
      <t>リユウ</t>
    </rPh>
    <rPh sb="8" eb="10">
      <t>ケイゾク</t>
    </rPh>
    <rPh sb="14" eb="16">
      <t>バアイ</t>
    </rPh>
    <rPh sb="17" eb="19">
      <t>フヨウ</t>
    </rPh>
    <phoneticPr fontId="2"/>
  </si>
  <si>
    <t>申請日</t>
    <rPh sb="0" eb="2">
      <t>シンセイ</t>
    </rPh>
    <rPh sb="2" eb="3">
      <t>ビ</t>
    </rPh>
    <phoneticPr fontId="2"/>
  </si>
  <si>
    <t>合  計</t>
    <rPh sb="0" eb="1">
      <t>ゴウ</t>
    </rPh>
    <rPh sb="3" eb="4">
      <t>ケイ</t>
    </rPh>
    <phoneticPr fontId="2"/>
  </si>
  <si>
    <t>入力用シート（記入例）</t>
    <rPh sb="0" eb="3">
      <t>ニュウリョクヨウ</t>
    </rPh>
    <rPh sb="7" eb="9">
      <t>キニュウ</t>
    </rPh>
    <rPh sb="9" eb="10">
      <t>レイ</t>
    </rPh>
    <phoneticPr fontId="2"/>
  </si>
  <si>
    <t>代表者（申請者）
職・氏名</t>
    <rPh sb="0" eb="3">
      <t>ダイヒョウシャ</t>
    </rPh>
    <rPh sb="9" eb="10">
      <t>ショク</t>
    </rPh>
    <rPh sb="11" eb="13">
      <t>シメイ</t>
    </rPh>
    <phoneticPr fontId="2"/>
  </si>
  <si>
    <r>
      <t>※ 色付きセルは、入力不要または自動計算する欄となっていますので、</t>
    </r>
    <r>
      <rPr>
        <b/>
        <u/>
        <sz val="16"/>
        <color rgb="FFFF0000"/>
        <rFont val="ＭＳ ゴシック"/>
        <family val="3"/>
        <charset val="128"/>
      </rPr>
      <t>白抜きのセルに入力してください。</t>
    </r>
    <r>
      <rPr>
        <sz val="16"/>
        <rFont val="ＭＳ ゴシック"/>
        <family val="3"/>
        <charset val="128"/>
      </rPr>
      <t xml:space="preserve">
※ 金額は</t>
    </r>
    <r>
      <rPr>
        <b/>
        <u/>
        <sz val="16"/>
        <color rgb="FFFF0000"/>
        <rFont val="ＭＳ ゴシック"/>
        <family val="3"/>
        <charset val="128"/>
      </rPr>
      <t>税込額</t>
    </r>
    <r>
      <rPr>
        <sz val="16"/>
        <rFont val="ＭＳ ゴシック"/>
        <family val="3"/>
        <charset val="128"/>
      </rPr>
      <t>となるように入力して下さい。
※ 提出先アドレス：</t>
    </r>
    <r>
      <rPr>
        <sz val="14"/>
        <rFont val="ＭＳ ゴシック"/>
        <family val="3"/>
        <charset val="128"/>
      </rPr>
      <t>kansen-hojyokin@pref.shimane.lg.jp</t>
    </r>
    <rPh sb="75" eb="78">
      <t>テイシュツサキ</t>
    </rPh>
    <phoneticPr fontId="2"/>
  </si>
  <si>
    <t>外来対応医療機関確保事業</t>
    <rPh sb="0" eb="2">
      <t>ガイライ</t>
    </rPh>
    <rPh sb="2" eb="4">
      <t>タイオウ</t>
    </rPh>
    <rPh sb="4" eb="6">
      <t>イリョウ</t>
    </rPh>
    <rPh sb="6" eb="8">
      <t>キカン</t>
    </rPh>
    <rPh sb="8" eb="10">
      <t>カクホ</t>
    </rPh>
    <rPh sb="10" eb="12">
      <t>ジギョウ</t>
    </rPh>
    <phoneticPr fontId="2"/>
  </si>
  <si>
    <t>令和５年度島根県新型コロナウイルス感染症対策設備整備費補助金</t>
    <rPh sb="0" eb="2">
      <t>レイワ</t>
    </rPh>
    <rPh sb="8" eb="10">
      <t>シンガタ</t>
    </rPh>
    <rPh sb="17" eb="20">
      <t>カンセンショウ</t>
    </rPh>
    <rPh sb="20" eb="22">
      <t>タイサク</t>
    </rPh>
    <rPh sb="22" eb="24">
      <t>セツビ</t>
    </rPh>
    <rPh sb="24" eb="26">
      <t>セイビ</t>
    </rPh>
    <rPh sb="26" eb="27">
      <t>ヒ</t>
    </rPh>
    <rPh sb="27" eb="30">
      <t>ホジョキン</t>
    </rPh>
    <phoneticPr fontId="5"/>
  </si>
  <si>
    <t>４　令和５年度　歳入歳出予算（見込）書抄本</t>
    <phoneticPr fontId="2"/>
  </si>
  <si>
    <r>
      <t>新型コロナウイルス感染症患者等入院医療機関</t>
    </r>
    <r>
      <rPr>
        <sz val="10"/>
        <rFont val="ＭＳ ゴシック"/>
        <family val="3"/>
        <charset val="128"/>
      </rPr>
      <t>等</t>
    </r>
    <rPh sb="0" eb="2">
      <t>シンガタ</t>
    </rPh>
    <rPh sb="9" eb="12">
      <t>カンセンショウ</t>
    </rPh>
    <rPh sb="12" eb="14">
      <t>カンジャ</t>
    </rPh>
    <rPh sb="14" eb="15">
      <t>トウ</t>
    </rPh>
    <rPh sb="15" eb="17">
      <t>ニュウイン</t>
    </rPh>
    <rPh sb="17" eb="19">
      <t>イリョウ</t>
    </rPh>
    <rPh sb="19" eb="21">
      <t>キカン</t>
    </rPh>
    <rPh sb="21" eb="22">
      <t>トウ</t>
    </rPh>
    <phoneticPr fontId="2"/>
  </si>
  <si>
    <r>
      <t>外来</t>
    </r>
    <r>
      <rPr>
        <sz val="10"/>
        <rFont val="ＭＳ ゴシック"/>
        <family val="3"/>
        <charset val="128"/>
      </rPr>
      <t>対応医療機関</t>
    </r>
    <r>
      <rPr>
        <strike/>
        <sz val="10"/>
        <rFont val="ＭＳ ゴシック"/>
        <family val="3"/>
        <charset val="128"/>
      </rPr>
      <t>等</t>
    </r>
    <rPh sb="0" eb="2">
      <t>ガイライ</t>
    </rPh>
    <rPh sb="2" eb="4">
      <t>タイオウ</t>
    </rPh>
    <rPh sb="4" eb="6">
      <t>イリョウ</t>
    </rPh>
    <rPh sb="6" eb="8">
      <t>キカン</t>
    </rPh>
    <rPh sb="8" eb="9">
      <t>トウ</t>
    </rPh>
    <phoneticPr fontId="2"/>
  </si>
  <si>
    <t>令和５年度島根県新型コロナウイルス感染症対策設備整備事業費　所要額調書</t>
    <rPh sb="0" eb="2">
      <t>レイワ</t>
    </rPh>
    <rPh sb="3" eb="5">
      <t>ネンド</t>
    </rPh>
    <rPh sb="5" eb="8">
      <t>シマネケン</t>
    </rPh>
    <rPh sb="8" eb="10">
      <t>シンガタ</t>
    </rPh>
    <rPh sb="17" eb="22">
      <t>カンセンショウタイサク</t>
    </rPh>
    <rPh sb="22" eb="24">
      <t>セツビ</t>
    </rPh>
    <rPh sb="24" eb="26">
      <t>セイビ</t>
    </rPh>
    <rPh sb="26" eb="28">
      <t>ジギョウ</t>
    </rPh>
    <rPh sb="28" eb="29">
      <t>ヒ</t>
    </rPh>
    <rPh sb="30" eb="32">
      <t>ショヨウ</t>
    </rPh>
    <rPh sb="32" eb="33">
      <t>ガク</t>
    </rPh>
    <rPh sb="33" eb="35">
      <t>チョウショ</t>
    </rPh>
    <phoneticPr fontId="2"/>
  </si>
  <si>
    <t>施設区分：外来対応医療機関（医療機関名：</t>
    <rPh sb="5" eb="7">
      <t>ガイライ</t>
    </rPh>
    <rPh sb="7" eb="9">
      <t>タイオウ</t>
    </rPh>
    <rPh sb="9" eb="11">
      <t>イリョウ</t>
    </rPh>
    <rPh sb="11" eb="13">
      <t>キカン</t>
    </rPh>
    <phoneticPr fontId="2"/>
  </si>
  <si>
    <t>島根県新型コロナウイルス感染症対策設備整備費補助金
（外来対応医療機関設備）</t>
    <rPh sb="0" eb="3">
      <t>シマネケン</t>
    </rPh>
    <rPh sb="3" eb="5">
      <t>シンガタ</t>
    </rPh>
    <rPh sb="12" eb="15">
      <t>カンセンショウ</t>
    </rPh>
    <rPh sb="15" eb="17">
      <t>タイサク</t>
    </rPh>
    <rPh sb="17" eb="19">
      <t>セツビ</t>
    </rPh>
    <rPh sb="19" eb="22">
      <t>セイビヒ</t>
    </rPh>
    <rPh sb="22" eb="25">
      <t>ホジョキン</t>
    </rPh>
    <rPh sb="27" eb="29">
      <t>ガイライ</t>
    </rPh>
    <rPh sb="29" eb="31">
      <t>タイオウ</t>
    </rPh>
    <rPh sb="31" eb="33">
      <t>イリョウ</t>
    </rPh>
    <rPh sb="33" eb="35">
      <t>キカン</t>
    </rPh>
    <rPh sb="35" eb="37">
      <t>セツビ</t>
    </rPh>
    <phoneticPr fontId="5"/>
  </si>
  <si>
    <t>島根県新型コロナウイルス感染症対策設備整備費補助金
（外来対応医療機関設備）</t>
    <rPh sb="0" eb="3">
      <t>シマネケン</t>
    </rPh>
    <rPh sb="3" eb="5">
      <t>シンガタ</t>
    </rPh>
    <rPh sb="12" eb="15">
      <t>カンセンショウ</t>
    </rPh>
    <rPh sb="15" eb="17">
      <t>タイサク</t>
    </rPh>
    <rPh sb="17" eb="19">
      <t>セツビ</t>
    </rPh>
    <rPh sb="19" eb="22">
      <t>セイビヒ</t>
    </rPh>
    <rPh sb="22" eb="25">
      <t>ホジョキン</t>
    </rPh>
    <phoneticPr fontId="5"/>
  </si>
  <si>
    <t xml:space="preserve">  上記の者を代理人と定め、令和５年度島根県新型コロナウイルス感染症対策設備整備費補助金（外来対応医療機関設備）に係る次の事項を委任します。</t>
    <rPh sb="14" eb="16">
      <t>レイワ</t>
    </rPh>
    <rPh sb="22" eb="24">
      <t>シンガタ</t>
    </rPh>
    <rPh sb="31" eb="34">
      <t>カンセンショウ</t>
    </rPh>
    <rPh sb="34" eb="36">
      <t>タイサク</t>
    </rPh>
    <rPh sb="36" eb="38">
      <t>セツビ</t>
    </rPh>
    <rPh sb="38" eb="41">
      <t>セイビヒ</t>
    </rPh>
    <rPh sb="41" eb="44">
      <t>ホジョキン</t>
    </rPh>
    <rPh sb="45" eb="47">
      <t>ガイライ</t>
    </rPh>
    <rPh sb="47" eb="49">
      <t>タイオウ</t>
    </rPh>
    <rPh sb="49" eb="51">
      <t>イリョウ</t>
    </rPh>
    <rPh sb="51" eb="53">
      <t>キカン</t>
    </rPh>
    <rPh sb="53" eb="55">
      <t>セツビ</t>
    </rPh>
    <rPh sb="57" eb="58">
      <t>カカ</t>
    </rPh>
    <rPh sb="59" eb="60">
      <t>ツギ</t>
    </rPh>
    <rPh sb="61" eb="63">
      <t>ジコウ</t>
    </rPh>
    <rPh sb="64" eb="66">
      <t>イニン</t>
    </rPh>
    <phoneticPr fontId="5"/>
  </si>
  <si>
    <t>○新型コロナウイルス感染症患者受入実績（令和３年４月以降）</t>
    <rPh sb="1" eb="3">
      <t>シンガタ</t>
    </rPh>
    <rPh sb="10" eb="13">
      <t>カンセンショウ</t>
    </rPh>
    <rPh sb="13" eb="15">
      <t>カンジャ</t>
    </rPh>
    <rPh sb="15" eb="17">
      <t>ウケイレ</t>
    </rPh>
    <rPh sb="17" eb="19">
      <t>ジッセキ</t>
    </rPh>
    <rPh sb="20" eb="22">
      <t>レイワ</t>
    </rPh>
    <rPh sb="23" eb="24">
      <t>ネン</t>
    </rPh>
    <rPh sb="25" eb="28">
      <t>ガツイコウ</t>
    </rPh>
    <phoneticPr fontId="2"/>
  </si>
  <si>
    <t>←あり・なしを入力してください。</t>
    <rPh sb="7" eb="9">
      <t>ニュウリョク</t>
    </rPh>
    <phoneticPr fontId="2"/>
  </si>
  <si>
    <t>あり</t>
    <phoneticPr fontId="2"/>
  </si>
  <si>
    <t>なし</t>
    <phoneticPr fontId="2"/>
  </si>
  <si>
    <t>対応人数</t>
    <rPh sb="0" eb="2">
      <t>タイオウ</t>
    </rPh>
    <rPh sb="2" eb="4">
      <t>ニンズウ</t>
    </rPh>
    <phoneticPr fontId="2"/>
  </si>
  <si>
    <t>補助対象期間</t>
    <rPh sb="0" eb="4">
      <t>ホジョタイショウ</t>
    </rPh>
    <rPh sb="4" eb="6">
      <t>キカン</t>
    </rPh>
    <phoneticPr fontId="2"/>
  </si>
  <si>
    <t>病院名：</t>
    <rPh sb="0" eb="2">
      <t>ビョウイン</t>
    </rPh>
    <rPh sb="2" eb="3">
      <t>メイ</t>
    </rPh>
    <phoneticPr fontId="2"/>
  </si>
  <si>
    <t>TEL：</t>
    <phoneticPr fontId="2"/>
  </si>
  <si>
    <t>FAX：</t>
    <phoneticPr fontId="2"/>
  </si>
  <si>
    <t>E-mail：</t>
    <phoneticPr fontId="2"/>
  </si>
  <si>
    <t>担当者：</t>
    <rPh sb="0" eb="3">
      <t>タントウシャ</t>
    </rPh>
    <phoneticPr fontId="2"/>
  </si>
  <si>
    <t xml:space="preserve"> ・個人防護具を申請する場合：使用実績内訳書、単価がわかる書類
　（例：見積書（写し））
 ・設備を申請する場合：設備の写真、納品書（写し）、請求書または
　 領収書（写し）
</t>
    <rPh sb="15" eb="19">
      <t>シヨウジッセキ</t>
    </rPh>
    <rPh sb="19" eb="22">
      <t>ウチワケショ</t>
    </rPh>
    <rPh sb="23" eb="25">
      <t>タンカ</t>
    </rPh>
    <phoneticPr fontId="2"/>
  </si>
  <si>
    <t>個人防護具の単価
（税込）</t>
    <rPh sb="0" eb="5">
      <t>コジンボウゴグ</t>
    </rPh>
    <rPh sb="6" eb="8">
      <t>タンカ</t>
    </rPh>
    <rPh sb="10" eb="12">
      <t>ゼイコ</t>
    </rPh>
    <phoneticPr fontId="2"/>
  </si>
  <si>
    <t>補助対象期間にコロナ対応で使用した個人防護具の使用数</t>
    <rPh sb="0" eb="2">
      <t>ホジョ</t>
    </rPh>
    <rPh sb="2" eb="4">
      <t>タイショウ</t>
    </rPh>
    <rPh sb="4" eb="6">
      <t>キカン</t>
    </rPh>
    <rPh sb="10" eb="12">
      <t>タイオウ</t>
    </rPh>
    <rPh sb="13" eb="15">
      <t>シヨウ</t>
    </rPh>
    <rPh sb="17" eb="19">
      <t>コジン</t>
    </rPh>
    <rPh sb="19" eb="21">
      <t>ボウゴ</t>
    </rPh>
    <rPh sb="21" eb="22">
      <t>グ</t>
    </rPh>
    <rPh sb="23" eb="25">
      <t>シヨウ</t>
    </rPh>
    <rPh sb="25" eb="26">
      <t>スウ</t>
    </rPh>
    <phoneticPr fontId="2"/>
  </si>
  <si>
    <t>N95マスク</t>
    <phoneticPr fontId="2"/>
  </si>
  <si>
    <t>合計</t>
    <rPh sb="0" eb="2">
      <t>ゴウケイ</t>
    </rPh>
    <phoneticPr fontId="2"/>
  </si>
  <si>
    <t>令和５年度　歳入歳出決算（見込）書抄本</t>
    <rPh sb="0" eb="2">
      <t>レイワ</t>
    </rPh>
    <rPh sb="3" eb="5">
      <t>ネンド</t>
    </rPh>
    <rPh sb="10" eb="12">
      <t>ケッサン</t>
    </rPh>
    <phoneticPr fontId="2"/>
  </si>
  <si>
    <t>本書は、令和５年度歳入歳出決算（見込）書抄本であることを証明します。</t>
    <rPh sb="4" eb="6">
      <t>レイワ</t>
    </rPh>
    <rPh sb="7" eb="9">
      <t>ネンド</t>
    </rPh>
    <rPh sb="13" eb="15">
      <t>ケッサン</t>
    </rPh>
    <phoneticPr fontId="2"/>
  </si>
  <si>
    <t>入力用シート（このシートに入力し、【必須】のシートを提出してください。</t>
    <rPh sb="0" eb="3">
      <t>ニュウリョクヨウ</t>
    </rPh>
    <rPh sb="13" eb="15">
      <t>ニュウリョク</t>
    </rPh>
    <rPh sb="18" eb="20">
      <t>ヒッス</t>
    </rPh>
    <rPh sb="26" eb="28">
      <t>テイシュツ</t>
    </rPh>
    <phoneticPr fontId="2"/>
  </si>
  <si>
    <t>交付申請書兼実績報告書</t>
    <rPh sb="0" eb="2">
      <t>コウフ</t>
    </rPh>
    <rPh sb="5" eb="6">
      <t>ケン</t>
    </rPh>
    <rPh sb="6" eb="8">
      <t>ジッセキ</t>
    </rPh>
    <rPh sb="8" eb="11">
      <t>ホウコクショ</t>
    </rPh>
    <phoneticPr fontId="5"/>
  </si>
  <si>
    <r>
      <t>（注）１　「基準額算出内訳並びに対象経費支出</t>
    </r>
    <r>
      <rPr>
        <sz val="10"/>
        <color theme="1"/>
        <rFont val="ＭＳ 明朝"/>
        <family val="1"/>
        <charset val="128"/>
      </rPr>
      <t>額内訳」については、別紙のとおり。</t>
    </r>
    <rPh sb="1" eb="2">
      <t>チュウ</t>
    </rPh>
    <rPh sb="6" eb="9">
      <t>キジュンガク</t>
    </rPh>
    <rPh sb="9" eb="11">
      <t>サンシュツ</t>
    </rPh>
    <rPh sb="11" eb="13">
      <t>ウチワケ</t>
    </rPh>
    <rPh sb="13" eb="14">
      <t>ナラ</t>
    </rPh>
    <rPh sb="16" eb="18">
      <t>タイショウ</t>
    </rPh>
    <rPh sb="18" eb="20">
      <t>ケイヒ</t>
    </rPh>
    <rPh sb="20" eb="22">
      <t>シシュツ</t>
    </rPh>
    <rPh sb="22" eb="23">
      <t>ガク</t>
    </rPh>
    <rPh sb="23" eb="25">
      <t>ウチワケ</t>
    </rPh>
    <rPh sb="32" eb="34">
      <t>ベッシ</t>
    </rPh>
    <phoneticPr fontId="2"/>
  </si>
  <si>
    <r>
      <t>対象経費の
支出</t>
    </r>
    <r>
      <rPr>
        <sz val="10"/>
        <rFont val="ＭＳ ゴシック"/>
        <family val="3"/>
        <charset val="128"/>
      </rPr>
      <t>額</t>
    </r>
    <rPh sb="0" eb="2">
      <t>タイショウ</t>
    </rPh>
    <rPh sb="2" eb="4">
      <t>ケイヒ</t>
    </rPh>
    <rPh sb="6" eb="8">
      <t>シシュツ</t>
    </rPh>
    <phoneticPr fontId="2"/>
  </si>
  <si>
    <t>　　　４　「選定額」（Ｆ）欄のうち、感染症検査機関等を除く区分の設備費については、「基準額算出内訳並びに対象経費支出額内訳」による選定額とＣの額のいずれか少ない額を記
　　　　　　入すること。</t>
    <rPh sb="6" eb="8">
      <t>センテイ</t>
    </rPh>
    <rPh sb="8" eb="9">
      <t>ガク</t>
    </rPh>
    <rPh sb="13" eb="14">
      <t>ラン</t>
    </rPh>
    <rPh sb="18" eb="21">
      <t>カンセンショウ</t>
    </rPh>
    <rPh sb="21" eb="23">
      <t>ケンサ</t>
    </rPh>
    <rPh sb="23" eb="25">
      <t>キカン</t>
    </rPh>
    <rPh sb="25" eb="26">
      <t>トウ</t>
    </rPh>
    <rPh sb="27" eb="28">
      <t>ノゾ</t>
    </rPh>
    <rPh sb="29" eb="31">
      <t>クブン</t>
    </rPh>
    <rPh sb="65" eb="67">
      <t>センテイ</t>
    </rPh>
    <rPh sb="67" eb="68">
      <t>ガク</t>
    </rPh>
    <rPh sb="71" eb="72">
      <t>ガク</t>
    </rPh>
    <rPh sb="77" eb="78">
      <t>スク</t>
    </rPh>
    <rPh sb="80" eb="81">
      <t>ガク</t>
    </rPh>
    <rPh sb="82" eb="83">
      <t>キ</t>
    </rPh>
    <rPh sb="90" eb="91">
      <t>ニュウ</t>
    </rPh>
    <phoneticPr fontId="2"/>
  </si>
  <si>
    <r>
      <t>基準額算出内訳並びに対象経費支出</t>
    </r>
    <r>
      <rPr>
        <sz val="16"/>
        <rFont val="ＭＳ ゴシック"/>
        <family val="3"/>
        <charset val="128"/>
      </rPr>
      <t>額内訳</t>
    </r>
    <rPh sb="0" eb="3">
      <t>キジュンガク</t>
    </rPh>
    <rPh sb="3" eb="5">
      <t>サンシュツ</t>
    </rPh>
    <rPh sb="5" eb="7">
      <t>ウチワケ</t>
    </rPh>
    <rPh sb="7" eb="8">
      <t>ナラ</t>
    </rPh>
    <rPh sb="10" eb="12">
      <t>タイショウ</t>
    </rPh>
    <rPh sb="12" eb="14">
      <t>ケイヒ</t>
    </rPh>
    <rPh sb="14" eb="16">
      <t>シシュツ</t>
    </rPh>
    <rPh sb="16" eb="17">
      <t>ガク</t>
    </rPh>
    <rPh sb="17" eb="19">
      <t>ウチワケ</t>
    </rPh>
    <phoneticPr fontId="5"/>
  </si>
  <si>
    <r>
      <t>対象経費支出</t>
    </r>
    <r>
      <rPr>
        <sz val="10"/>
        <rFont val="ＭＳ ゴシック"/>
        <family val="3"/>
        <charset val="128"/>
      </rPr>
      <t>額</t>
    </r>
    <rPh sb="0" eb="2">
      <t>タイショウ</t>
    </rPh>
    <rPh sb="2" eb="4">
      <t>ケイヒ</t>
    </rPh>
    <rPh sb="4" eb="6">
      <t>シシュツ</t>
    </rPh>
    <rPh sb="6" eb="7">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</si>
</sst>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411]ggge&quot;年&quot;m&quot;月&quot;d&quot;日&quot;;@"/>
    <numFmt numFmtId="179" formatCode="#,###"/>
  </numFmts>
  <fonts count="35">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0"/>
      <name val="ＭＳ ゴシック"/>
      <family val="3"/>
      <charset val="128"/>
    </font>
    <font>
      <sz val="6"/>
      <name val="ＭＳ Ｐゴシック"/>
      <family val="3"/>
      <charset val="128"/>
    </font>
    <font>
      <sz val="9"/>
      <name val="ＭＳ ゴシック"/>
      <family val="3"/>
      <charset val="128"/>
    </font>
    <font>
      <u/>
      <sz val="12"/>
      <name val="ＭＳ ゴシック"/>
      <family val="3"/>
      <charset val="128"/>
    </font>
    <font>
      <sz val="16"/>
      <name val="ＭＳ 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0"/>
      <color theme="1"/>
      <name val="ＭＳ ゴシック"/>
      <family val="3"/>
      <charset val="128"/>
    </font>
    <font>
      <sz val="10"/>
      <color theme="1"/>
      <name val="ＭＳ 明朝"/>
      <family val="1"/>
      <charset val="128"/>
    </font>
    <font>
      <b/>
      <sz val="10"/>
      <name val="ＭＳ ゴシック"/>
      <family val="3"/>
      <charset val="128"/>
    </font>
    <font>
      <b/>
      <sz val="9"/>
      <color indexed="81"/>
      <name val="MS P ゴシック"/>
      <family val="3"/>
      <charset val="128"/>
    </font>
    <font>
      <b/>
      <u/>
      <sz val="10"/>
      <name val="ＭＳ ゴシック"/>
      <family val="3"/>
      <charset val="128"/>
    </font>
    <font>
      <b/>
      <sz val="10"/>
      <name val="ＭＳ 明朝"/>
      <family val="1"/>
      <charset val="128"/>
    </font>
    <font>
      <b/>
      <sz val="14"/>
      <name val="ＭＳ ゴシック"/>
      <family val="3"/>
      <charset val="128"/>
    </font>
    <font>
      <sz val="11"/>
      <color theme="1"/>
      <name val="ＭＳ Ｐゴシック"/>
      <family val="3"/>
      <charset val="128"/>
      <scheme val="minor"/>
    </font>
    <font>
      <sz val="12"/>
      <color indexed="8"/>
      <name val="ＭＳ 明朝"/>
      <family val="1"/>
      <charset val="128"/>
    </font>
    <font>
      <sz val="10"/>
      <color indexed="8"/>
      <name val="ＭＳ Ｐゴシック"/>
      <family val="3"/>
      <charset val="128"/>
    </font>
    <font>
      <sz val="24"/>
      <color indexed="8"/>
      <name val="ＭＳ Ｐゴシック"/>
      <family val="3"/>
      <charset val="128"/>
    </font>
    <font>
      <sz val="12"/>
      <color indexed="8"/>
      <name val="ＭＳ Ｐゴシック"/>
      <family val="3"/>
      <charset val="128"/>
    </font>
    <font>
      <sz val="12"/>
      <color indexed="8"/>
      <name val="ＭＳ ゴシック"/>
      <family val="3"/>
      <charset val="128"/>
    </font>
    <font>
      <sz val="11"/>
      <color indexed="8"/>
      <name val="ＭＳ Ｐゴシック"/>
      <family val="3"/>
      <charset val="128"/>
    </font>
    <font>
      <sz val="14"/>
      <name val="ＭＳ ゴシック"/>
      <family val="3"/>
      <charset val="128"/>
    </font>
    <font>
      <b/>
      <u/>
      <sz val="16"/>
      <color rgb="FFFF0000"/>
      <name val="ＭＳ ゴシック"/>
      <family val="3"/>
      <charset val="128"/>
    </font>
    <font>
      <sz val="12"/>
      <name val="ＭＳ 明朝"/>
      <family val="1"/>
      <charset val="128"/>
    </font>
    <font>
      <strike/>
      <sz val="10"/>
      <name val="ＭＳ ゴシック"/>
      <family val="3"/>
      <charset val="128"/>
    </font>
    <font>
      <sz val="14"/>
      <name val="ＭＳ 明朝"/>
      <family val="1"/>
      <charset val="128"/>
    </font>
    <font>
      <sz val="12"/>
      <name val="ＭＳ Ｐゴシック"/>
      <family val="3"/>
      <charset val="128"/>
    </font>
    <font>
      <sz val="10"/>
      <color rgb="FFFF0000"/>
      <name val="ＭＳ ゴシック"/>
      <family val="3"/>
      <charset val="128"/>
    </font>
    <font>
      <sz val="10"/>
      <color rgb="FFFF0000"/>
      <name val="ＭＳ 明朝"/>
      <family val="1"/>
      <charset val="128"/>
    </font>
    <font>
      <b/>
      <sz val="10"/>
      <color rgb="FFFF000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alignment vertical="center"/>
    </xf>
    <xf numFmtId="38" fontId="25" fillId="0" borderId="0" applyFont="0" applyFill="0" applyBorder="0" applyAlignment="0" applyProtection="0">
      <alignment vertical="center"/>
    </xf>
  </cellStyleXfs>
  <cellXfs count="268">
    <xf numFmtId="0" fontId="0" fillId="0" borderId="0" xfId="0">
      <alignment vertical="center"/>
    </xf>
    <xf numFmtId="176" fontId="3" fillId="0" borderId="0" xfId="0" applyNumberFormat="1" applyFont="1">
      <alignment vertical="center"/>
    </xf>
    <xf numFmtId="176" fontId="1" fillId="0" borderId="0" xfId="0" applyNumberFormat="1" applyFont="1">
      <alignment vertical="center"/>
    </xf>
    <xf numFmtId="176" fontId="1" fillId="0" borderId="0" xfId="0" applyNumberFormat="1" applyFont="1" applyAlignment="1">
      <alignment horizontal="right" vertical="center"/>
    </xf>
    <xf numFmtId="176" fontId="4" fillId="0" borderId="1" xfId="0" applyNumberFormat="1" applyFont="1" applyBorder="1" applyAlignment="1">
      <alignment horizontal="right" vertical="center"/>
    </xf>
    <xf numFmtId="176" fontId="1" fillId="0" borderId="2" xfId="0" applyNumberFormat="1" applyFont="1" applyBorder="1" applyAlignment="1">
      <alignment horizontal="center" vertical="center" wrapText="1"/>
    </xf>
    <xf numFmtId="176" fontId="0" fillId="0" borderId="0" xfId="0" applyNumberFormat="1">
      <alignment vertical="center"/>
    </xf>
    <xf numFmtId="176" fontId="0" fillId="0" borderId="2" xfId="0" applyNumberFormat="1" applyBorder="1" applyAlignment="1">
      <alignment horizontal="center" vertical="center" wrapText="1"/>
    </xf>
    <xf numFmtId="176" fontId="0" fillId="0" borderId="1" xfId="0" applyNumberFormat="1" applyBorder="1" applyAlignment="1">
      <alignment horizontal="right" vertical="center"/>
    </xf>
    <xf numFmtId="176" fontId="0" fillId="0" borderId="0" xfId="0" applyNumberFormat="1" applyFont="1">
      <alignment vertical="center"/>
    </xf>
    <xf numFmtId="176" fontId="3" fillId="0" borderId="2" xfId="0" applyNumberFormat="1" applyFont="1" applyBorder="1" applyAlignment="1">
      <alignment vertical="center"/>
    </xf>
    <xf numFmtId="176" fontId="0" fillId="0" borderId="1" xfId="0" applyNumberFormat="1" applyBorder="1" applyAlignment="1">
      <alignment horizontal="right" vertical="center" shrinkToFit="1"/>
    </xf>
    <xf numFmtId="176" fontId="0" fillId="0" borderId="4" xfId="0" applyNumberFormat="1" applyFont="1" applyBorder="1" applyAlignment="1">
      <alignment horizontal="center" vertical="center"/>
    </xf>
    <xf numFmtId="176" fontId="0" fillId="0" borderId="4" xfId="0" applyNumberFormat="1" applyFont="1" applyBorder="1" applyAlignment="1">
      <alignment horizontal="center" vertical="center" wrapText="1"/>
    </xf>
    <xf numFmtId="176" fontId="9" fillId="0" borderId="0" xfId="0" applyNumberFormat="1" applyFont="1">
      <alignment vertical="center"/>
    </xf>
    <xf numFmtId="176" fontId="0" fillId="0" borderId="4" xfId="0" applyNumberFormat="1" applyBorder="1" applyAlignment="1">
      <alignment horizontal="center" vertical="center"/>
    </xf>
    <xf numFmtId="176" fontId="13"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14" fillId="0" borderId="0" xfId="0" applyFont="1">
      <alignment vertical="center"/>
    </xf>
    <xf numFmtId="0" fontId="6" fillId="3" borderId="4" xfId="0" applyFont="1" applyFill="1" applyBorder="1" applyAlignment="1">
      <alignment horizontal="center" vertical="center" wrapText="1"/>
    </xf>
    <xf numFmtId="176" fontId="3" fillId="3" borderId="4" xfId="0" applyNumberFormat="1" applyFont="1" applyFill="1" applyBorder="1" applyAlignment="1">
      <alignment vertical="center"/>
    </xf>
    <xf numFmtId="176" fontId="3" fillId="3" borderId="7" xfId="0" applyNumberFormat="1" applyFont="1" applyFill="1" applyBorder="1" applyAlignment="1">
      <alignment vertical="center" wrapText="1"/>
    </xf>
    <xf numFmtId="176" fontId="3" fillId="3" borderId="2" xfId="0" applyNumberFormat="1" applyFont="1" applyFill="1" applyBorder="1" applyAlignment="1">
      <alignment vertical="center"/>
    </xf>
    <xf numFmtId="176" fontId="3" fillId="3" borderId="15" xfId="0" applyNumberFormat="1" applyFont="1" applyFill="1" applyBorder="1" applyAlignment="1">
      <alignment vertical="center" wrapText="1"/>
    </xf>
    <xf numFmtId="0" fontId="6" fillId="3" borderId="2" xfId="0" applyFont="1" applyFill="1" applyBorder="1" applyAlignment="1">
      <alignment horizontal="center" vertical="center" wrapText="1"/>
    </xf>
    <xf numFmtId="176" fontId="13" fillId="3" borderId="4" xfId="0" applyNumberFormat="1" applyFont="1" applyFill="1" applyBorder="1" applyAlignment="1">
      <alignment vertical="center"/>
    </xf>
    <xf numFmtId="176" fontId="13" fillId="3" borderId="7" xfId="0" applyNumberFormat="1" applyFont="1" applyFill="1" applyBorder="1" applyAlignment="1">
      <alignment vertical="center" wrapText="1"/>
    </xf>
    <xf numFmtId="176" fontId="12" fillId="3" borderId="1" xfId="0" applyNumberFormat="1" applyFont="1" applyFill="1" applyBorder="1" applyAlignment="1">
      <alignment horizontal="center" vertical="center"/>
    </xf>
    <xf numFmtId="176" fontId="13" fillId="3" borderId="7" xfId="0" applyNumberFormat="1" applyFont="1" applyFill="1" applyBorder="1">
      <alignment vertical="center"/>
    </xf>
    <xf numFmtId="176" fontId="3" fillId="3" borderId="2" xfId="0" applyNumberFormat="1" applyFont="1" applyFill="1" applyBorder="1" applyAlignment="1">
      <alignment vertical="center" shrinkToFit="1"/>
    </xf>
    <xf numFmtId="176" fontId="3" fillId="3" borderId="3" xfId="0" applyNumberFormat="1" applyFont="1" applyFill="1" applyBorder="1" applyAlignment="1">
      <alignment vertical="center" shrinkToFit="1"/>
    </xf>
    <xf numFmtId="176" fontId="3" fillId="3" borderId="1" xfId="0" applyNumberFormat="1" applyFont="1" applyFill="1" applyBorder="1" applyAlignment="1">
      <alignment vertical="center" shrinkToFit="1"/>
    </xf>
    <xf numFmtId="176" fontId="13" fillId="3" borderId="2" xfId="0" applyNumberFormat="1" applyFont="1" applyFill="1" applyBorder="1" applyAlignment="1">
      <alignment vertical="center" shrinkToFit="1"/>
    </xf>
    <xf numFmtId="176" fontId="13" fillId="3" borderId="3" xfId="0" applyNumberFormat="1" applyFont="1" applyFill="1" applyBorder="1" applyAlignment="1">
      <alignment vertical="center" shrinkToFit="1"/>
    </xf>
    <xf numFmtId="176" fontId="13" fillId="3" borderId="1" xfId="0" applyNumberFormat="1" applyFont="1" applyFill="1" applyBorder="1" applyAlignment="1">
      <alignment vertical="center" shrinkToFit="1"/>
    </xf>
    <xf numFmtId="176" fontId="17" fillId="0" borderId="0" xfId="0" applyNumberFormat="1" applyFont="1" applyAlignment="1">
      <alignment horizontal="right" vertical="center"/>
    </xf>
    <xf numFmtId="0" fontId="18" fillId="0" borderId="0" xfId="0" applyFont="1">
      <alignment vertical="center"/>
    </xf>
    <xf numFmtId="0" fontId="14" fillId="0" borderId="0" xfId="0" applyFont="1" applyFill="1" applyAlignment="1">
      <alignment horizontal="center" vertical="center"/>
    </xf>
    <xf numFmtId="0" fontId="0" fillId="0" borderId="0" xfId="0" applyFill="1">
      <alignment vertical="center"/>
    </xf>
    <xf numFmtId="38" fontId="0" fillId="0" borderId="0" xfId="1" applyFont="1" applyFill="1" applyBorder="1">
      <alignment vertical="center"/>
    </xf>
    <xf numFmtId="176" fontId="7" fillId="0" borderId="0" xfId="0" applyNumberFormat="1" applyFont="1" applyFill="1" applyAlignment="1">
      <alignment horizontal="right" vertical="center"/>
    </xf>
    <xf numFmtId="176" fontId="10" fillId="0" borderId="0" xfId="0" applyNumberFormat="1" applyFont="1" applyFill="1" applyAlignment="1">
      <alignment horizontal="right" vertical="center"/>
    </xf>
    <xf numFmtId="0" fontId="19" fillId="0" borderId="0" xfId="2">
      <alignment vertical="center"/>
    </xf>
    <xf numFmtId="0" fontId="20" fillId="0" borderId="0" xfId="2" applyFont="1" applyAlignment="1">
      <alignment horizontal="justify" vertical="center"/>
    </xf>
    <xf numFmtId="0" fontId="20" fillId="0" borderId="12" xfId="2" applyFont="1" applyBorder="1" applyAlignment="1">
      <alignment vertical="center" wrapText="1"/>
    </xf>
    <xf numFmtId="0" fontId="20" fillId="0" borderId="0" xfId="2" applyFont="1" applyAlignment="1">
      <alignment vertical="center"/>
    </xf>
    <xf numFmtId="0" fontId="21" fillId="0" borderId="0" xfId="2" applyFont="1" applyAlignment="1">
      <alignment horizontal="right" vertical="center"/>
    </xf>
    <xf numFmtId="0" fontId="23" fillId="0" borderId="0" xfId="2" applyFont="1">
      <alignment vertical="center"/>
    </xf>
    <xf numFmtId="0" fontId="21" fillId="0" borderId="0" xfId="2" applyFont="1" applyAlignment="1">
      <alignment horizontal="center" vertical="center"/>
    </xf>
    <xf numFmtId="0" fontId="23" fillId="0" borderId="0" xfId="2" applyFont="1" applyAlignment="1">
      <alignment horizontal="left" vertical="center" wrapText="1"/>
    </xf>
    <xf numFmtId="0" fontId="24" fillId="0" borderId="0" xfId="2" applyFont="1" applyAlignment="1">
      <alignment vertical="center"/>
    </xf>
    <xf numFmtId="0" fontId="19" fillId="0" borderId="0" xfId="2" applyAlignment="1">
      <alignment horizontal="left" vertical="center"/>
    </xf>
    <xf numFmtId="0" fontId="19" fillId="0" borderId="0" xfId="2" applyAlignment="1">
      <alignment horizontal="center" vertical="center"/>
    </xf>
    <xf numFmtId="0" fontId="19" fillId="0" borderId="0" xfId="2" applyAlignment="1">
      <alignment vertical="center"/>
    </xf>
    <xf numFmtId="0" fontId="20" fillId="0" borderId="0" xfId="2" applyFont="1" applyAlignment="1">
      <alignment horizontal="left" vertical="center"/>
    </xf>
    <xf numFmtId="178" fontId="20" fillId="0" borderId="0" xfId="2" applyNumberFormat="1" applyFont="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2" borderId="21" xfId="0" applyFill="1" applyBorder="1" applyAlignment="1">
      <alignment horizontal="left" vertical="center"/>
    </xf>
    <xf numFmtId="0" fontId="0" fillId="2" borderId="19" xfId="0" applyFill="1" applyBorder="1" applyAlignment="1">
      <alignment horizontal="left" vertical="center"/>
    </xf>
    <xf numFmtId="0" fontId="0" fillId="2" borderId="16" xfId="0" applyFill="1" applyBorder="1" applyAlignment="1">
      <alignment horizontal="left" vertical="center"/>
    </xf>
    <xf numFmtId="0" fontId="0" fillId="2" borderId="19" xfId="0" applyFill="1" applyBorder="1" applyAlignment="1">
      <alignment horizontal="left" vertical="center" wrapText="1"/>
    </xf>
    <xf numFmtId="0" fontId="0" fillId="0" borderId="1" xfId="0" applyBorder="1" applyAlignment="1">
      <alignment horizontal="center" vertical="center"/>
    </xf>
    <xf numFmtId="0" fontId="11" fillId="0" borderId="23" xfId="0" applyFont="1" applyFill="1" applyBorder="1" applyAlignment="1">
      <alignment horizontal="left" vertical="center" shrinkToFit="1"/>
    </xf>
    <xf numFmtId="0" fontId="11" fillId="0" borderId="18" xfId="0" applyFont="1" applyBorder="1" applyAlignment="1">
      <alignment horizontal="left" vertical="center" shrinkToFit="1"/>
    </xf>
    <xf numFmtId="0" fontId="11" fillId="0" borderId="20" xfId="0" applyFont="1" applyFill="1" applyBorder="1" applyAlignment="1">
      <alignment horizontal="left" vertical="center" shrinkToFi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0" borderId="16" xfId="0" applyFont="1" applyFill="1" applyBorder="1" applyAlignment="1">
      <alignment vertical="center" wrapText="1"/>
    </xf>
    <xf numFmtId="38" fontId="11" fillId="0" borderId="17" xfId="1" applyFont="1" applyFill="1" applyBorder="1">
      <alignment vertical="center"/>
    </xf>
    <xf numFmtId="38" fontId="11" fillId="3" borderId="17" xfId="1" applyFont="1" applyFill="1" applyBorder="1">
      <alignment vertical="center"/>
    </xf>
    <xf numFmtId="0" fontId="11" fillId="0" borderId="37" xfId="0" applyFont="1" applyFill="1" applyBorder="1" applyAlignment="1">
      <alignment vertical="center" wrapText="1"/>
    </xf>
    <xf numFmtId="38" fontId="11" fillId="0" borderId="30" xfId="1" applyFont="1" applyFill="1" applyBorder="1">
      <alignment vertical="center"/>
    </xf>
    <xf numFmtId="38" fontId="11" fillId="3" borderId="30" xfId="1" applyFont="1" applyFill="1" applyBorder="1">
      <alignment vertical="center"/>
    </xf>
    <xf numFmtId="38" fontId="11" fillId="3" borderId="18" xfId="1" applyFont="1" applyFill="1" applyBorder="1">
      <alignment vertical="center"/>
    </xf>
    <xf numFmtId="38" fontId="11" fillId="3" borderId="32" xfId="1" applyFont="1" applyFill="1" applyBorder="1">
      <alignment vertical="center"/>
    </xf>
    <xf numFmtId="0" fontId="11" fillId="0" borderId="34" xfId="0" applyFont="1" applyFill="1" applyBorder="1" applyAlignment="1">
      <alignment vertical="center" wrapText="1"/>
    </xf>
    <xf numFmtId="38" fontId="11" fillId="0" borderId="1" xfId="1" applyFont="1" applyFill="1" applyBorder="1">
      <alignment vertical="center"/>
    </xf>
    <xf numFmtId="38" fontId="11" fillId="3" borderId="1" xfId="1" applyFont="1" applyFill="1" applyBorder="1">
      <alignment vertical="center"/>
    </xf>
    <xf numFmtId="0" fontId="11" fillId="0" borderId="21" xfId="0" applyFont="1" applyFill="1" applyBorder="1" applyAlignment="1">
      <alignment vertical="center" wrapText="1"/>
    </xf>
    <xf numFmtId="38" fontId="11" fillId="0" borderId="22" xfId="1" applyFont="1" applyFill="1" applyBorder="1">
      <alignment vertical="center"/>
    </xf>
    <xf numFmtId="38" fontId="11" fillId="3" borderId="22" xfId="1" applyFont="1" applyFill="1" applyBorder="1">
      <alignment vertical="center"/>
    </xf>
    <xf numFmtId="0" fontId="11" fillId="0" borderId="17" xfId="0" applyFont="1" applyFill="1" applyBorder="1">
      <alignment vertical="center"/>
    </xf>
    <xf numFmtId="0" fontId="11" fillId="0" borderId="30" xfId="0" applyFont="1" applyFill="1" applyBorder="1">
      <alignment vertical="center"/>
    </xf>
    <xf numFmtId="0" fontId="11" fillId="0" borderId="1" xfId="0" applyFont="1" applyFill="1" applyBorder="1">
      <alignment vertical="center"/>
    </xf>
    <xf numFmtId="0" fontId="11" fillId="0" borderId="22" xfId="0" applyFont="1" applyFill="1" applyBorder="1">
      <alignment vertical="center"/>
    </xf>
    <xf numFmtId="0" fontId="11" fillId="2" borderId="35"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0" borderId="0" xfId="0" applyFont="1">
      <alignment vertical="center"/>
    </xf>
    <xf numFmtId="0" fontId="9" fillId="4" borderId="35" xfId="0" applyFont="1" applyFill="1" applyBorder="1" applyAlignment="1">
      <alignment horizontal="center" vertical="center"/>
    </xf>
    <xf numFmtId="178" fontId="9" fillId="0" borderId="35" xfId="0" applyNumberFormat="1" applyFont="1" applyBorder="1" applyAlignment="1">
      <alignment horizontal="center" vertical="center"/>
    </xf>
    <xf numFmtId="177" fontId="19" fillId="0" borderId="0" xfId="2" applyNumberFormat="1" applyFill="1" applyAlignment="1">
      <alignment vertical="top"/>
    </xf>
    <xf numFmtId="177" fontId="19" fillId="0" borderId="0" xfId="2" applyNumberFormat="1" applyFill="1" applyAlignment="1">
      <alignment vertical="top" shrinkToFit="1"/>
    </xf>
    <xf numFmtId="177" fontId="19" fillId="0" borderId="0" xfId="2" applyNumberFormat="1" applyFill="1" applyAlignment="1">
      <alignment vertical="center" shrinkToFit="1"/>
    </xf>
    <xf numFmtId="38" fontId="8" fillId="0" borderId="24" xfId="0" applyNumberFormat="1" applyFont="1" applyBorder="1" applyAlignment="1">
      <alignment vertical="center"/>
    </xf>
    <xf numFmtId="0" fontId="0" fillId="0" borderId="3" xfId="0" applyFill="1" applyBorder="1" applyAlignment="1">
      <alignment horizontal="center" vertical="center"/>
    </xf>
    <xf numFmtId="38" fontId="8" fillId="0" borderId="25" xfId="0" applyNumberFormat="1" applyFont="1" applyBorder="1" applyAlignment="1">
      <alignment vertical="center"/>
    </xf>
    <xf numFmtId="177" fontId="19" fillId="0" borderId="0" xfId="2" applyNumberFormat="1" applyFill="1" applyAlignment="1">
      <alignment vertical="top" wrapText="1"/>
    </xf>
    <xf numFmtId="179" fontId="3" fillId="3" borderId="2" xfId="0" applyNumberFormat="1" applyFont="1" applyFill="1" applyBorder="1">
      <alignment vertical="center"/>
    </xf>
    <xf numFmtId="179" fontId="3" fillId="3" borderId="2" xfId="0" applyNumberFormat="1" applyFont="1" applyFill="1" applyBorder="1" applyAlignment="1">
      <alignment vertical="center"/>
    </xf>
    <xf numFmtId="179" fontId="3" fillId="3" borderId="2" xfId="0" applyNumberFormat="1" applyFont="1" applyFill="1" applyBorder="1" applyAlignment="1">
      <alignment vertical="center" wrapText="1"/>
    </xf>
    <xf numFmtId="179" fontId="3" fillId="3" borderId="5" xfId="0" applyNumberFormat="1" applyFont="1" applyFill="1" applyBorder="1">
      <alignment vertical="center"/>
    </xf>
    <xf numFmtId="179" fontId="3" fillId="3" borderId="5" xfId="0" applyNumberFormat="1" applyFont="1" applyFill="1" applyBorder="1" applyAlignment="1">
      <alignment vertical="center"/>
    </xf>
    <xf numFmtId="179" fontId="3" fillId="3" borderId="5" xfId="0" applyNumberFormat="1" applyFont="1" applyFill="1" applyBorder="1" applyAlignment="1">
      <alignment vertical="center" wrapText="1" shrinkToFit="1"/>
    </xf>
    <xf numFmtId="179" fontId="3" fillId="3" borderId="2" xfId="0" applyNumberFormat="1" applyFont="1" applyFill="1" applyBorder="1" applyAlignment="1">
      <alignment vertical="center" wrapText="1" shrinkToFit="1"/>
    </xf>
    <xf numFmtId="179" fontId="3" fillId="3" borderId="1" xfId="0" applyNumberFormat="1" applyFont="1" applyFill="1" applyBorder="1" applyAlignment="1">
      <alignment horizontal="center" vertical="center"/>
    </xf>
    <xf numFmtId="179" fontId="3" fillId="3" borderId="6" xfId="0" applyNumberFormat="1" applyFont="1" applyFill="1" applyBorder="1">
      <alignment vertical="center"/>
    </xf>
    <xf numFmtId="179" fontId="3" fillId="3" borderId="1" xfId="0" applyNumberFormat="1" applyFont="1" applyFill="1" applyBorder="1">
      <alignment vertical="center"/>
    </xf>
    <xf numFmtId="179" fontId="3" fillId="3" borderId="1" xfId="0" applyNumberFormat="1" applyFont="1" applyFill="1" applyBorder="1" applyAlignment="1">
      <alignment horizontal="center" vertical="center" wrapText="1" shrinkToFit="1"/>
    </xf>
    <xf numFmtId="179" fontId="13" fillId="3" borderId="2" xfId="0" applyNumberFormat="1" applyFont="1" applyFill="1" applyBorder="1">
      <alignment vertical="center"/>
    </xf>
    <xf numFmtId="179" fontId="13" fillId="3" borderId="5" xfId="0" applyNumberFormat="1" applyFont="1" applyFill="1" applyBorder="1">
      <alignment vertical="center"/>
    </xf>
    <xf numFmtId="179" fontId="13" fillId="3" borderId="5" xfId="0" applyNumberFormat="1" applyFont="1" applyFill="1" applyBorder="1" applyAlignment="1">
      <alignment vertical="center" wrapText="1" shrinkToFit="1"/>
    </xf>
    <xf numFmtId="179" fontId="13" fillId="3" borderId="1" xfId="0" applyNumberFormat="1" applyFont="1" applyFill="1" applyBorder="1" applyAlignment="1">
      <alignment horizontal="center" vertical="center"/>
    </xf>
    <xf numFmtId="179" fontId="13" fillId="3" borderId="6" xfId="0" applyNumberFormat="1" applyFont="1" applyFill="1" applyBorder="1">
      <alignment vertical="center"/>
    </xf>
    <xf numFmtId="179" fontId="13" fillId="3" borderId="1" xfId="0" applyNumberFormat="1" applyFont="1" applyFill="1" applyBorder="1">
      <alignment vertical="center"/>
    </xf>
    <xf numFmtId="179" fontId="13" fillId="3" borderId="1" xfId="0" applyNumberFormat="1" applyFont="1" applyFill="1" applyBorder="1" applyAlignment="1">
      <alignment horizontal="center" vertical="center" wrapText="1" shrinkToFit="1"/>
    </xf>
    <xf numFmtId="179" fontId="13" fillId="3" borderId="2" xfId="0" applyNumberFormat="1" applyFont="1" applyFill="1" applyBorder="1" applyAlignment="1">
      <alignment vertical="center" wrapText="1"/>
    </xf>
    <xf numFmtId="179" fontId="13" fillId="3" borderId="2" xfId="0" applyNumberFormat="1" applyFont="1" applyFill="1" applyBorder="1" applyAlignment="1">
      <alignment vertical="center" wrapText="1" shrinkToFit="1"/>
    </xf>
    <xf numFmtId="179" fontId="13" fillId="3" borderId="3" xfId="0" applyNumberFormat="1" applyFont="1" applyFill="1" applyBorder="1">
      <alignment vertical="center"/>
    </xf>
    <xf numFmtId="179" fontId="13" fillId="3" borderId="3" xfId="0" applyNumberFormat="1" applyFont="1" applyFill="1" applyBorder="1" applyAlignment="1">
      <alignment vertical="center" wrapText="1"/>
    </xf>
    <xf numFmtId="179" fontId="3" fillId="3" borderId="3" xfId="0" applyNumberFormat="1" applyFont="1" applyFill="1" applyBorder="1">
      <alignment vertical="center"/>
    </xf>
    <xf numFmtId="179" fontId="13" fillId="3" borderId="3" xfId="0" applyNumberFormat="1" applyFont="1" applyFill="1" applyBorder="1" applyAlignment="1">
      <alignment vertical="center" wrapText="1" shrinkToFit="1"/>
    </xf>
    <xf numFmtId="179" fontId="3" fillId="3" borderId="3" xfId="0" applyNumberFormat="1" applyFont="1" applyFill="1" applyBorder="1" applyAlignment="1">
      <alignment vertical="center"/>
    </xf>
    <xf numFmtId="179" fontId="13" fillId="3" borderId="5" xfId="0" applyNumberFormat="1" applyFont="1" applyFill="1" applyBorder="1" applyAlignment="1">
      <alignment vertical="center" wrapText="1"/>
    </xf>
    <xf numFmtId="179" fontId="13" fillId="3" borderId="1" xfId="0" applyNumberFormat="1" applyFont="1" applyFill="1" applyBorder="1" applyAlignment="1">
      <alignment horizontal="center" vertical="center" shrinkToFit="1"/>
    </xf>
    <xf numFmtId="179" fontId="13" fillId="3" borderId="7" xfId="0" applyNumberFormat="1" applyFont="1" applyFill="1" applyBorder="1">
      <alignment vertical="center"/>
    </xf>
    <xf numFmtId="179" fontId="3" fillId="3" borderId="3" xfId="0" applyNumberFormat="1" applyFont="1" applyFill="1" applyBorder="1" applyAlignment="1">
      <alignment horizontal="center" vertical="center"/>
    </xf>
    <xf numFmtId="179" fontId="3" fillId="3" borderId="3" xfId="0" applyNumberFormat="1" applyFont="1" applyFill="1" applyBorder="1" applyAlignment="1">
      <alignment horizontal="center" vertical="center" wrapText="1" shrinkToFit="1"/>
    </xf>
    <xf numFmtId="0" fontId="0" fillId="3" borderId="2" xfId="0" applyFont="1" applyFill="1" applyBorder="1" applyAlignment="1">
      <alignment horizontal="center" vertical="center" wrapText="1"/>
    </xf>
    <xf numFmtId="176" fontId="32" fillId="0" borderId="0" xfId="0" applyNumberFormat="1" applyFont="1" applyAlignment="1">
      <alignment vertical="center"/>
    </xf>
    <xf numFmtId="176" fontId="33" fillId="0" borderId="0" xfId="0" applyNumberFormat="1" applyFont="1" applyAlignment="1">
      <alignment vertical="center"/>
    </xf>
    <xf numFmtId="176" fontId="3" fillId="0" borderId="0" xfId="0" applyNumberFormat="1" applyFont="1" applyAlignment="1">
      <alignment vertical="center"/>
    </xf>
    <xf numFmtId="176" fontId="0" fillId="0" borderId="0" xfId="0" applyNumberFormat="1" applyFont="1" applyAlignment="1">
      <alignment vertical="center"/>
    </xf>
    <xf numFmtId="176" fontId="7" fillId="0" borderId="0" xfId="0" applyNumberFormat="1" applyFont="1" applyAlignment="1">
      <alignment horizontal="right" vertical="center"/>
    </xf>
    <xf numFmtId="176" fontId="32" fillId="0" borderId="0" xfId="0" applyNumberFormat="1" applyFont="1" applyFill="1" applyBorder="1" applyAlignment="1">
      <alignment vertical="center"/>
    </xf>
    <xf numFmtId="176" fontId="11" fillId="0" borderId="0" xfId="0" applyNumberFormat="1" applyFont="1" applyFill="1" applyBorder="1" applyAlignment="1">
      <alignment horizontal="center" vertical="center" shrinkToFit="1"/>
    </xf>
    <xf numFmtId="176" fontId="0" fillId="0" borderId="49" xfId="0" applyNumberFormat="1" applyFont="1" applyFill="1" applyBorder="1" applyAlignment="1">
      <alignment vertical="center"/>
    </xf>
    <xf numFmtId="0" fontId="0" fillId="0" borderId="51" xfId="0" applyBorder="1">
      <alignment vertical="center"/>
    </xf>
    <xf numFmtId="0" fontId="14" fillId="0" borderId="52" xfId="0" applyFont="1" applyFill="1" applyBorder="1" applyAlignment="1">
      <alignment horizontal="center" vertical="center"/>
    </xf>
    <xf numFmtId="0" fontId="0" fillId="0" borderId="52" xfId="0" applyFill="1" applyBorder="1">
      <alignment vertical="center"/>
    </xf>
    <xf numFmtId="0" fontId="11" fillId="0" borderId="10" xfId="0" applyFont="1" applyFill="1" applyBorder="1">
      <alignment vertical="center"/>
    </xf>
    <xf numFmtId="0" fontId="0" fillId="0" borderId="39" xfId="0" applyBorder="1">
      <alignment vertical="center"/>
    </xf>
    <xf numFmtId="0" fontId="11" fillId="0" borderId="11" xfId="0" applyFont="1" applyFill="1" applyBorder="1">
      <alignment vertical="center"/>
    </xf>
    <xf numFmtId="0" fontId="34" fillId="2" borderId="12" xfId="0" applyFont="1" applyFill="1" applyBorder="1" applyAlignment="1">
      <alignment horizontal="left" vertical="center"/>
    </xf>
    <xf numFmtId="176" fontId="0" fillId="0" borderId="2" xfId="0" applyNumberFormat="1" applyFont="1" applyBorder="1" applyAlignment="1">
      <alignment horizontal="center" vertical="center" wrapText="1"/>
    </xf>
    <xf numFmtId="179" fontId="3" fillId="3" borderId="54" xfId="0" applyNumberFormat="1" applyFont="1" applyFill="1" applyBorder="1" applyAlignment="1">
      <alignment horizontal="center" vertical="center"/>
    </xf>
    <xf numFmtId="176" fontId="3" fillId="0" borderId="0" xfId="0" applyNumberFormat="1" applyFont="1" applyBorder="1">
      <alignment vertical="center"/>
    </xf>
    <xf numFmtId="0" fontId="11" fillId="0" borderId="0" xfId="0" applyFont="1" applyFill="1" applyBorder="1" applyAlignment="1">
      <alignment horizontal="left" vertical="center" shrinkToFit="1"/>
    </xf>
    <xf numFmtId="176" fontId="32" fillId="0" borderId="0" xfId="0" applyNumberFormat="1" applyFont="1" applyBorder="1" applyAlignment="1">
      <alignment vertical="center"/>
    </xf>
    <xf numFmtId="0" fontId="0" fillId="0" borderId="0" xfId="0" applyFill="1" applyBorder="1" applyAlignment="1">
      <alignment horizontal="left" vertical="center"/>
    </xf>
    <xf numFmtId="176" fontId="9" fillId="0" borderId="0" xfId="0" applyNumberFormat="1" applyFont="1" applyAlignment="1">
      <alignment vertical="center"/>
    </xf>
    <xf numFmtId="176" fontId="0" fillId="0" borderId="0" xfId="0" applyNumberFormat="1" applyAlignment="1">
      <alignment vertical="center"/>
    </xf>
    <xf numFmtId="179" fontId="3" fillId="3" borderId="58" xfId="0" applyNumberFormat="1" applyFont="1" applyFill="1" applyBorder="1">
      <alignment vertical="center"/>
    </xf>
    <xf numFmtId="179" fontId="3" fillId="3" borderId="54" xfId="0" applyNumberFormat="1" applyFont="1" applyFill="1" applyBorder="1">
      <alignment vertical="center"/>
    </xf>
    <xf numFmtId="0" fontId="11"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shrinkToFit="1"/>
    </xf>
    <xf numFmtId="0" fontId="34" fillId="2" borderId="21" xfId="0" applyFont="1" applyFill="1" applyBorder="1" applyAlignment="1">
      <alignment horizontal="left" vertical="center"/>
    </xf>
    <xf numFmtId="0" fontId="11" fillId="0" borderId="23" xfId="0" applyFont="1" applyFill="1" applyBorder="1">
      <alignment vertical="center"/>
    </xf>
    <xf numFmtId="179" fontId="3" fillId="3" borderId="2" xfId="0" applyNumberFormat="1" applyFont="1" applyFill="1" applyBorder="1" applyAlignment="1">
      <alignment vertical="center"/>
    </xf>
    <xf numFmtId="0" fontId="14" fillId="2" borderId="12" xfId="0" applyFont="1" applyFill="1" applyBorder="1" applyAlignment="1">
      <alignment horizontal="left" vertical="center"/>
    </xf>
    <xf numFmtId="0" fontId="14" fillId="2" borderId="53" xfId="0" applyFont="1" applyFill="1" applyBorder="1" applyAlignment="1">
      <alignment horizontal="left" vertical="center"/>
    </xf>
    <xf numFmtId="179" fontId="0" fillId="3" borderId="4" xfId="0" applyNumberFormat="1" applyFont="1" applyFill="1" applyBorder="1" applyAlignment="1">
      <alignment horizontal="center" vertical="center"/>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14" fillId="2" borderId="38" xfId="0" applyFont="1" applyFill="1" applyBorder="1" applyAlignment="1">
      <alignment horizontal="center" vertical="center"/>
    </xf>
    <xf numFmtId="0" fontId="14" fillId="2" borderId="50"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36" xfId="0" applyFont="1" applyFill="1" applyBorder="1" applyAlignment="1">
      <alignment horizontal="center" vertical="center" wrapText="1"/>
    </xf>
    <xf numFmtId="38" fontId="11" fillId="3" borderId="27" xfId="1" applyFont="1" applyFill="1" applyBorder="1" applyAlignment="1">
      <alignment vertical="center"/>
    </xf>
    <xf numFmtId="38" fontId="11" fillId="3" borderId="3" xfId="1" applyFont="1" applyFill="1" applyBorder="1" applyAlignment="1">
      <alignment vertical="center"/>
    </xf>
    <xf numFmtId="38" fontId="11" fillId="3" borderId="30" xfId="1" applyFont="1" applyFill="1" applyBorder="1" applyAlignment="1">
      <alignment vertical="center"/>
    </xf>
    <xf numFmtId="38" fontId="11" fillId="3" borderId="28" xfId="1" applyFont="1" applyFill="1" applyBorder="1" applyAlignment="1">
      <alignment vertical="center"/>
    </xf>
    <xf numFmtId="38" fontId="11" fillId="3" borderId="33" xfId="1" applyFont="1" applyFill="1" applyBorder="1" applyAlignment="1">
      <alignment vertical="center"/>
    </xf>
    <xf numFmtId="38" fontId="11" fillId="3" borderId="32" xfId="1" applyFont="1" applyFill="1" applyBorder="1" applyAlignment="1">
      <alignment vertical="center"/>
    </xf>
    <xf numFmtId="38" fontId="11" fillId="3" borderId="27" xfId="1" applyFont="1" applyFill="1" applyBorder="1" applyAlignment="1">
      <alignment horizontal="right" vertical="center"/>
    </xf>
    <xf numFmtId="38" fontId="11" fillId="3" borderId="30" xfId="1" applyFont="1" applyFill="1" applyBorder="1" applyAlignment="1">
      <alignment horizontal="right" vertical="center"/>
    </xf>
    <xf numFmtId="38" fontId="11" fillId="3" borderId="28" xfId="1" applyFont="1" applyFill="1" applyBorder="1" applyAlignment="1">
      <alignment horizontal="right" vertical="center"/>
    </xf>
    <xf numFmtId="38" fontId="11" fillId="3" borderId="32" xfId="1" applyFont="1" applyFill="1" applyBorder="1" applyAlignment="1">
      <alignment horizontal="right" vertical="center"/>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0" borderId="35" xfId="0" applyFont="1" applyBorder="1" applyAlignment="1">
      <alignment vertical="center"/>
    </xf>
    <xf numFmtId="0" fontId="11" fillId="0" borderId="35" xfId="0" applyFont="1" applyBorder="1" applyAlignment="1">
      <alignment horizontal="left" vertical="center"/>
    </xf>
    <xf numFmtId="0" fontId="8" fillId="0" borderId="36" xfId="0" applyFont="1" applyBorder="1" applyAlignment="1">
      <alignment horizontal="center" vertical="center"/>
    </xf>
    <xf numFmtId="0" fontId="8" fillId="0" borderId="31" xfId="0" applyFont="1" applyBorder="1" applyAlignment="1">
      <alignment horizontal="center" vertical="center"/>
    </xf>
    <xf numFmtId="0" fontId="14" fillId="2" borderId="26" xfId="0" applyFont="1" applyFill="1" applyBorder="1" applyAlignment="1">
      <alignment horizontal="center" vertical="center"/>
    </xf>
    <xf numFmtId="0" fontId="14" fillId="2" borderId="68" xfId="0" applyFont="1" applyFill="1" applyBorder="1" applyAlignment="1">
      <alignment horizontal="center" vertical="center"/>
    </xf>
    <xf numFmtId="0" fontId="11" fillId="0" borderId="62"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1" fillId="4" borderId="67" xfId="0" applyFont="1" applyFill="1" applyBorder="1" applyAlignment="1">
      <alignment horizontal="center" vertical="center" wrapText="1"/>
    </xf>
    <xf numFmtId="178" fontId="19" fillId="2" borderId="0" xfId="2" applyNumberFormat="1" applyFont="1" applyFill="1" applyAlignment="1">
      <alignment horizontal="center" vertical="center"/>
    </xf>
    <xf numFmtId="0" fontId="19" fillId="0" borderId="0" xfId="2" applyFill="1" applyAlignment="1">
      <alignment horizontal="center" vertical="center"/>
    </xf>
    <xf numFmtId="0" fontId="20" fillId="0" borderId="0" xfId="2" applyFont="1" applyAlignment="1">
      <alignment horizontal="left" vertical="center"/>
    </xf>
    <xf numFmtId="0" fontId="28" fillId="0" borderId="0" xfId="2" applyFont="1" applyAlignment="1">
      <alignment horizontal="left" vertical="center"/>
    </xf>
    <xf numFmtId="177" fontId="19" fillId="3" borderId="0" xfId="2" applyNumberFormat="1" applyFill="1" applyAlignment="1">
      <alignment horizontal="left" vertical="top" shrinkToFit="1"/>
    </xf>
    <xf numFmtId="0" fontId="28" fillId="0" borderId="0" xfId="2" applyFont="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center" vertical="center"/>
    </xf>
    <xf numFmtId="38" fontId="25" fillId="3" borderId="0" xfId="3" applyFont="1" applyFill="1" applyAlignment="1">
      <alignment horizontal="right" vertical="center"/>
    </xf>
    <xf numFmtId="0" fontId="19" fillId="0" borderId="0" xfId="2" applyAlignment="1">
      <alignment horizontal="center" vertical="center" wrapText="1"/>
    </xf>
    <xf numFmtId="0" fontId="19" fillId="0" borderId="0" xfId="2" applyAlignment="1">
      <alignment horizontal="center" vertical="center"/>
    </xf>
    <xf numFmtId="177" fontId="19" fillId="3" borderId="0" xfId="2" applyNumberFormat="1" applyFill="1" applyAlignment="1">
      <alignment horizontal="left" vertical="center" shrinkToFit="1"/>
    </xf>
    <xf numFmtId="0" fontId="28" fillId="0" borderId="0" xfId="2" applyFont="1" applyAlignment="1">
      <alignment horizontal="left" vertical="top" wrapText="1"/>
    </xf>
    <xf numFmtId="0" fontId="28" fillId="0" borderId="0" xfId="2" applyFont="1" applyAlignment="1">
      <alignment horizontal="left" vertical="top"/>
    </xf>
    <xf numFmtId="176" fontId="13" fillId="0" borderId="0" xfId="0" applyNumberFormat="1" applyFont="1" applyAlignment="1">
      <alignment vertical="center" wrapText="1"/>
    </xf>
    <xf numFmtId="176" fontId="0" fillId="3" borderId="29" xfId="0" applyNumberFormat="1" applyFill="1" applyBorder="1" applyAlignment="1">
      <alignment horizontal="center" vertical="center" shrinkToFit="1"/>
    </xf>
    <xf numFmtId="176" fontId="8" fillId="0" borderId="0" xfId="0" applyNumberFormat="1" applyFont="1" applyAlignment="1">
      <alignment horizontal="center" vertical="center"/>
    </xf>
    <xf numFmtId="176" fontId="1" fillId="0" borderId="1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4" xfId="0" applyNumberFormat="1" applyFont="1" applyBorder="1" applyAlignment="1">
      <alignment horizontal="center" vertical="center" wrapText="1"/>
    </xf>
    <xf numFmtId="176" fontId="1" fillId="0" borderId="9" xfId="0" applyNumberFormat="1" applyFont="1" applyBorder="1" applyAlignment="1">
      <alignment horizontal="center" vertical="center" wrapText="1"/>
    </xf>
    <xf numFmtId="176" fontId="0" fillId="0" borderId="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0" fontId="12" fillId="3" borderId="11"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176" fontId="0" fillId="0" borderId="29" xfId="0" applyNumberFormat="1" applyFont="1" applyBorder="1" applyAlignment="1">
      <alignment vertical="center"/>
    </xf>
    <xf numFmtId="176" fontId="0" fillId="0" borderId="13" xfId="0" applyNumberFormat="1" applyFont="1" applyBorder="1" applyAlignment="1">
      <alignment vertical="center"/>
    </xf>
    <xf numFmtId="176" fontId="0" fillId="0" borderId="4" xfId="0" applyNumberFormat="1" applyFont="1" applyBorder="1" applyAlignment="1">
      <alignment horizontal="center" vertical="center"/>
    </xf>
    <xf numFmtId="176" fontId="11" fillId="3" borderId="29" xfId="0" applyNumberFormat="1" applyFont="1" applyFill="1" applyBorder="1" applyAlignment="1">
      <alignment horizontal="center" vertical="center" shrinkToFit="1"/>
    </xf>
    <xf numFmtId="179" fontId="3" fillId="3" borderId="2" xfId="0" applyNumberFormat="1" applyFont="1" applyFill="1" applyBorder="1" applyAlignment="1">
      <alignment horizontal="center" vertical="center"/>
    </xf>
    <xf numFmtId="179" fontId="3" fillId="3" borderId="5"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2" xfId="0" applyNumberFormat="1" applyFont="1" applyFill="1" applyBorder="1" applyAlignment="1">
      <alignment vertical="center" wrapText="1"/>
    </xf>
    <xf numFmtId="176" fontId="0" fillId="3" borderId="3" xfId="0" applyNumberFormat="1" applyFont="1" applyFill="1" applyBorder="1" applyAlignment="1">
      <alignment vertical="center" wrapText="1"/>
    </xf>
    <xf numFmtId="0" fontId="0" fillId="3" borderId="3" xfId="0" applyFont="1" applyFill="1" applyBorder="1" applyAlignment="1">
      <alignment vertical="center" wrapText="1"/>
    </xf>
    <xf numFmtId="0" fontId="0" fillId="3" borderId="1" xfId="0" applyFont="1" applyFill="1" applyBorder="1" applyAlignment="1">
      <alignment vertical="center" wrapText="1"/>
    </xf>
    <xf numFmtId="176" fontId="12" fillId="3" borderId="2" xfId="0" applyNumberFormat="1" applyFont="1" applyFill="1" applyBorder="1" applyAlignment="1">
      <alignment vertical="center" wrapText="1"/>
    </xf>
    <xf numFmtId="176" fontId="12" fillId="3" borderId="3" xfId="0" applyNumberFormat="1" applyFont="1" applyFill="1" applyBorder="1" applyAlignment="1">
      <alignment vertical="center" wrapText="1"/>
    </xf>
    <xf numFmtId="0" fontId="12" fillId="3" borderId="1" xfId="0" applyFont="1" applyFill="1" applyBorder="1" applyAlignment="1">
      <alignment vertical="center" wrapText="1"/>
    </xf>
    <xf numFmtId="179" fontId="3" fillId="3" borderId="2" xfId="0" applyNumberFormat="1" applyFont="1" applyFill="1" applyBorder="1" applyAlignment="1">
      <alignment horizontal="right" vertical="center"/>
    </xf>
    <xf numFmtId="179" fontId="3" fillId="3" borderId="3" xfId="0" applyNumberFormat="1" applyFont="1" applyFill="1" applyBorder="1" applyAlignment="1">
      <alignment horizontal="right" vertical="center"/>
    </xf>
    <xf numFmtId="179" fontId="3" fillId="3" borderId="5" xfId="0" applyNumberFormat="1" applyFont="1" applyFill="1" applyBorder="1" applyAlignment="1">
      <alignment horizontal="right" vertical="center"/>
    </xf>
    <xf numFmtId="179" fontId="3" fillId="3" borderId="2" xfId="0" applyNumberFormat="1" applyFont="1" applyFill="1" applyBorder="1" applyAlignment="1">
      <alignment vertical="center"/>
    </xf>
    <xf numFmtId="179" fontId="3" fillId="3" borderId="3" xfId="0" applyNumberFormat="1" applyFont="1" applyFill="1" applyBorder="1" applyAlignment="1">
      <alignment vertical="center"/>
    </xf>
    <xf numFmtId="179" fontId="3" fillId="3" borderId="5" xfId="0" applyNumberFormat="1" applyFont="1" applyFill="1" applyBorder="1" applyAlignment="1">
      <alignment vertical="center"/>
    </xf>
    <xf numFmtId="179" fontId="3" fillId="3" borderId="10" xfId="0" applyNumberFormat="1" applyFont="1" applyFill="1" applyBorder="1" applyAlignment="1">
      <alignment vertical="center" wrapText="1" shrinkToFit="1"/>
    </xf>
    <xf numFmtId="179" fontId="3" fillId="3" borderId="55" xfId="0" applyNumberFormat="1" applyFont="1" applyFill="1" applyBorder="1" applyAlignment="1">
      <alignment vertical="center" wrapText="1" shrinkToFit="1"/>
    </xf>
    <xf numFmtId="179" fontId="3" fillId="3" borderId="8" xfId="0" applyNumberFormat="1" applyFont="1" applyFill="1" applyBorder="1" applyAlignment="1">
      <alignment vertical="center" wrapText="1" shrinkToFit="1"/>
    </xf>
    <xf numFmtId="179" fontId="3" fillId="3" borderId="56" xfId="0" applyNumberFormat="1" applyFont="1" applyFill="1" applyBorder="1" applyAlignment="1">
      <alignment vertical="center" wrapText="1" shrinkToFit="1"/>
    </xf>
    <xf numFmtId="179" fontId="3" fillId="3" borderId="0" xfId="0" applyNumberFormat="1" applyFont="1" applyFill="1" applyBorder="1" applyAlignment="1">
      <alignment vertical="center" wrapText="1" shrinkToFit="1"/>
    </xf>
    <xf numFmtId="179" fontId="3" fillId="3" borderId="57" xfId="0" applyNumberFormat="1" applyFont="1" applyFill="1" applyBorder="1" applyAlignment="1">
      <alignment vertical="center" wrapText="1" shrinkToFit="1"/>
    </xf>
    <xf numFmtId="179" fontId="3" fillId="3" borderId="59" xfId="0" applyNumberFormat="1" applyFont="1" applyFill="1" applyBorder="1" applyAlignment="1">
      <alignment vertical="center" wrapText="1" shrinkToFit="1"/>
    </xf>
    <xf numFmtId="179" fontId="3" fillId="3" borderId="60" xfId="0" applyNumberFormat="1" applyFont="1" applyFill="1" applyBorder="1" applyAlignment="1">
      <alignment vertical="center" wrapText="1" shrinkToFit="1"/>
    </xf>
    <xf numFmtId="179" fontId="3" fillId="3" borderId="61" xfId="0" applyNumberFormat="1" applyFont="1" applyFill="1" applyBorder="1" applyAlignment="1">
      <alignment vertical="center" wrapText="1" shrinkToFit="1"/>
    </xf>
    <xf numFmtId="0" fontId="20" fillId="0" borderId="4" xfId="2" applyFont="1" applyBorder="1" applyAlignment="1">
      <alignment horizontal="center" vertical="center" wrapText="1"/>
    </xf>
    <xf numFmtId="3" fontId="20" fillId="2" borderId="11" xfId="2" applyNumberFormat="1" applyFont="1" applyFill="1" applyBorder="1" applyAlignment="1">
      <alignment horizontal="right" vertical="center" wrapText="1"/>
    </xf>
    <xf numFmtId="0" fontId="20" fillId="2" borderId="13" xfId="2" applyFont="1" applyFill="1" applyBorder="1" applyAlignment="1">
      <alignment horizontal="right" vertical="center" wrapText="1"/>
    </xf>
    <xf numFmtId="0" fontId="28" fillId="0" borderId="4" xfId="2" applyFont="1" applyBorder="1" applyAlignment="1">
      <alignment horizontal="center" vertical="center" wrapText="1"/>
    </xf>
    <xf numFmtId="0" fontId="30" fillId="0" borderId="0" xfId="2" applyFont="1" applyAlignment="1">
      <alignment horizontal="center" vertical="center"/>
    </xf>
    <xf numFmtId="0" fontId="20" fillId="0" borderId="29" xfId="2" applyFont="1" applyBorder="1" applyAlignment="1">
      <alignment horizontal="left" vertical="center"/>
    </xf>
    <xf numFmtId="58" fontId="20" fillId="0" borderId="0" xfId="2" applyNumberFormat="1" applyFont="1" applyAlignment="1">
      <alignment horizontal="center" vertical="center"/>
    </xf>
    <xf numFmtId="0" fontId="22" fillId="0" borderId="0" xfId="2" applyFont="1" applyAlignment="1">
      <alignment horizontal="center" vertical="center"/>
    </xf>
    <xf numFmtId="0" fontId="31" fillId="0" borderId="0" xfId="2" applyFont="1" applyAlignment="1">
      <alignment horizontal="left" vertical="center" wrapText="1"/>
    </xf>
    <xf numFmtId="0" fontId="23" fillId="0" borderId="0" xfId="2" applyFont="1" applyAlignment="1">
      <alignment horizontal="left" vertical="center" wrapText="1"/>
    </xf>
    <xf numFmtId="0" fontId="19" fillId="0" borderId="0" xfId="2" applyAlignment="1">
      <alignment horizontal="left" vertical="center"/>
    </xf>
  </cellXfs>
  <cellStyles count="4">
    <cellStyle name="桁区切り" xfId="1" builtinId="6"/>
    <cellStyle name="桁区切り 2" xfId="3"/>
    <cellStyle name="標準" xfId="0" builtinId="0"/>
    <cellStyle name="標準 2" xfId="2"/>
  </cellStyles>
  <dxfs count="12">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1566302</xdr:colOff>
      <xdr:row>0</xdr:row>
      <xdr:rowOff>156882</xdr:rowOff>
    </xdr:from>
    <xdr:to>
      <xdr:col>9</xdr:col>
      <xdr:colOff>2850495</xdr:colOff>
      <xdr:row>2</xdr:row>
      <xdr:rowOff>257735</xdr:rowOff>
    </xdr:to>
    <xdr:sp macro="" textlink="">
      <xdr:nvSpPr>
        <xdr:cNvPr id="4" name="正方形/長方形 3"/>
        <xdr:cNvSpPr/>
      </xdr:nvSpPr>
      <xdr:spPr>
        <a:xfrm>
          <a:off x="13805927" y="156882"/>
          <a:ext cx="1284193" cy="600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twoCellAnchor>
    <xdr:from>
      <xdr:col>9</xdr:col>
      <xdr:colOff>168088</xdr:colOff>
      <xdr:row>7</xdr:row>
      <xdr:rowOff>44824</xdr:rowOff>
    </xdr:from>
    <xdr:to>
      <xdr:col>10</xdr:col>
      <xdr:colOff>11206</xdr:colOff>
      <xdr:row>13</xdr:row>
      <xdr:rowOff>134471</xdr:rowOff>
    </xdr:to>
    <xdr:sp macro="" textlink="">
      <xdr:nvSpPr>
        <xdr:cNvPr id="5" name="下矢印吹き出し 4"/>
        <xdr:cNvSpPr/>
      </xdr:nvSpPr>
      <xdr:spPr>
        <a:xfrm>
          <a:off x="12407713" y="2445124"/>
          <a:ext cx="3957918" cy="1204072"/>
        </a:xfrm>
        <a:prstGeom prst="downArrowCallout">
          <a:avLst/>
        </a:prstGeom>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200">
              <a:solidFill>
                <a:sysClr val="windowText" lastClr="000000"/>
              </a:solidFill>
              <a:effectLst/>
              <a:latin typeface="+mn-lt"/>
              <a:ea typeface="+mn-ea"/>
              <a:cs typeface="+mn-cs"/>
            </a:rPr>
            <a:t>令和３年度以前に補助金を活用して購入したものを追加で整備する場合は、追加整備の理由（状況の変化等）を記入してください。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8</xdr:row>
      <xdr:rowOff>0</xdr:rowOff>
    </xdr:from>
    <xdr:to>
      <xdr:col>9</xdr:col>
      <xdr:colOff>11206</xdr:colOff>
      <xdr:row>13</xdr:row>
      <xdr:rowOff>134471</xdr:rowOff>
    </xdr:to>
    <xdr:sp macro="" textlink="">
      <xdr:nvSpPr>
        <xdr:cNvPr id="5" name="下矢印吹き出し 4"/>
        <xdr:cNvSpPr/>
      </xdr:nvSpPr>
      <xdr:spPr>
        <a:xfrm>
          <a:off x="12407713" y="2445124"/>
          <a:ext cx="3957918" cy="1194547"/>
        </a:xfrm>
        <a:prstGeom prst="downArrowCallout">
          <a:avLst/>
        </a:prstGeom>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200">
              <a:solidFill>
                <a:sysClr val="windowText" lastClr="000000"/>
              </a:solidFill>
              <a:effectLst/>
              <a:latin typeface="+mn-lt"/>
              <a:ea typeface="+mn-ea"/>
              <a:cs typeface="+mn-cs"/>
            </a:rPr>
            <a:t>令和３年度以前に補助金を活用して購入したものを追加で整備する場合は、追加整備の理由（状況の変化等）を記入してください。</a:t>
          </a:r>
        </a:p>
      </xdr:txBody>
    </xdr:sp>
    <xdr:clientData/>
  </xdr:twoCellAnchor>
  <xdr:twoCellAnchor>
    <xdr:from>
      <xdr:col>0</xdr:col>
      <xdr:colOff>202328</xdr:colOff>
      <xdr:row>20</xdr:row>
      <xdr:rowOff>18053</xdr:rowOff>
    </xdr:from>
    <xdr:to>
      <xdr:col>8</xdr:col>
      <xdr:colOff>10583</xdr:colOff>
      <xdr:row>28</xdr:row>
      <xdr:rowOff>0</xdr:rowOff>
    </xdr:to>
    <xdr:cxnSp macro="">
      <xdr:nvCxnSpPr>
        <xdr:cNvPr id="4" name="直線コネクタ 3"/>
        <xdr:cNvCxnSpPr/>
      </xdr:nvCxnSpPr>
      <xdr:spPr>
        <a:xfrm>
          <a:off x="202328" y="7214720"/>
          <a:ext cx="11397005" cy="36437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10583</xdr:colOff>
      <xdr:row>20</xdr:row>
      <xdr:rowOff>0</xdr:rowOff>
    </xdr:from>
    <xdr:to>
      <xdr:col>7</xdr:col>
      <xdr:colOff>1291166</xdr:colOff>
      <xdr:row>28</xdr:row>
      <xdr:rowOff>1</xdr:rowOff>
    </xdr:to>
    <xdr:cxnSp macro="">
      <xdr:nvCxnSpPr>
        <xdr:cNvPr id="8" name="直線コネクタ 7"/>
        <xdr:cNvCxnSpPr/>
      </xdr:nvCxnSpPr>
      <xdr:spPr>
        <a:xfrm flipV="1">
          <a:off x="222250" y="7196667"/>
          <a:ext cx="11345333" cy="36618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xdr:row>
      <xdr:rowOff>0</xdr:rowOff>
    </xdr:from>
    <xdr:to>
      <xdr:col>3</xdr:col>
      <xdr:colOff>10584</xdr:colOff>
      <xdr:row>10</xdr:row>
      <xdr:rowOff>381000</xdr:rowOff>
    </xdr:to>
    <xdr:cxnSp macro="">
      <xdr:nvCxnSpPr>
        <xdr:cNvPr id="7" name="直線コネクタ 6"/>
        <xdr:cNvCxnSpPr/>
      </xdr:nvCxnSpPr>
      <xdr:spPr>
        <a:xfrm>
          <a:off x="211667" y="2772833"/>
          <a:ext cx="4508500" cy="11853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xdr:row>
      <xdr:rowOff>10585</xdr:rowOff>
    </xdr:from>
    <xdr:to>
      <xdr:col>3</xdr:col>
      <xdr:colOff>10584</xdr:colOff>
      <xdr:row>10</xdr:row>
      <xdr:rowOff>370416</xdr:rowOff>
    </xdr:to>
    <xdr:cxnSp macro="">
      <xdr:nvCxnSpPr>
        <xdr:cNvPr id="12" name="直線コネクタ 11"/>
        <xdr:cNvCxnSpPr/>
      </xdr:nvCxnSpPr>
      <xdr:spPr>
        <a:xfrm flipV="1">
          <a:off x="211667" y="2783418"/>
          <a:ext cx="4508500" cy="11641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22411</xdr:colOff>
      <xdr:row>14</xdr:row>
      <xdr:rowOff>7470</xdr:rowOff>
    </xdr:from>
    <xdr:to>
      <xdr:col>11</xdr:col>
      <xdr:colOff>0</xdr:colOff>
      <xdr:row>18</xdr:row>
      <xdr:rowOff>373529</xdr:rowOff>
    </xdr:to>
    <xdr:cxnSp macro="">
      <xdr:nvCxnSpPr>
        <xdr:cNvPr id="3" name="直線コネクタ 2"/>
        <xdr:cNvCxnSpPr/>
      </xdr:nvCxnSpPr>
      <xdr:spPr>
        <a:xfrm>
          <a:off x="537882" y="4295588"/>
          <a:ext cx="10668000" cy="18900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7470</xdr:colOff>
      <xdr:row>14</xdr:row>
      <xdr:rowOff>7471</xdr:rowOff>
    </xdr:from>
    <xdr:to>
      <xdr:col>11</xdr:col>
      <xdr:colOff>22412</xdr:colOff>
      <xdr:row>18</xdr:row>
      <xdr:rowOff>373529</xdr:rowOff>
    </xdr:to>
    <xdr:cxnSp macro="">
      <xdr:nvCxnSpPr>
        <xdr:cNvPr id="6" name="直線コネクタ 5"/>
        <xdr:cNvCxnSpPr/>
      </xdr:nvCxnSpPr>
      <xdr:spPr>
        <a:xfrm flipV="1">
          <a:off x="522941" y="4295589"/>
          <a:ext cx="10705353" cy="189005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view="pageBreakPreview" zoomScale="60" zoomScaleNormal="100" workbookViewId="0">
      <selection activeCell="L29" sqref="L29"/>
    </sheetView>
  </sheetViews>
  <sheetFormatPr defaultRowHeight="12"/>
  <cols>
    <col min="1" max="1" width="3.296875" customWidth="1"/>
    <col min="2" max="2" width="24.09765625" customWidth="1"/>
    <col min="3" max="3" width="46.69921875" customWidth="1"/>
    <col min="4" max="8" width="20.69921875" customWidth="1"/>
    <col min="9" max="9" width="5.8984375" customWidth="1"/>
    <col min="10" max="10" width="61.69921875" customWidth="1"/>
    <col min="11" max="11" width="14.09765625" customWidth="1"/>
    <col min="12" max="12" width="9.09765625" hidden="1" customWidth="1"/>
    <col min="13" max="13" width="11" customWidth="1"/>
    <col min="14" max="14" width="9.09765625" customWidth="1"/>
    <col min="15" max="15" width="11.8984375" customWidth="1"/>
    <col min="16" max="18" width="10.69921875" customWidth="1"/>
    <col min="19" max="19" width="9.09765625" customWidth="1"/>
    <col min="20" max="20" width="27.09765625" customWidth="1"/>
    <col min="21" max="22" width="9.09765625" customWidth="1"/>
    <col min="23" max="25" width="11.3984375" customWidth="1"/>
    <col min="27" max="27" width="27.09765625" customWidth="1"/>
    <col min="28" max="29" width="9.296875" bestFit="1" customWidth="1"/>
    <col min="30" max="32" width="10.59765625" customWidth="1"/>
    <col min="33" max="33" width="9.09765625" customWidth="1"/>
    <col min="34" max="34" width="27.09765625" customWidth="1"/>
    <col min="35" max="36" width="9.296875" customWidth="1"/>
    <col min="37" max="39" width="10.59765625" customWidth="1"/>
    <col min="41" max="41" width="27.09765625" customWidth="1"/>
    <col min="43" max="46" width="10.69921875" bestFit="1" customWidth="1"/>
    <col min="47" max="50" width="11.8984375" bestFit="1" customWidth="1"/>
  </cols>
  <sheetData>
    <row r="1" spans="1:50" ht="26.25" customHeight="1">
      <c r="B1" s="38" t="s">
        <v>106</v>
      </c>
    </row>
    <row r="2" spans="1:50" ht="12.5" thickBot="1"/>
    <row r="3" spans="1:50" ht="30" customHeight="1">
      <c r="B3" s="62" t="s">
        <v>47</v>
      </c>
      <c r="C3" s="66" t="s">
        <v>57</v>
      </c>
      <c r="E3" s="165" t="s">
        <v>108</v>
      </c>
      <c r="F3" s="166"/>
      <c r="G3" s="166"/>
      <c r="H3" s="166"/>
      <c r="I3" s="167"/>
    </row>
    <row r="4" spans="1:50" ht="30" customHeight="1">
      <c r="B4" s="61" t="s">
        <v>98</v>
      </c>
      <c r="C4" s="67" t="s">
        <v>58</v>
      </c>
      <c r="E4" s="168"/>
      <c r="F4" s="169"/>
      <c r="G4" s="169"/>
      <c r="H4" s="169"/>
      <c r="I4" s="170"/>
    </row>
    <row r="5" spans="1:50" ht="30" customHeight="1">
      <c r="B5" s="63" t="s">
        <v>95</v>
      </c>
      <c r="C5" s="67" t="s">
        <v>100</v>
      </c>
      <c r="E5" s="168"/>
      <c r="F5" s="169"/>
      <c r="G5" s="169"/>
      <c r="H5" s="169"/>
      <c r="I5" s="170"/>
    </row>
    <row r="6" spans="1:50" ht="30" customHeight="1" thickBot="1">
      <c r="B6" s="61" t="s">
        <v>59</v>
      </c>
      <c r="C6" s="67" t="s">
        <v>99</v>
      </c>
      <c r="E6" s="171"/>
      <c r="F6" s="172"/>
      <c r="G6" s="172"/>
      <c r="H6" s="172"/>
      <c r="I6" s="173"/>
    </row>
    <row r="7" spans="1:50" ht="30" customHeight="1" thickBot="1">
      <c r="B7" s="60" t="s">
        <v>96</v>
      </c>
      <c r="C7" s="65" t="s">
        <v>101</v>
      </c>
    </row>
    <row r="8" spans="1:50" ht="31.5" customHeight="1" thickBot="1">
      <c r="B8" s="17"/>
      <c r="C8" s="17"/>
    </row>
    <row r="9" spans="1:50" ht="31.5" customHeight="1">
      <c r="B9" s="174" t="s">
        <v>97</v>
      </c>
      <c r="C9" s="175"/>
    </row>
    <row r="10" spans="1:50" ht="31.5" customHeight="1">
      <c r="A10" s="140"/>
      <c r="B10" s="146" t="s">
        <v>123</v>
      </c>
      <c r="C10" s="145">
        <v>2</v>
      </c>
      <c r="D10" s="144"/>
    </row>
    <row r="11" spans="1:50" ht="31.5" customHeight="1" thickBot="1">
      <c r="B11" s="159" t="s">
        <v>124</v>
      </c>
      <c r="C11" s="160">
        <v>7</v>
      </c>
      <c r="D11" s="144"/>
    </row>
    <row r="12" spans="1:50" s="40" customFormat="1">
      <c r="B12" s="39"/>
      <c r="D12" s="17"/>
      <c r="E12" s="18"/>
      <c r="F12" s="19"/>
      <c r="G12" s="19"/>
      <c r="H12" s="17"/>
      <c r="I12" s="17"/>
      <c r="J12" s="17"/>
      <c r="K12" s="17"/>
      <c r="L12" s="18"/>
      <c r="M12" s="18"/>
      <c r="N12" s="41"/>
      <c r="O12" s="41"/>
      <c r="P12" s="41"/>
      <c r="Q12" s="41"/>
      <c r="R12" s="41"/>
      <c r="S12" s="18"/>
      <c r="T12" s="18"/>
      <c r="U12" s="41"/>
      <c r="V12" s="41"/>
      <c r="W12" s="41"/>
      <c r="X12" s="41"/>
      <c r="Y12" s="41"/>
      <c r="Z12" s="18"/>
      <c r="AA12" s="18"/>
      <c r="AB12" s="41"/>
      <c r="AC12" s="41"/>
      <c r="AD12" s="41"/>
      <c r="AE12" s="41"/>
      <c r="AF12" s="41"/>
      <c r="AG12" s="18"/>
      <c r="AH12" s="18"/>
      <c r="AI12" s="41"/>
      <c r="AJ12" s="41"/>
      <c r="AK12" s="41"/>
      <c r="AL12" s="41"/>
      <c r="AM12" s="41"/>
      <c r="AN12" s="18"/>
      <c r="AO12" s="18"/>
      <c r="AP12" s="41"/>
      <c r="AQ12" s="41"/>
      <c r="AR12" s="41"/>
      <c r="AS12" s="41"/>
      <c r="AT12" s="41"/>
      <c r="AU12" s="41"/>
      <c r="AV12" s="41"/>
      <c r="AW12" s="41"/>
      <c r="AX12" s="41"/>
    </row>
    <row r="13" spans="1:50" s="20" customFormat="1" ht="12.5" thickBot="1"/>
    <row r="14" spans="1:50" s="20" customFormat="1" ht="39.75" customHeight="1" thickBot="1">
      <c r="B14" s="92" t="s">
        <v>104</v>
      </c>
      <c r="C14" s="93">
        <v>45092</v>
      </c>
    </row>
    <row r="15" spans="1:50" ht="31.5" customHeight="1" thickBot="1">
      <c r="B15" s="176" t="s">
        <v>48</v>
      </c>
      <c r="C15" s="68" t="s">
        <v>50</v>
      </c>
      <c r="D15" s="69" t="s">
        <v>51</v>
      </c>
      <c r="E15" s="69" t="s">
        <v>52</v>
      </c>
      <c r="F15" s="69" t="s">
        <v>56</v>
      </c>
      <c r="G15" s="69" t="s">
        <v>54</v>
      </c>
      <c r="H15" s="70" t="s">
        <v>55</v>
      </c>
      <c r="J15" s="89" t="s">
        <v>102</v>
      </c>
      <c r="L15" s="59" t="s">
        <v>49</v>
      </c>
    </row>
    <row r="16" spans="1:50" ht="31.5" customHeight="1" thickBot="1">
      <c r="B16" s="176"/>
      <c r="C16" s="71" t="s">
        <v>93</v>
      </c>
      <c r="D16" s="72">
        <v>1</v>
      </c>
      <c r="E16" s="72">
        <v>800000</v>
      </c>
      <c r="F16" s="73">
        <f>D16*E16</f>
        <v>800000</v>
      </c>
      <c r="G16" s="184">
        <f>IF(L16="○",905000,0)</f>
        <v>905000</v>
      </c>
      <c r="H16" s="186">
        <f>MIN(SUM(F16:F17),G16)</f>
        <v>800000</v>
      </c>
      <c r="J16" s="192"/>
      <c r="L16" s="58" t="str">
        <f>IF(F16&lt;&gt;0,"○","")</f>
        <v>○</v>
      </c>
    </row>
    <row r="17" spans="2:12" ht="31.5" customHeight="1" thickBot="1">
      <c r="B17" s="177"/>
      <c r="C17" s="74"/>
      <c r="D17" s="75"/>
      <c r="E17" s="75"/>
      <c r="F17" s="76">
        <f>D17*E17</f>
        <v>0</v>
      </c>
      <c r="G17" s="185"/>
      <c r="H17" s="187"/>
      <c r="J17" s="192"/>
      <c r="L17" s="64" t="str">
        <f>IF(F17&lt;&gt;0,"○","")</f>
        <v/>
      </c>
    </row>
    <row r="18" spans="2:12" ht="31.5" customHeight="1" thickBot="1">
      <c r="B18" s="176" t="s">
        <v>53</v>
      </c>
      <c r="C18" s="68" t="s">
        <v>50</v>
      </c>
      <c r="D18" s="69" t="s">
        <v>51</v>
      </c>
      <c r="E18" s="69" t="s">
        <v>52</v>
      </c>
      <c r="F18" s="69" t="s">
        <v>56</v>
      </c>
      <c r="G18" s="69" t="s">
        <v>54</v>
      </c>
      <c r="H18" s="70" t="s">
        <v>55</v>
      </c>
      <c r="J18" s="89" t="s">
        <v>102</v>
      </c>
      <c r="L18" s="59" t="s">
        <v>49</v>
      </c>
    </row>
    <row r="19" spans="2:12" ht="31.5" customHeight="1" thickBot="1">
      <c r="B19" s="176"/>
      <c r="C19" s="71" t="s">
        <v>94</v>
      </c>
      <c r="D19" s="72">
        <v>3</v>
      </c>
      <c r="E19" s="72">
        <v>200000</v>
      </c>
      <c r="F19" s="73">
        <f>D19*E19</f>
        <v>600000</v>
      </c>
      <c r="G19" s="73">
        <f>D19*205000</f>
        <v>615000</v>
      </c>
      <c r="H19" s="77">
        <f>MIN(F19:G19)</f>
        <v>600000</v>
      </c>
      <c r="J19" s="192"/>
      <c r="L19" s="58" t="str">
        <f>IF(F19&lt;&gt;0,"○","")</f>
        <v>○</v>
      </c>
    </row>
    <row r="20" spans="2:12" ht="31.5" customHeight="1" thickBot="1">
      <c r="B20" s="177"/>
      <c r="C20" s="74"/>
      <c r="D20" s="75"/>
      <c r="E20" s="75"/>
      <c r="F20" s="76">
        <f>D20*E20</f>
        <v>0</v>
      </c>
      <c r="G20" s="76">
        <f>D20*205000</f>
        <v>0</v>
      </c>
      <c r="H20" s="78">
        <f>MIN(F20:G20)</f>
        <v>0</v>
      </c>
      <c r="J20" s="192"/>
      <c r="L20" s="64" t="str">
        <f>IF(F20&lt;&gt;0,"○","")</f>
        <v/>
      </c>
    </row>
    <row r="21" spans="2:12" ht="66.5" customHeight="1" thickBot="1">
      <c r="B21" s="188" t="s">
        <v>42</v>
      </c>
      <c r="C21" s="68" t="s">
        <v>50</v>
      </c>
      <c r="D21" s="158" t="s">
        <v>131</v>
      </c>
      <c r="E21" s="157" t="s">
        <v>132</v>
      </c>
      <c r="F21" s="69" t="s">
        <v>56</v>
      </c>
      <c r="G21" s="69" t="s">
        <v>54</v>
      </c>
      <c r="H21" s="70" t="s">
        <v>55</v>
      </c>
      <c r="K21" s="59" t="s">
        <v>49</v>
      </c>
    </row>
    <row r="22" spans="2:12" ht="31.5" customHeight="1">
      <c r="B22" s="189"/>
      <c r="C22" s="71" t="s">
        <v>133</v>
      </c>
      <c r="D22" s="72">
        <v>100</v>
      </c>
      <c r="E22" s="72">
        <v>500</v>
      </c>
      <c r="F22" s="73">
        <f>D22*E22</f>
        <v>50000</v>
      </c>
      <c r="G22" s="178">
        <f>C10*C11*3600</f>
        <v>50400</v>
      </c>
      <c r="H22" s="181">
        <f>MIN(SUM(F22:F28),G22)</f>
        <v>50000</v>
      </c>
      <c r="K22" s="58" t="str">
        <f t="shared" ref="K22:K28" si="0">IF(F22&lt;&gt;0,"○","")</f>
        <v>○</v>
      </c>
    </row>
    <row r="23" spans="2:12" ht="31.5" customHeight="1">
      <c r="B23" s="189"/>
      <c r="C23" s="79"/>
      <c r="D23" s="80"/>
      <c r="E23" s="80"/>
      <c r="F23" s="81">
        <f t="shared" ref="F23:F27" si="1">D23*E23</f>
        <v>0</v>
      </c>
      <c r="G23" s="179"/>
      <c r="H23" s="182"/>
      <c r="K23" s="64" t="str">
        <f t="shared" si="0"/>
        <v/>
      </c>
    </row>
    <row r="24" spans="2:12" ht="31.5" customHeight="1">
      <c r="B24" s="189"/>
      <c r="C24" s="79"/>
      <c r="D24" s="80"/>
      <c r="E24" s="80"/>
      <c r="F24" s="81">
        <f t="shared" si="1"/>
        <v>0</v>
      </c>
      <c r="G24" s="179"/>
      <c r="H24" s="182"/>
      <c r="K24" s="64" t="str">
        <f t="shared" si="0"/>
        <v/>
      </c>
    </row>
    <row r="25" spans="2:12" ht="31.5" customHeight="1">
      <c r="B25" s="189"/>
      <c r="C25" s="79"/>
      <c r="D25" s="80"/>
      <c r="E25" s="80"/>
      <c r="F25" s="81">
        <f t="shared" si="1"/>
        <v>0</v>
      </c>
      <c r="G25" s="179"/>
      <c r="H25" s="182"/>
      <c r="K25" s="64" t="str">
        <f t="shared" si="0"/>
        <v/>
      </c>
    </row>
    <row r="26" spans="2:12" ht="31.5" customHeight="1">
      <c r="B26" s="189"/>
      <c r="C26" s="79"/>
      <c r="D26" s="80"/>
      <c r="E26" s="80"/>
      <c r="F26" s="81">
        <f t="shared" si="1"/>
        <v>0</v>
      </c>
      <c r="G26" s="179"/>
      <c r="H26" s="182"/>
      <c r="K26" s="64" t="str">
        <f t="shared" si="0"/>
        <v/>
      </c>
    </row>
    <row r="27" spans="2:12" ht="31.5" customHeight="1">
      <c r="B27" s="189"/>
      <c r="C27" s="79"/>
      <c r="D27" s="80"/>
      <c r="E27" s="80"/>
      <c r="F27" s="81">
        <f t="shared" si="1"/>
        <v>0</v>
      </c>
      <c r="G27" s="179"/>
      <c r="H27" s="182"/>
      <c r="K27" s="64" t="str">
        <f t="shared" si="0"/>
        <v/>
      </c>
    </row>
    <row r="28" spans="2:12" ht="31.5" customHeight="1" thickBot="1">
      <c r="B28" s="190"/>
      <c r="C28" s="82"/>
      <c r="D28" s="83"/>
      <c r="E28" s="83"/>
      <c r="F28" s="84">
        <f>D28*E28</f>
        <v>0</v>
      </c>
      <c r="G28" s="180"/>
      <c r="H28" s="183"/>
      <c r="K28" s="59" t="str">
        <f t="shared" si="0"/>
        <v/>
      </c>
    </row>
    <row r="29" spans="2:12" ht="31.5" customHeight="1" thickBot="1">
      <c r="B29" s="176" t="s">
        <v>32</v>
      </c>
      <c r="C29" s="68" t="s">
        <v>50</v>
      </c>
      <c r="D29" s="69" t="s">
        <v>51</v>
      </c>
      <c r="E29" s="69" t="s">
        <v>52</v>
      </c>
      <c r="F29" s="69" t="s">
        <v>56</v>
      </c>
      <c r="G29" s="69" t="s">
        <v>54</v>
      </c>
      <c r="H29" s="70" t="s">
        <v>55</v>
      </c>
      <c r="J29" s="89" t="s">
        <v>102</v>
      </c>
      <c r="L29" s="59" t="s">
        <v>49</v>
      </c>
    </row>
    <row r="30" spans="2:12" ht="31.5" customHeight="1" thickBot="1">
      <c r="B30" s="176"/>
      <c r="C30" s="71" t="s">
        <v>61</v>
      </c>
      <c r="D30" s="85">
        <v>5</v>
      </c>
      <c r="E30" s="72">
        <v>51000</v>
      </c>
      <c r="F30" s="73">
        <f>D30*E30</f>
        <v>255000</v>
      </c>
      <c r="G30" s="73">
        <f>D30*51400</f>
        <v>257000</v>
      </c>
      <c r="H30" s="77">
        <f>MIN(F30:G30)</f>
        <v>255000</v>
      </c>
      <c r="J30" s="192"/>
      <c r="L30" s="58" t="str">
        <f t="shared" ref="L30:L31" si="2">IF(F30&lt;&gt;0,"○","")</f>
        <v>○</v>
      </c>
    </row>
    <row r="31" spans="2:12" ht="31.5" customHeight="1" thickBot="1">
      <c r="B31" s="177"/>
      <c r="C31" s="74"/>
      <c r="D31" s="86"/>
      <c r="E31" s="75"/>
      <c r="F31" s="76">
        <f>D31*E31</f>
        <v>0</v>
      </c>
      <c r="G31" s="76">
        <f>D31*51400</f>
        <v>0</v>
      </c>
      <c r="H31" s="78">
        <f>MIN(F31:G31)</f>
        <v>0</v>
      </c>
      <c r="J31" s="192"/>
      <c r="L31" s="64" t="str">
        <f t="shared" si="2"/>
        <v/>
      </c>
    </row>
    <row r="32" spans="2:12" ht="31.5" customHeight="1" thickBot="1">
      <c r="B32" s="176" t="s">
        <v>91</v>
      </c>
      <c r="C32" s="68" t="s">
        <v>50</v>
      </c>
      <c r="D32" s="69" t="s">
        <v>51</v>
      </c>
      <c r="E32" s="69" t="s">
        <v>52</v>
      </c>
      <c r="F32" s="69" t="s">
        <v>56</v>
      </c>
      <c r="G32" s="69" t="s">
        <v>54</v>
      </c>
      <c r="H32" s="70" t="s">
        <v>55</v>
      </c>
      <c r="J32" s="90" t="s">
        <v>103</v>
      </c>
      <c r="L32" s="59" t="s">
        <v>49</v>
      </c>
    </row>
    <row r="33" spans="2:12" ht="31.5" customHeight="1" thickBot="1">
      <c r="B33" s="176"/>
      <c r="C33" s="71" t="s">
        <v>90</v>
      </c>
      <c r="D33" s="85">
        <v>1</v>
      </c>
      <c r="E33" s="72">
        <v>2000000</v>
      </c>
      <c r="F33" s="73">
        <f>D33*E33</f>
        <v>2000000</v>
      </c>
      <c r="G33" s="178">
        <f>SUM(F33:F37)</f>
        <v>2000000</v>
      </c>
      <c r="H33" s="181">
        <f>+G33</f>
        <v>2000000</v>
      </c>
      <c r="J33" s="191"/>
      <c r="L33" s="58" t="str">
        <f t="shared" ref="L33:L38" si="3">IF(F33&lt;&gt;0,"○","")</f>
        <v>○</v>
      </c>
    </row>
    <row r="34" spans="2:12" ht="31.5" customHeight="1" thickBot="1">
      <c r="B34" s="176"/>
      <c r="C34" s="79"/>
      <c r="D34" s="87"/>
      <c r="E34" s="80"/>
      <c r="F34" s="81">
        <f t="shared" ref="F34:F36" si="4">D34*E34</f>
        <v>0</v>
      </c>
      <c r="G34" s="179"/>
      <c r="H34" s="182"/>
      <c r="J34" s="191"/>
      <c r="L34" s="64" t="str">
        <f t="shared" si="3"/>
        <v/>
      </c>
    </row>
    <row r="35" spans="2:12" ht="31.5" customHeight="1" thickBot="1">
      <c r="B35" s="176"/>
      <c r="C35" s="79"/>
      <c r="D35" s="87"/>
      <c r="E35" s="80"/>
      <c r="F35" s="81">
        <f t="shared" si="4"/>
        <v>0</v>
      </c>
      <c r="G35" s="179"/>
      <c r="H35" s="182"/>
      <c r="J35" s="191"/>
      <c r="L35" s="64" t="str">
        <f t="shared" si="3"/>
        <v/>
      </c>
    </row>
    <row r="36" spans="2:12" ht="31.5" customHeight="1" thickBot="1">
      <c r="B36" s="176"/>
      <c r="C36" s="79"/>
      <c r="D36" s="87"/>
      <c r="E36" s="80"/>
      <c r="F36" s="81">
        <f t="shared" si="4"/>
        <v>0</v>
      </c>
      <c r="G36" s="179"/>
      <c r="H36" s="182"/>
      <c r="J36" s="191"/>
      <c r="L36" s="64" t="str">
        <f t="shared" si="3"/>
        <v/>
      </c>
    </row>
    <row r="37" spans="2:12" ht="31.5" customHeight="1" thickBot="1">
      <c r="B37" s="177"/>
      <c r="C37" s="82"/>
      <c r="D37" s="88"/>
      <c r="E37" s="83"/>
      <c r="F37" s="84">
        <f>D37*E37</f>
        <v>0</v>
      </c>
      <c r="G37" s="180"/>
      <c r="H37" s="183"/>
      <c r="J37" s="191"/>
      <c r="L37" s="59" t="str">
        <f t="shared" si="3"/>
        <v/>
      </c>
    </row>
    <row r="38" spans="2:12" ht="31.5" customHeight="1" thickBot="1">
      <c r="B38" s="193" t="s">
        <v>105</v>
      </c>
      <c r="C38" s="194"/>
      <c r="D38" s="194"/>
      <c r="E38" s="194"/>
      <c r="F38" s="97">
        <f>SUM(F16:F17,F19:F20,F22:F28,F30:F31,F33:F37)</f>
        <v>3705000</v>
      </c>
      <c r="G38" s="97">
        <f>SUM(G16:G17,G19:G20,G22,G30:G31,G33:G37)</f>
        <v>3827400</v>
      </c>
      <c r="H38" s="99">
        <f>SUM(H16:H17,H19:H20,H22,H30:H31,H33:H37)</f>
        <v>3705000</v>
      </c>
      <c r="J38" s="91"/>
      <c r="L38" s="98" t="str">
        <f t="shared" si="3"/>
        <v>○</v>
      </c>
    </row>
    <row r="39" spans="2:12" ht="31.5" customHeight="1">
      <c r="J39" s="91"/>
    </row>
    <row r="40" spans="2:12" ht="31.5" customHeight="1">
      <c r="J40" s="91"/>
    </row>
    <row r="41" spans="2:12" ht="31.5" customHeight="1">
      <c r="J41" s="91"/>
    </row>
    <row r="42" spans="2:12" ht="31.5" customHeight="1">
      <c r="J42" s="91"/>
    </row>
    <row r="43" spans="2:12" ht="31.5" customHeight="1">
      <c r="J43" s="91"/>
    </row>
    <row r="44" spans="2:12" ht="31.5" customHeight="1">
      <c r="J44" s="91"/>
    </row>
    <row r="45" spans="2:12" ht="31.5" customHeight="1">
      <c r="J45" s="91"/>
    </row>
    <row r="46" spans="2:12" ht="31.5" customHeight="1">
      <c r="J46" s="91"/>
    </row>
    <row r="47" spans="2:12" ht="31.5" customHeight="1">
      <c r="J47" s="91"/>
    </row>
    <row r="48" spans="2:12" ht="31.5" customHeight="1">
      <c r="J48" s="91"/>
    </row>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8">
    <mergeCell ref="J33:J37"/>
    <mergeCell ref="J30:J31"/>
    <mergeCell ref="J16:J17"/>
    <mergeCell ref="B18:B20"/>
    <mergeCell ref="B38:E38"/>
    <mergeCell ref="J19:J20"/>
    <mergeCell ref="E3:I6"/>
    <mergeCell ref="B9:C9"/>
    <mergeCell ref="B32:B37"/>
    <mergeCell ref="G33:G37"/>
    <mergeCell ref="H33:H37"/>
    <mergeCell ref="B29:B31"/>
    <mergeCell ref="B15:B17"/>
    <mergeCell ref="G16:G17"/>
    <mergeCell ref="H16:H17"/>
    <mergeCell ref="B21:B28"/>
    <mergeCell ref="G22:G28"/>
    <mergeCell ref="H22:H28"/>
  </mergeCells>
  <phoneticPr fontId="2"/>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58"/>
  <sheetViews>
    <sheetView tabSelected="1" view="pageBreakPreview" zoomScale="60" zoomScaleNormal="85" workbookViewId="0">
      <selection activeCell="O21" sqref="O21"/>
    </sheetView>
  </sheetViews>
  <sheetFormatPr defaultRowHeight="12"/>
  <cols>
    <col min="1" max="1" width="3.296875" customWidth="1"/>
    <col min="2" max="2" width="24.09765625" customWidth="1"/>
    <col min="3" max="3" width="46.69921875" customWidth="1"/>
    <col min="4" max="5" width="23.09765625" customWidth="1"/>
    <col min="6" max="8" width="20.69921875" customWidth="1"/>
    <col min="9" max="9" width="5.8984375" customWidth="1"/>
    <col min="10" max="10" width="14.09765625" customWidth="1"/>
    <col min="11" max="11" width="9.09765625" hidden="1" customWidth="1"/>
    <col min="12" max="12" width="11" customWidth="1"/>
    <col min="13" max="13" width="9.09765625" customWidth="1"/>
    <col min="14" max="14" width="11.8984375" customWidth="1"/>
    <col min="15" max="17" width="10.69921875" customWidth="1"/>
    <col min="18" max="18" width="9.09765625" customWidth="1"/>
    <col min="19" max="19" width="27.09765625" customWidth="1"/>
    <col min="20" max="21" width="9.09765625" customWidth="1"/>
    <col min="22" max="24" width="11.3984375" customWidth="1"/>
    <col min="26" max="26" width="27.09765625" customWidth="1"/>
    <col min="27" max="28" width="9.296875" bestFit="1" customWidth="1"/>
    <col min="29" max="31" width="10.59765625" customWidth="1"/>
    <col min="32" max="32" width="9.09765625" customWidth="1"/>
    <col min="33" max="33" width="27.09765625" customWidth="1"/>
    <col min="34" max="35" width="9.296875" customWidth="1"/>
    <col min="36" max="38" width="10.59765625" customWidth="1"/>
    <col min="40" max="40" width="27.09765625" customWidth="1"/>
    <col min="42" max="45" width="10.69921875" bestFit="1" customWidth="1"/>
    <col min="46" max="49" width="11.8984375" bestFit="1" customWidth="1"/>
  </cols>
  <sheetData>
    <row r="1" spans="1:49" ht="26.25" customHeight="1">
      <c r="B1" s="38" t="s">
        <v>137</v>
      </c>
    </row>
    <row r="2" spans="1:49" ht="12.5" thickBot="1"/>
    <row r="3" spans="1:49" ht="30" customHeight="1">
      <c r="B3" s="62" t="s">
        <v>47</v>
      </c>
      <c r="C3" s="66"/>
      <c r="E3" s="165" t="s">
        <v>108</v>
      </c>
      <c r="F3" s="166"/>
      <c r="G3" s="166"/>
      <c r="H3" s="166"/>
      <c r="I3" s="167"/>
    </row>
    <row r="4" spans="1:49" ht="30" customHeight="1">
      <c r="B4" s="61" t="s">
        <v>98</v>
      </c>
      <c r="C4" s="67"/>
      <c r="E4" s="168"/>
      <c r="F4" s="169"/>
      <c r="G4" s="169"/>
      <c r="H4" s="169"/>
      <c r="I4" s="170"/>
    </row>
    <row r="5" spans="1:49" ht="30" customHeight="1">
      <c r="B5" s="63" t="s">
        <v>107</v>
      </c>
      <c r="C5" s="67"/>
      <c r="E5" s="168"/>
      <c r="F5" s="169"/>
      <c r="G5" s="169"/>
      <c r="H5" s="169"/>
      <c r="I5" s="170"/>
    </row>
    <row r="6" spans="1:49" ht="30" customHeight="1" thickBot="1">
      <c r="B6" s="61" t="s">
        <v>59</v>
      </c>
      <c r="C6" s="67"/>
      <c r="E6" s="171"/>
      <c r="F6" s="172"/>
      <c r="G6" s="172"/>
      <c r="H6" s="172"/>
      <c r="I6" s="173"/>
    </row>
    <row r="7" spans="1:49" ht="30" customHeight="1" thickBot="1">
      <c r="B7" s="60" t="s">
        <v>96</v>
      </c>
      <c r="C7" s="65"/>
    </row>
    <row r="8" spans="1:49" ht="30" customHeight="1" thickBot="1">
      <c r="B8" s="152"/>
      <c r="C8" s="150"/>
    </row>
    <row r="9" spans="1:49" ht="31.5" customHeight="1">
      <c r="B9" s="195" t="s">
        <v>97</v>
      </c>
      <c r="C9" s="196"/>
    </row>
    <row r="10" spans="1:49" ht="31.5" customHeight="1">
      <c r="A10" s="140"/>
      <c r="B10" s="162" t="s">
        <v>123</v>
      </c>
      <c r="C10" s="145"/>
      <c r="D10" s="144"/>
    </row>
    <row r="11" spans="1:49" ht="31.5" customHeight="1" thickBot="1">
      <c r="B11" s="163" t="s">
        <v>124</v>
      </c>
      <c r="C11" s="143"/>
      <c r="D11" s="144"/>
    </row>
    <row r="12" spans="1:49" s="40" customFormat="1">
      <c r="B12" s="141"/>
      <c r="C12" s="142"/>
      <c r="D12" s="17"/>
      <c r="E12" s="18"/>
      <c r="F12" s="19"/>
      <c r="G12" s="19"/>
      <c r="H12" s="17"/>
      <c r="I12" s="17"/>
      <c r="J12" s="17"/>
      <c r="K12" s="18"/>
      <c r="L12" s="18"/>
      <c r="M12" s="41"/>
      <c r="N12" s="41"/>
      <c r="O12" s="41"/>
      <c r="P12" s="41"/>
      <c r="Q12" s="41"/>
      <c r="R12" s="18"/>
      <c r="S12" s="18"/>
      <c r="T12" s="41"/>
      <c r="U12" s="41"/>
      <c r="V12" s="41"/>
      <c r="W12" s="41"/>
      <c r="X12" s="41"/>
      <c r="Y12" s="18"/>
      <c r="Z12" s="18"/>
      <c r="AA12" s="41"/>
      <c r="AB12" s="41"/>
      <c r="AC12" s="41"/>
      <c r="AD12" s="41"/>
      <c r="AE12" s="41"/>
      <c r="AF12" s="18"/>
      <c r="AG12" s="18"/>
      <c r="AH12" s="41"/>
      <c r="AI12" s="41"/>
      <c r="AJ12" s="41"/>
      <c r="AK12" s="41"/>
      <c r="AL12" s="41"/>
      <c r="AM12" s="18"/>
      <c r="AN12" s="18"/>
      <c r="AO12" s="41"/>
      <c r="AP12" s="41"/>
      <c r="AQ12" s="41"/>
      <c r="AR12" s="41"/>
      <c r="AS12" s="41"/>
      <c r="AT12" s="41"/>
      <c r="AU12" s="41"/>
      <c r="AV12" s="41"/>
      <c r="AW12" s="41"/>
    </row>
    <row r="13" spans="1:49" s="20" customFormat="1" ht="12.5" thickBot="1"/>
    <row r="14" spans="1:49" s="20" customFormat="1" ht="39.75" customHeight="1" thickBot="1">
      <c r="B14" s="92" t="s">
        <v>104</v>
      </c>
      <c r="C14" s="93"/>
    </row>
    <row r="15" spans="1:49" ht="31.5" customHeight="1" thickBot="1">
      <c r="B15" s="176" t="s">
        <v>48</v>
      </c>
      <c r="C15" s="68" t="s">
        <v>50</v>
      </c>
      <c r="D15" s="69" t="s">
        <v>51</v>
      </c>
      <c r="E15" s="69" t="s">
        <v>52</v>
      </c>
      <c r="F15" s="69" t="s">
        <v>56</v>
      </c>
      <c r="G15" s="69" t="s">
        <v>54</v>
      </c>
      <c r="H15" s="70" t="s">
        <v>55</v>
      </c>
      <c r="K15" s="59" t="s">
        <v>49</v>
      </c>
    </row>
    <row r="16" spans="1:49" ht="31.5" customHeight="1" thickBot="1">
      <c r="B16" s="176"/>
      <c r="C16" s="71"/>
      <c r="D16" s="72"/>
      <c r="E16" s="72"/>
      <c r="F16" s="73">
        <f>D16*E16</f>
        <v>0</v>
      </c>
      <c r="G16" s="184">
        <f>IF(K16="○",905000,0)</f>
        <v>0</v>
      </c>
      <c r="H16" s="186">
        <f>MIN(SUM(F16:F17),G16)</f>
        <v>0</v>
      </c>
      <c r="K16" s="58" t="str">
        <f>IF(F16&lt;&gt;0,"○","")</f>
        <v/>
      </c>
    </row>
    <row r="17" spans="2:11" ht="31.5" customHeight="1" thickBot="1">
      <c r="B17" s="177"/>
      <c r="C17" s="74"/>
      <c r="D17" s="75"/>
      <c r="E17" s="75"/>
      <c r="F17" s="76">
        <f>D17*E17</f>
        <v>0</v>
      </c>
      <c r="G17" s="185"/>
      <c r="H17" s="187"/>
      <c r="K17" s="64" t="str">
        <f>IF(F17&lt;&gt;0,"○","")</f>
        <v/>
      </c>
    </row>
    <row r="18" spans="2:11" ht="31.5" customHeight="1" thickBot="1">
      <c r="B18" s="176" t="s">
        <v>53</v>
      </c>
      <c r="C18" s="68" t="s">
        <v>50</v>
      </c>
      <c r="D18" s="69" t="s">
        <v>51</v>
      </c>
      <c r="E18" s="69" t="s">
        <v>52</v>
      </c>
      <c r="F18" s="69" t="s">
        <v>56</v>
      </c>
      <c r="G18" s="69" t="s">
        <v>54</v>
      </c>
      <c r="H18" s="70" t="s">
        <v>55</v>
      </c>
      <c r="K18" s="59" t="s">
        <v>49</v>
      </c>
    </row>
    <row r="19" spans="2:11" ht="31.5" customHeight="1" thickBot="1">
      <c r="B19" s="176"/>
      <c r="C19" s="71"/>
      <c r="D19" s="72"/>
      <c r="E19" s="72"/>
      <c r="F19" s="73">
        <f>D19*E19</f>
        <v>0</v>
      </c>
      <c r="G19" s="73">
        <f>D19*205000</f>
        <v>0</v>
      </c>
      <c r="H19" s="77">
        <f>MIN(F19:G19)</f>
        <v>0</v>
      </c>
      <c r="K19" s="58" t="str">
        <f>IF(F19&lt;&gt;0,"○","")</f>
        <v/>
      </c>
    </row>
    <row r="20" spans="2:11" ht="31.5" customHeight="1" thickBot="1">
      <c r="B20" s="177"/>
      <c r="C20" s="74"/>
      <c r="D20" s="75"/>
      <c r="E20" s="75"/>
      <c r="F20" s="76">
        <f>D20*E20</f>
        <v>0</v>
      </c>
      <c r="G20" s="76">
        <f>D20*205000</f>
        <v>0</v>
      </c>
      <c r="H20" s="78">
        <f>MIN(F20:G20)</f>
        <v>0</v>
      </c>
      <c r="K20" s="64" t="str">
        <f>IF(F20&lt;&gt;0,"○","")</f>
        <v/>
      </c>
    </row>
    <row r="21" spans="2:11" ht="66.5" customHeight="1" thickBot="1">
      <c r="B21" s="200" t="s">
        <v>42</v>
      </c>
      <c r="C21" s="68" t="s">
        <v>50</v>
      </c>
      <c r="D21" s="158" t="s">
        <v>131</v>
      </c>
      <c r="E21" s="157" t="s">
        <v>132</v>
      </c>
      <c r="F21" s="69" t="s">
        <v>56</v>
      </c>
      <c r="G21" s="69" t="s">
        <v>54</v>
      </c>
      <c r="H21" s="70" t="s">
        <v>55</v>
      </c>
      <c r="K21" s="59" t="s">
        <v>49</v>
      </c>
    </row>
    <row r="22" spans="2:11" ht="31.5" customHeight="1">
      <c r="B22" s="201"/>
      <c r="C22" s="71"/>
      <c r="D22" s="72"/>
      <c r="E22" s="72"/>
      <c r="F22" s="73">
        <f>D22*E22</f>
        <v>0</v>
      </c>
      <c r="G22" s="178">
        <f>C10*C11*3600</f>
        <v>0</v>
      </c>
      <c r="H22" s="181">
        <f>MIN(F28,G22)</f>
        <v>0</v>
      </c>
      <c r="K22" s="58" t="str">
        <f t="shared" ref="K22:K28" si="0">IF(F22&lt;&gt;0,"○","")</f>
        <v/>
      </c>
    </row>
    <row r="23" spans="2:11" ht="31.5" customHeight="1">
      <c r="B23" s="201"/>
      <c r="C23" s="79"/>
      <c r="D23" s="80"/>
      <c r="E23" s="80"/>
      <c r="F23" s="81">
        <f t="shared" ref="F23:F27" si="1">D23*E23</f>
        <v>0</v>
      </c>
      <c r="G23" s="179"/>
      <c r="H23" s="182"/>
      <c r="K23" s="64" t="str">
        <f t="shared" si="0"/>
        <v/>
      </c>
    </row>
    <row r="24" spans="2:11" ht="31.5" customHeight="1">
      <c r="B24" s="201"/>
      <c r="C24" s="79"/>
      <c r="D24" s="80"/>
      <c r="E24" s="80"/>
      <c r="F24" s="81">
        <f t="shared" si="1"/>
        <v>0</v>
      </c>
      <c r="G24" s="179"/>
      <c r="H24" s="182"/>
      <c r="K24" s="64" t="str">
        <f t="shared" si="0"/>
        <v/>
      </c>
    </row>
    <row r="25" spans="2:11" ht="31.5" customHeight="1">
      <c r="B25" s="201"/>
      <c r="C25" s="79"/>
      <c r="D25" s="80"/>
      <c r="E25" s="80"/>
      <c r="F25" s="81">
        <f t="shared" si="1"/>
        <v>0</v>
      </c>
      <c r="G25" s="179"/>
      <c r="H25" s="182"/>
      <c r="K25" s="64" t="str">
        <f t="shared" si="0"/>
        <v/>
      </c>
    </row>
    <row r="26" spans="2:11" ht="31.5" customHeight="1">
      <c r="B26" s="201"/>
      <c r="C26" s="79"/>
      <c r="D26" s="80"/>
      <c r="E26" s="80"/>
      <c r="F26" s="81">
        <f t="shared" si="1"/>
        <v>0</v>
      </c>
      <c r="G26" s="179"/>
      <c r="H26" s="182"/>
      <c r="K26" s="64" t="str">
        <f t="shared" si="0"/>
        <v/>
      </c>
    </row>
    <row r="27" spans="2:11" ht="31.5" customHeight="1">
      <c r="B27" s="201"/>
      <c r="C27" s="79"/>
      <c r="D27" s="80"/>
      <c r="E27" s="80"/>
      <c r="F27" s="81">
        <f t="shared" si="1"/>
        <v>0</v>
      </c>
      <c r="G27" s="179"/>
      <c r="H27" s="182"/>
      <c r="K27" s="64" t="str">
        <f t="shared" si="0"/>
        <v/>
      </c>
    </row>
    <row r="28" spans="2:11" ht="31.5" customHeight="1" thickBot="1">
      <c r="B28" s="202"/>
      <c r="C28" s="197" t="s">
        <v>134</v>
      </c>
      <c r="D28" s="198"/>
      <c r="E28" s="199"/>
      <c r="F28" s="84">
        <f>SUM(F22:F27)</f>
        <v>0</v>
      </c>
      <c r="G28" s="180"/>
      <c r="H28" s="183"/>
      <c r="K28" s="59" t="str">
        <f t="shared" si="0"/>
        <v/>
      </c>
    </row>
    <row r="29" spans="2:11" ht="31.5" customHeight="1" thickBot="1">
      <c r="B29" s="176" t="s">
        <v>32</v>
      </c>
      <c r="C29" s="68" t="s">
        <v>50</v>
      </c>
      <c r="D29" s="69" t="s">
        <v>51</v>
      </c>
      <c r="E29" s="69" t="s">
        <v>52</v>
      </c>
      <c r="F29" s="69" t="s">
        <v>56</v>
      </c>
      <c r="G29" s="69" t="s">
        <v>54</v>
      </c>
      <c r="H29" s="70" t="s">
        <v>55</v>
      </c>
      <c r="K29" s="59" t="s">
        <v>49</v>
      </c>
    </row>
    <row r="30" spans="2:11" ht="31.5" customHeight="1" thickBot="1">
      <c r="B30" s="176"/>
      <c r="C30" s="71"/>
      <c r="D30" s="85"/>
      <c r="E30" s="72"/>
      <c r="F30" s="73">
        <f>D30*E30</f>
        <v>0</v>
      </c>
      <c r="G30" s="73">
        <f>D30*51400</f>
        <v>0</v>
      </c>
      <c r="H30" s="77">
        <f>MIN(F30:G30)</f>
        <v>0</v>
      </c>
      <c r="K30" s="58" t="str">
        <f t="shared" ref="K30:K31" si="2">IF(F30&lt;&gt;0,"○","")</f>
        <v/>
      </c>
    </row>
    <row r="31" spans="2:11" ht="31.5" customHeight="1" thickBot="1">
      <c r="B31" s="177"/>
      <c r="C31" s="74"/>
      <c r="D31" s="86"/>
      <c r="E31" s="75"/>
      <c r="F31" s="76">
        <f>D31*E31</f>
        <v>0</v>
      </c>
      <c r="G31" s="76">
        <f>D31*51400</f>
        <v>0</v>
      </c>
      <c r="H31" s="78">
        <f>MIN(F31:G31)</f>
        <v>0</v>
      </c>
      <c r="K31" s="64" t="str">
        <f t="shared" si="2"/>
        <v/>
      </c>
    </row>
    <row r="32" spans="2:11" ht="31.5" customHeight="1" thickBot="1">
      <c r="B32" s="176" t="s">
        <v>91</v>
      </c>
      <c r="C32" s="68" t="s">
        <v>50</v>
      </c>
      <c r="D32" s="69" t="s">
        <v>51</v>
      </c>
      <c r="E32" s="69" t="s">
        <v>52</v>
      </c>
      <c r="F32" s="69" t="s">
        <v>56</v>
      </c>
      <c r="G32" s="69" t="s">
        <v>54</v>
      </c>
      <c r="H32" s="70" t="s">
        <v>55</v>
      </c>
      <c r="K32" s="59" t="s">
        <v>49</v>
      </c>
    </row>
    <row r="33" spans="2:11" ht="31.5" customHeight="1" thickBot="1">
      <c r="B33" s="176"/>
      <c r="C33" s="71"/>
      <c r="D33" s="85"/>
      <c r="E33" s="72"/>
      <c r="F33" s="73">
        <f>D33*E33</f>
        <v>0</v>
      </c>
      <c r="G33" s="178">
        <f>SUM(F33:F37)</f>
        <v>0</v>
      </c>
      <c r="H33" s="181">
        <f>+G33</f>
        <v>0</v>
      </c>
      <c r="K33" s="58" t="str">
        <f t="shared" ref="K33:K38" si="3">IF(F33&lt;&gt;0,"○","")</f>
        <v/>
      </c>
    </row>
    <row r="34" spans="2:11" ht="31.5" customHeight="1" thickBot="1">
      <c r="B34" s="176"/>
      <c r="C34" s="79"/>
      <c r="D34" s="87"/>
      <c r="E34" s="80"/>
      <c r="F34" s="81">
        <f t="shared" ref="F34:F36" si="4">D34*E34</f>
        <v>0</v>
      </c>
      <c r="G34" s="179"/>
      <c r="H34" s="182"/>
      <c r="K34" s="64" t="str">
        <f t="shared" si="3"/>
        <v/>
      </c>
    </row>
    <row r="35" spans="2:11" ht="31.5" customHeight="1" thickBot="1">
      <c r="B35" s="176"/>
      <c r="C35" s="79"/>
      <c r="D35" s="87"/>
      <c r="E35" s="80"/>
      <c r="F35" s="81">
        <f t="shared" si="4"/>
        <v>0</v>
      </c>
      <c r="G35" s="179"/>
      <c r="H35" s="182"/>
      <c r="K35" s="64" t="str">
        <f t="shared" si="3"/>
        <v/>
      </c>
    </row>
    <row r="36" spans="2:11" ht="31.5" customHeight="1" thickBot="1">
      <c r="B36" s="176"/>
      <c r="C36" s="79"/>
      <c r="D36" s="87"/>
      <c r="E36" s="80"/>
      <c r="F36" s="81">
        <f t="shared" si="4"/>
        <v>0</v>
      </c>
      <c r="G36" s="179"/>
      <c r="H36" s="182"/>
      <c r="K36" s="64" t="str">
        <f t="shared" si="3"/>
        <v/>
      </c>
    </row>
    <row r="37" spans="2:11" ht="31.5" customHeight="1" thickBot="1">
      <c r="B37" s="177"/>
      <c r="C37" s="82"/>
      <c r="D37" s="88"/>
      <c r="E37" s="83"/>
      <c r="F37" s="84">
        <f>D37*E37</f>
        <v>0</v>
      </c>
      <c r="G37" s="180"/>
      <c r="H37" s="183"/>
      <c r="K37" s="59" t="str">
        <f t="shared" si="3"/>
        <v/>
      </c>
    </row>
    <row r="38" spans="2:11" ht="31.5" customHeight="1" thickBot="1">
      <c r="B38" s="193" t="s">
        <v>105</v>
      </c>
      <c r="C38" s="194"/>
      <c r="D38" s="194"/>
      <c r="E38" s="194"/>
      <c r="F38" s="97">
        <f>SUM(F16:F17,F19:F20,F22:F28,F30:F31,F33:F37)</f>
        <v>0</v>
      </c>
      <c r="G38" s="97">
        <f>SUM(G16:G17,G19:G20,G22:G28,G30:G31,G33:G37)</f>
        <v>0</v>
      </c>
      <c r="H38" s="99">
        <f>SUM(H16:H17,H19:H20,H22:H28,H30:H31,H33:H37)</f>
        <v>0</v>
      </c>
      <c r="K38" s="98" t="str">
        <f t="shared" si="3"/>
        <v/>
      </c>
    </row>
    <row r="39" spans="2:11" ht="31.5" customHeight="1"/>
    <row r="40" spans="2:11" ht="31.5" customHeight="1"/>
    <row r="41" spans="2:11" ht="31.5" customHeight="1"/>
    <row r="42" spans="2:11" ht="31.5" customHeight="1"/>
    <row r="43" spans="2:11" ht="31.5" customHeight="1"/>
    <row r="44" spans="2:11" ht="31.5" customHeight="1"/>
    <row r="45" spans="2:11" ht="31.5" customHeight="1"/>
    <row r="46" spans="2:11" ht="31.5" customHeight="1"/>
    <row r="47" spans="2:11" ht="31.5" customHeight="1"/>
    <row r="48" spans="2:11"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5">
    <mergeCell ref="B38:E38"/>
    <mergeCell ref="B29:B31"/>
    <mergeCell ref="E3:I6"/>
    <mergeCell ref="B32:B37"/>
    <mergeCell ref="G33:G37"/>
    <mergeCell ref="H33:H37"/>
    <mergeCell ref="B15:B17"/>
    <mergeCell ref="G16:G17"/>
    <mergeCell ref="H16:H17"/>
    <mergeCell ref="B18:B20"/>
    <mergeCell ref="B9:C9"/>
    <mergeCell ref="C28:E28"/>
    <mergeCell ref="H22:H28"/>
    <mergeCell ref="G22:G28"/>
    <mergeCell ref="B21:B28"/>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34"/>
  <sheetViews>
    <sheetView view="pageBreakPreview" zoomScaleNormal="100" zoomScaleSheetLayoutView="100" workbookViewId="0">
      <selection activeCell="M23" sqref="M23"/>
    </sheetView>
  </sheetViews>
  <sheetFormatPr defaultColWidth="9.09765625" defaultRowHeight="13"/>
  <cols>
    <col min="1" max="3" width="9.09765625" style="44"/>
    <col min="4" max="4" width="12" style="44" customWidth="1"/>
    <col min="5" max="5" width="9.09765625" style="44" customWidth="1"/>
    <col min="6" max="7" width="9.09765625" style="44"/>
    <col min="8" max="8" width="15.09765625" style="44" customWidth="1"/>
    <col min="9" max="9" width="8" style="44" customWidth="1"/>
    <col min="10" max="16384" width="9.09765625" style="44"/>
  </cols>
  <sheetData>
    <row r="1" spans="1:9" ht="14">
      <c r="A1" s="52" t="s">
        <v>81</v>
      </c>
    </row>
    <row r="2" spans="1:9">
      <c r="H2" s="204"/>
      <c r="I2" s="204"/>
    </row>
    <row r="3" spans="1:9" ht="14">
      <c r="A3" s="52"/>
      <c r="H3" s="203">
        <f>+'入力用シート '!C14</f>
        <v>0</v>
      </c>
      <c r="I3" s="203"/>
    </row>
    <row r="4" spans="1:9" ht="14">
      <c r="A4" s="47"/>
      <c r="B4" s="47"/>
      <c r="C4" s="47"/>
      <c r="D4" s="47"/>
      <c r="E4" s="47"/>
      <c r="F4" s="47"/>
      <c r="G4" s="47"/>
      <c r="H4" s="47"/>
      <c r="I4" s="47"/>
    </row>
    <row r="5" spans="1:9" ht="14">
      <c r="A5" s="57"/>
      <c r="B5" s="57"/>
      <c r="C5" s="57"/>
      <c r="D5" s="57"/>
      <c r="E5" s="57"/>
      <c r="F5" s="57"/>
      <c r="G5" s="57"/>
      <c r="H5" s="57"/>
      <c r="I5" s="57"/>
    </row>
    <row r="6" spans="1:9" ht="20.149999999999999" customHeight="1">
      <c r="A6" s="45"/>
    </row>
    <row r="7" spans="1:9" ht="20.149999999999999" customHeight="1">
      <c r="A7" s="47" t="s">
        <v>86</v>
      </c>
      <c r="B7" s="47"/>
      <c r="C7" s="47"/>
    </row>
    <row r="8" spans="1:9" ht="20.149999999999999" customHeight="1">
      <c r="A8" s="45"/>
    </row>
    <row r="9" spans="1:9" ht="20.149999999999999" customHeight="1">
      <c r="A9" s="205" t="s">
        <v>70</v>
      </c>
      <c r="B9" s="205"/>
      <c r="C9" s="205"/>
      <c r="D9" s="205"/>
      <c r="E9" s="205"/>
      <c r="F9" s="205"/>
      <c r="G9" s="205"/>
      <c r="H9" s="205"/>
      <c r="I9" s="205"/>
    </row>
    <row r="10" spans="1:9" ht="20.149999999999999" customHeight="1">
      <c r="A10" s="47"/>
      <c r="B10" s="47"/>
      <c r="C10" s="47"/>
      <c r="D10" s="47" t="s">
        <v>71</v>
      </c>
      <c r="E10" s="207">
        <f>+'入力用シート '!$C$7</f>
        <v>0</v>
      </c>
      <c r="F10" s="207"/>
      <c r="G10" s="207"/>
      <c r="H10" s="207"/>
      <c r="I10" s="207"/>
    </row>
    <row r="11" spans="1:9" ht="20.149999999999999" customHeight="1">
      <c r="A11" s="47"/>
      <c r="B11" s="47"/>
      <c r="C11" s="47"/>
      <c r="D11" s="47"/>
      <c r="E11" s="95"/>
      <c r="F11" s="95"/>
      <c r="G11" s="95"/>
      <c r="H11" s="95"/>
      <c r="I11" s="95"/>
    </row>
    <row r="12" spans="1:9" ht="20.149999999999999" customHeight="1">
      <c r="A12" s="45"/>
      <c r="D12" s="44" t="s">
        <v>72</v>
      </c>
      <c r="E12" s="207">
        <f>+'入力用シート '!$C$3</f>
        <v>0</v>
      </c>
      <c r="F12" s="207"/>
      <c r="G12" s="207"/>
      <c r="H12" s="207"/>
      <c r="I12" s="207"/>
    </row>
    <row r="13" spans="1:9" ht="20.149999999999999" customHeight="1">
      <c r="A13" s="45"/>
      <c r="E13" s="95"/>
      <c r="F13" s="95"/>
      <c r="G13" s="95"/>
      <c r="H13" s="95"/>
      <c r="I13" s="95"/>
    </row>
    <row r="14" spans="1:9" ht="20.149999999999999" customHeight="1">
      <c r="A14" s="45"/>
      <c r="D14" s="212" t="s">
        <v>73</v>
      </c>
      <c r="E14" s="214">
        <f>+'入力用シート '!$C$5</f>
        <v>0</v>
      </c>
      <c r="F14" s="214"/>
      <c r="G14" s="214"/>
      <c r="H14" s="214"/>
      <c r="I14" s="214"/>
    </row>
    <row r="15" spans="1:9" ht="20.149999999999999" customHeight="1">
      <c r="A15" s="45"/>
      <c r="D15" s="213"/>
      <c r="E15" s="95"/>
      <c r="F15" s="95"/>
      <c r="G15" s="95"/>
      <c r="H15" s="95"/>
      <c r="I15" s="96"/>
    </row>
    <row r="16" spans="1:9" ht="20.149999999999999" customHeight="1">
      <c r="A16" s="45"/>
      <c r="D16" s="50" t="s">
        <v>74</v>
      </c>
      <c r="E16" s="207">
        <f>+'入力用シート '!$C$4</f>
        <v>0</v>
      </c>
      <c r="F16" s="207"/>
      <c r="G16" s="207"/>
      <c r="H16" s="207"/>
      <c r="I16" s="207"/>
    </row>
    <row r="17" spans="1:9" ht="20.149999999999999" customHeight="1">
      <c r="A17" s="45"/>
      <c r="E17" s="94"/>
      <c r="F17" s="94"/>
      <c r="G17" s="94"/>
      <c r="H17" s="94"/>
      <c r="I17" s="94"/>
    </row>
    <row r="18" spans="1:9" ht="20.149999999999999" customHeight="1">
      <c r="A18" s="45"/>
      <c r="E18" s="53"/>
      <c r="F18" s="53"/>
      <c r="G18" s="53"/>
      <c r="H18" s="53"/>
      <c r="I18" s="53"/>
    </row>
    <row r="19" spans="1:9" ht="20.149999999999999" customHeight="1">
      <c r="A19" s="208" t="s">
        <v>110</v>
      </c>
      <c r="B19" s="208"/>
      <c r="C19" s="208"/>
      <c r="D19" s="208"/>
      <c r="E19" s="208"/>
      <c r="F19" s="208"/>
      <c r="G19" s="208"/>
      <c r="H19" s="208"/>
      <c r="I19" s="208"/>
    </row>
    <row r="20" spans="1:9" ht="20.149999999999999" customHeight="1">
      <c r="A20" s="208" t="s">
        <v>138</v>
      </c>
      <c r="B20" s="208"/>
      <c r="C20" s="208"/>
      <c r="D20" s="208"/>
      <c r="E20" s="208"/>
      <c r="F20" s="208"/>
      <c r="G20" s="208"/>
      <c r="H20" s="208"/>
      <c r="I20" s="208"/>
    </row>
    <row r="21" spans="1:9" ht="20.149999999999999" customHeight="1"/>
    <row r="22" spans="1:9" ht="20.149999999999999" customHeight="1">
      <c r="A22" s="45"/>
    </row>
    <row r="23" spans="1:9" ht="62.25" customHeight="1">
      <c r="A23" s="209" t="s">
        <v>89</v>
      </c>
      <c r="B23" s="209"/>
      <c r="C23" s="209"/>
      <c r="D23" s="209"/>
      <c r="E23" s="209"/>
      <c r="F23" s="209"/>
      <c r="G23" s="209"/>
      <c r="H23" s="209"/>
      <c r="I23" s="209"/>
    </row>
    <row r="24" spans="1:9" ht="20.149999999999999" customHeight="1">
      <c r="A24" s="45"/>
    </row>
    <row r="25" spans="1:9" ht="20.149999999999999" customHeight="1">
      <c r="A25" s="210" t="s">
        <v>82</v>
      </c>
      <c r="B25" s="210"/>
      <c r="C25" s="210"/>
      <c r="D25" s="210"/>
      <c r="E25" s="210"/>
      <c r="F25" s="210"/>
      <c r="G25" s="210"/>
      <c r="H25" s="210"/>
      <c r="I25" s="210"/>
    </row>
    <row r="26" spans="1:9" ht="20.149999999999999" customHeight="1">
      <c r="A26" s="45"/>
    </row>
    <row r="27" spans="1:9" ht="20.149999999999999" customHeight="1">
      <c r="A27" s="205" t="s">
        <v>83</v>
      </c>
      <c r="B27" s="205"/>
      <c r="D27" s="54" t="s">
        <v>84</v>
      </c>
      <c r="E27" s="211">
        <f>'【必須】様式2-1'!$J$15</f>
        <v>0</v>
      </c>
      <c r="F27" s="211"/>
      <c r="G27" s="211"/>
      <c r="H27" s="44" t="s">
        <v>44</v>
      </c>
    </row>
    <row r="28" spans="1:9" ht="20.149999999999999" customHeight="1">
      <c r="A28" s="47" t="s">
        <v>85</v>
      </c>
      <c r="B28" s="47"/>
      <c r="C28" s="47"/>
      <c r="D28" s="55"/>
      <c r="E28" s="55"/>
      <c r="F28" s="55"/>
      <c r="G28" s="55"/>
      <c r="H28" s="55"/>
      <c r="I28" s="55"/>
    </row>
    <row r="29" spans="1:9" ht="20.149999999999999" customHeight="1">
      <c r="A29" s="47" t="s">
        <v>87</v>
      </c>
      <c r="B29" s="47"/>
      <c r="C29" s="47"/>
      <c r="D29" s="55"/>
      <c r="E29" s="55"/>
      <c r="F29" s="55"/>
      <c r="G29" s="55"/>
      <c r="H29" s="55"/>
      <c r="I29" s="55"/>
    </row>
    <row r="30" spans="1:9" ht="20.149999999999999" customHeight="1">
      <c r="A30" s="215" t="s">
        <v>130</v>
      </c>
      <c r="B30" s="216"/>
      <c r="C30" s="216"/>
      <c r="D30" s="216"/>
      <c r="E30" s="216"/>
      <c r="F30" s="216"/>
      <c r="G30" s="216"/>
      <c r="H30" s="216"/>
      <c r="I30" s="216"/>
    </row>
    <row r="31" spans="1:9" ht="43.5" customHeight="1">
      <c r="A31" s="216"/>
      <c r="B31" s="216"/>
      <c r="C31" s="216"/>
      <c r="D31" s="216"/>
      <c r="E31" s="216"/>
      <c r="F31" s="216"/>
      <c r="G31" s="216"/>
      <c r="H31" s="216"/>
      <c r="I31" s="216"/>
    </row>
    <row r="32" spans="1:9" ht="20.149999999999999" customHeight="1">
      <c r="A32" s="206" t="s">
        <v>111</v>
      </c>
      <c r="B32" s="206"/>
      <c r="C32" s="206"/>
      <c r="D32" s="206"/>
      <c r="E32" s="206"/>
      <c r="F32" s="206"/>
      <c r="G32" s="206"/>
      <c r="H32" s="206"/>
      <c r="I32" s="206"/>
    </row>
    <row r="33" spans="1:9" ht="20.149999999999999" customHeight="1">
      <c r="A33" s="205" t="s">
        <v>88</v>
      </c>
      <c r="B33" s="205"/>
      <c r="C33" s="205"/>
      <c r="D33" s="205"/>
      <c r="E33" s="205"/>
      <c r="F33" s="205"/>
      <c r="G33" s="205"/>
      <c r="H33" s="205"/>
      <c r="I33" s="205"/>
    </row>
    <row r="34" spans="1:9" ht="20.149999999999999" customHeight="1">
      <c r="A34" s="56" t="s">
        <v>92</v>
      </c>
    </row>
  </sheetData>
  <mergeCells count="17">
    <mergeCell ref="A33:I33"/>
    <mergeCell ref="E10:I10"/>
    <mergeCell ref="A19:I19"/>
    <mergeCell ref="A20:I20"/>
    <mergeCell ref="A23:I23"/>
    <mergeCell ref="A25:I25"/>
    <mergeCell ref="A27:B27"/>
    <mergeCell ref="E27:G27"/>
    <mergeCell ref="D14:D15"/>
    <mergeCell ref="E14:I14"/>
    <mergeCell ref="E12:I12"/>
    <mergeCell ref="A30:I31"/>
    <mergeCell ref="H3:I3"/>
    <mergeCell ref="H2:I2"/>
    <mergeCell ref="A9:I9"/>
    <mergeCell ref="A32:I32"/>
    <mergeCell ref="E16:I16"/>
  </mergeCells>
  <phoneticPr fontId="2"/>
  <conditionalFormatting sqref="E14:I14 E10 E16 I15">
    <cfRule type="cellIs" dxfId="11" priority="3" stopIfTrue="1" operator="equal">
      <formula>0</formula>
    </cfRule>
    <cfRule type="cellIs" dxfId="10" priority="4" stopIfTrue="1" operator="equal">
      <formula>0</formula>
    </cfRule>
  </conditionalFormatting>
  <conditionalFormatting sqref="E12">
    <cfRule type="cellIs" dxfId="9" priority="1" stopIfTrue="1" operator="equal">
      <formula>0</formula>
    </cfRule>
    <cfRule type="cellIs" dxfId="8" priority="2" stopIfTrue="1" operator="equal">
      <formula>0</formula>
    </cfRule>
  </conditionalFormatting>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showZeros="0" view="pageBreakPreview" zoomScaleNormal="85" zoomScaleSheetLayoutView="100" workbookViewId="0">
      <selection activeCell="M23" sqref="M23"/>
    </sheetView>
  </sheetViews>
  <sheetFormatPr defaultColWidth="9.09765625" defaultRowHeight="12"/>
  <cols>
    <col min="1" max="1" width="21.8984375" style="1" customWidth="1"/>
    <col min="2" max="2" width="17.09765625" style="1" customWidth="1"/>
    <col min="3" max="11" width="14.296875" style="1" customWidth="1"/>
    <col min="12" max="12" width="1" style="1" customWidth="1"/>
    <col min="13" max="16384" width="9.09765625" style="1"/>
  </cols>
  <sheetData>
    <row r="1" spans="1:11" ht="18.75" customHeight="1">
      <c r="A1" s="14" t="s">
        <v>25</v>
      </c>
      <c r="B1" s="6"/>
      <c r="C1" s="2"/>
      <c r="D1" s="2"/>
      <c r="E1" s="2"/>
      <c r="F1" s="2"/>
      <c r="G1" s="2"/>
      <c r="H1" s="2"/>
      <c r="I1" s="2"/>
      <c r="J1" s="2"/>
      <c r="K1" s="37" t="s">
        <v>60</v>
      </c>
    </row>
    <row r="2" spans="1:11" ht="18.75" customHeight="1">
      <c r="A2" s="14"/>
      <c r="B2" s="6"/>
      <c r="C2" s="2"/>
      <c r="D2" s="2"/>
      <c r="E2" s="2"/>
      <c r="F2" s="2"/>
      <c r="G2" s="2"/>
      <c r="H2" s="2"/>
      <c r="I2" s="2"/>
      <c r="J2" s="2"/>
      <c r="K2" s="37"/>
    </row>
    <row r="3" spans="1:11" s="134" customFormat="1" ht="18.75" customHeight="1">
      <c r="A3" s="153"/>
      <c r="B3" s="154"/>
      <c r="C3" s="135"/>
      <c r="D3" s="135"/>
      <c r="E3" s="135"/>
      <c r="F3" s="135"/>
      <c r="G3" s="135"/>
      <c r="H3" s="135"/>
      <c r="I3" s="228" t="s">
        <v>125</v>
      </c>
      <c r="J3" s="228"/>
      <c r="K3" s="228"/>
    </row>
    <row r="4" spans="1:11" s="134" customFormat="1" ht="18.75" customHeight="1">
      <c r="A4" s="153"/>
      <c r="B4" s="154"/>
      <c r="C4" s="135"/>
      <c r="D4" s="135"/>
      <c r="E4" s="135"/>
      <c r="F4" s="135"/>
      <c r="G4" s="135"/>
      <c r="H4" s="135"/>
      <c r="I4" s="229" t="s">
        <v>129</v>
      </c>
      <c r="J4" s="229"/>
      <c r="K4" s="229"/>
    </row>
    <row r="5" spans="1:11" s="134" customFormat="1" ht="18" customHeight="1">
      <c r="A5" s="153"/>
      <c r="B5" s="154"/>
      <c r="C5" s="135"/>
      <c r="D5" s="135"/>
      <c r="E5" s="135"/>
      <c r="F5" s="135"/>
      <c r="G5" s="135"/>
      <c r="H5" s="135"/>
      <c r="I5" s="229" t="s">
        <v>126</v>
      </c>
      <c r="J5" s="229"/>
      <c r="K5" s="229"/>
    </row>
    <row r="6" spans="1:11" s="134" customFormat="1" ht="18.75" customHeight="1">
      <c r="A6" s="153"/>
      <c r="B6" s="154"/>
      <c r="C6" s="135"/>
      <c r="D6" s="135"/>
      <c r="E6" s="135"/>
      <c r="F6" s="135"/>
      <c r="G6" s="135"/>
      <c r="H6" s="135"/>
      <c r="I6" s="229" t="s">
        <v>127</v>
      </c>
      <c r="J6" s="229"/>
      <c r="K6" s="229"/>
    </row>
    <row r="7" spans="1:11" s="134" customFormat="1" ht="18.75" customHeight="1">
      <c r="A7" s="153"/>
      <c r="B7" s="154"/>
      <c r="C7" s="135"/>
      <c r="D7" s="135"/>
      <c r="E7" s="135"/>
      <c r="F7" s="135"/>
      <c r="G7" s="135"/>
      <c r="H7" s="135"/>
      <c r="I7" s="228" t="s">
        <v>128</v>
      </c>
      <c r="J7" s="228"/>
      <c r="K7" s="228"/>
    </row>
    <row r="8" spans="1:11" s="134" customFormat="1" ht="18.75" customHeight="1">
      <c r="A8" s="153"/>
      <c r="B8" s="154"/>
      <c r="C8" s="135"/>
      <c r="D8" s="135"/>
      <c r="E8" s="135"/>
      <c r="F8" s="135"/>
      <c r="G8" s="135"/>
      <c r="H8" s="135"/>
      <c r="I8" s="135"/>
      <c r="J8" s="151"/>
      <c r="K8" s="151"/>
    </row>
    <row r="9" spans="1:11" ht="30" customHeight="1">
      <c r="A9" s="219" t="s">
        <v>114</v>
      </c>
      <c r="B9" s="219"/>
      <c r="C9" s="219"/>
      <c r="D9" s="219"/>
      <c r="E9" s="219"/>
      <c r="F9" s="219"/>
      <c r="G9" s="219"/>
      <c r="H9" s="219"/>
      <c r="I9" s="219"/>
      <c r="J9" s="219"/>
      <c r="K9" s="219"/>
    </row>
    <row r="10" spans="1:11" ht="18.75" customHeight="1"/>
    <row r="11" spans="1:11" ht="22.5" customHeight="1">
      <c r="A11" s="43" t="s">
        <v>62</v>
      </c>
      <c r="B11" s="218">
        <f>'【必須】様式2-1-2別紙(外来)'!$J$3</f>
        <v>0</v>
      </c>
      <c r="C11" s="218"/>
      <c r="D11" s="1" t="s">
        <v>63</v>
      </c>
      <c r="E11" s="2"/>
      <c r="F11" s="2"/>
      <c r="G11" s="2"/>
      <c r="H11" s="2"/>
      <c r="I11" s="2"/>
      <c r="J11" s="2"/>
      <c r="K11" s="3" t="s">
        <v>4</v>
      </c>
    </row>
    <row r="12" spans="1:11" ht="56.25" customHeight="1">
      <c r="A12" s="220" t="s">
        <v>9</v>
      </c>
      <c r="B12" s="221"/>
      <c r="C12" s="5" t="s">
        <v>10</v>
      </c>
      <c r="D12" s="7" t="s">
        <v>35</v>
      </c>
      <c r="E12" s="5" t="s">
        <v>11</v>
      </c>
      <c r="F12" s="5" t="s">
        <v>12</v>
      </c>
      <c r="G12" s="147" t="s">
        <v>140</v>
      </c>
      <c r="H12" s="7" t="s">
        <v>13</v>
      </c>
      <c r="I12" s="7" t="s">
        <v>26</v>
      </c>
      <c r="J12" s="7" t="s">
        <v>27</v>
      </c>
      <c r="K12" s="224" t="s">
        <v>2</v>
      </c>
    </row>
    <row r="13" spans="1:11" ht="18.75" customHeight="1">
      <c r="A13" s="222"/>
      <c r="B13" s="223"/>
      <c r="C13" s="4" t="s">
        <v>5</v>
      </c>
      <c r="D13" s="4" t="s">
        <v>6</v>
      </c>
      <c r="E13" s="4" t="s">
        <v>7</v>
      </c>
      <c r="F13" s="4" t="s">
        <v>0</v>
      </c>
      <c r="G13" s="4" t="s">
        <v>1</v>
      </c>
      <c r="H13" s="4" t="s">
        <v>8</v>
      </c>
      <c r="I13" s="8" t="s">
        <v>24</v>
      </c>
      <c r="J13" s="11" t="s">
        <v>36</v>
      </c>
      <c r="K13" s="225"/>
    </row>
    <row r="14" spans="1:11" ht="47.25" customHeight="1">
      <c r="A14" s="131" t="s">
        <v>112</v>
      </c>
      <c r="B14" s="21" t="s">
        <v>34</v>
      </c>
      <c r="C14" s="22"/>
      <c r="D14" s="22"/>
      <c r="E14" s="22"/>
      <c r="F14" s="22"/>
      <c r="G14" s="22"/>
      <c r="H14" s="22"/>
      <c r="I14" s="22"/>
      <c r="J14" s="22"/>
      <c r="K14" s="23"/>
    </row>
    <row r="15" spans="1:11" ht="47.25" customHeight="1">
      <c r="A15" s="131" t="s">
        <v>113</v>
      </c>
      <c r="B15" s="26" t="s">
        <v>34</v>
      </c>
      <c r="C15" s="24">
        <f>'【必須】様式2-1-2別紙(外来)'!$I$29</f>
        <v>0</v>
      </c>
      <c r="D15" s="10"/>
      <c r="E15" s="24">
        <f>C15-D15</f>
        <v>0</v>
      </c>
      <c r="F15" s="24">
        <f>'【必須】様式2-1-2別紙(外来)'!$E$29</f>
        <v>0</v>
      </c>
      <c r="G15" s="24">
        <f>'【必須】様式2-1-2別紙(外来)'!$I$29</f>
        <v>0</v>
      </c>
      <c r="H15" s="24">
        <f>MIN('【必須】様式2-1-2別紙(外来)'!$J$29,E15)</f>
        <v>0</v>
      </c>
      <c r="I15" s="24">
        <f>H15</f>
        <v>0</v>
      </c>
      <c r="J15" s="24">
        <f>ROUNDDOWN(I15,-3)</f>
        <v>0</v>
      </c>
      <c r="K15" s="25"/>
    </row>
    <row r="16" spans="1:11" s="16" customFormat="1" ht="60">
      <c r="A16" s="131" t="s">
        <v>45</v>
      </c>
      <c r="B16" s="21" t="s">
        <v>33</v>
      </c>
      <c r="C16" s="27"/>
      <c r="D16" s="27"/>
      <c r="E16" s="27"/>
      <c r="F16" s="27"/>
      <c r="G16" s="27"/>
      <c r="H16" s="27"/>
      <c r="I16" s="27"/>
      <c r="J16" s="27"/>
      <c r="K16" s="28"/>
    </row>
    <row r="17" spans="1:11" s="16" customFormat="1" ht="48" customHeight="1">
      <c r="A17" s="131" t="s">
        <v>109</v>
      </c>
      <c r="B17" s="21" t="s">
        <v>33</v>
      </c>
      <c r="C17" s="27"/>
      <c r="D17" s="27"/>
      <c r="E17" s="27"/>
      <c r="F17" s="27"/>
      <c r="G17" s="27"/>
      <c r="H17" s="27"/>
      <c r="I17" s="27"/>
      <c r="J17" s="27"/>
      <c r="K17" s="28"/>
    </row>
    <row r="18" spans="1:11" s="16" customFormat="1" ht="37.5" customHeight="1">
      <c r="A18" s="226" t="s">
        <v>3</v>
      </c>
      <c r="B18" s="227"/>
      <c r="C18" s="27">
        <f t="shared" ref="C18:J18" si="0">SUM(C14:C16)</f>
        <v>0</v>
      </c>
      <c r="D18" s="27">
        <f t="shared" si="0"/>
        <v>0</v>
      </c>
      <c r="E18" s="27">
        <f t="shared" si="0"/>
        <v>0</v>
      </c>
      <c r="F18" s="27">
        <f t="shared" si="0"/>
        <v>0</v>
      </c>
      <c r="G18" s="27">
        <f t="shared" si="0"/>
        <v>0</v>
      </c>
      <c r="H18" s="27">
        <f t="shared" si="0"/>
        <v>0</v>
      </c>
      <c r="I18" s="27">
        <f t="shared" si="0"/>
        <v>0</v>
      </c>
      <c r="J18" s="27">
        <f t="shared" si="0"/>
        <v>0</v>
      </c>
      <c r="K18" s="27"/>
    </row>
    <row r="19" spans="1:11" s="16" customFormat="1" ht="15" customHeight="1">
      <c r="A19" s="16" t="s">
        <v>139</v>
      </c>
    </row>
    <row r="20" spans="1:11" s="16" customFormat="1" ht="15" customHeight="1">
      <c r="A20" s="16" t="s">
        <v>28</v>
      </c>
    </row>
    <row r="21" spans="1:11" s="16" customFormat="1" ht="15" customHeight="1">
      <c r="A21" s="16" t="s">
        <v>37</v>
      </c>
    </row>
    <row r="22" spans="1:11" s="16" customFormat="1" ht="26" customHeight="1">
      <c r="A22" s="217" t="s">
        <v>141</v>
      </c>
      <c r="B22" s="217"/>
      <c r="C22" s="217"/>
      <c r="D22" s="217"/>
      <c r="E22" s="217"/>
      <c r="F22" s="217"/>
      <c r="G22" s="217"/>
      <c r="H22" s="217"/>
      <c r="I22" s="217"/>
      <c r="J22" s="217"/>
      <c r="K22" s="217"/>
    </row>
    <row r="23" spans="1:11" ht="15" customHeight="1"/>
  </sheetData>
  <mergeCells count="11">
    <mergeCell ref="I3:K3"/>
    <mergeCell ref="I4:K4"/>
    <mergeCell ref="I5:K5"/>
    <mergeCell ref="I6:K6"/>
    <mergeCell ref="I7:K7"/>
    <mergeCell ref="A22:K22"/>
    <mergeCell ref="B11:C11"/>
    <mergeCell ref="A9:K9"/>
    <mergeCell ref="A12:B13"/>
    <mergeCell ref="K12:K13"/>
    <mergeCell ref="A18:B18"/>
  </mergeCells>
  <phoneticPr fontId="2"/>
  <printOptions horizontalCentered="1"/>
  <pageMargins left="0.25" right="0.25" top="0.75" bottom="0.75" header="0.3" footer="0.3"/>
  <pageSetup paperSize="9" scale="85"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showZeros="0" view="pageBreakPreview" zoomScale="85" zoomScaleNormal="100" zoomScaleSheetLayoutView="85" workbookViewId="0">
      <selection activeCell="M23" sqref="M23"/>
    </sheetView>
  </sheetViews>
  <sheetFormatPr defaultColWidth="9.09765625" defaultRowHeight="12"/>
  <cols>
    <col min="1" max="1" width="8.09765625" style="1" customWidth="1"/>
    <col min="2" max="2" width="21.3984375" style="1" customWidth="1"/>
    <col min="3" max="5" width="14.296875" style="1" customWidth="1"/>
    <col min="6" max="6" width="28.59765625" style="1" customWidth="1"/>
    <col min="7" max="10" width="14.296875" style="1" customWidth="1"/>
    <col min="11" max="11" width="17.8984375" style="1" customWidth="1"/>
    <col min="12" max="16384" width="9.09765625" style="1"/>
  </cols>
  <sheetData>
    <row r="1" spans="1:16" ht="22.5" customHeight="1">
      <c r="A1" s="14" t="s">
        <v>38</v>
      </c>
      <c r="K1" s="37" t="s">
        <v>60</v>
      </c>
    </row>
    <row r="2" spans="1:16" ht="22.5" customHeight="1">
      <c r="A2" s="219" t="s">
        <v>142</v>
      </c>
      <c r="B2" s="219"/>
      <c r="C2" s="219"/>
      <c r="D2" s="219"/>
      <c r="E2" s="219"/>
      <c r="F2" s="219"/>
      <c r="G2" s="219"/>
      <c r="H2" s="219"/>
      <c r="I2" s="219"/>
      <c r="J2" s="219"/>
      <c r="K2" s="219"/>
    </row>
    <row r="3" spans="1:16" ht="22.5" customHeight="1">
      <c r="A3" s="9"/>
      <c r="B3" s="9"/>
      <c r="C3" s="9"/>
      <c r="D3" s="9"/>
      <c r="E3" s="9"/>
      <c r="F3" s="9"/>
      <c r="G3" s="9"/>
      <c r="H3" s="9"/>
      <c r="I3" s="42" t="s">
        <v>115</v>
      </c>
      <c r="J3" s="231">
        <f>+'入力用シート '!C4</f>
        <v>0</v>
      </c>
      <c r="K3" s="231"/>
    </row>
    <row r="4" spans="1:16" ht="12" customHeight="1" thickBot="1">
      <c r="A4" s="9"/>
      <c r="B4" s="9"/>
      <c r="C4" s="9"/>
      <c r="D4" s="9"/>
      <c r="E4" s="9"/>
      <c r="F4" s="9"/>
      <c r="G4" s="9"/>
      <c r="H4" s="9"/>
      <c r="I4" s="42"/>
      <c r="J4" s="138"/>
      <c r="K4" s="138"/>
    </row>
    <row r="5" spans="1:16" s="134" customFormat="1" ht="22.5" customHeight="1" thickTop="1" thickBot="1">
      <c r="A5" s="135" t="s">
        <v>119</v>
      </c>
      <c r="B5" s="135"/>
      <c r="C5" s="135"/>
      <c r="F5" s="139"/>
      <c r="G5" s="135" t="s">
        <v>120</v>
      </c>
      <c r="H5" s="135"/>
      <c r="I5" s="135"/>
      <c r="K5" s="136"/>
    </row>
    <row r="6" spans="1:16" s="134" customFormat="1" ht="12" customHeight="1" thickTop="1">
      <c r="A6" s="132"/>
      <c r="B6" s="132"/>
      <c r="C6" s="132"/>
      <c r="D6" s="133"/>
      <c r="F6" s="137"/>
      <c r="G6" s="132"/>
      <c r="H6" s="135"/>
      <c r="I6" s="135"/>
      <c r="K6" s="136"/>
    </row>
    <row r="7" spans="1:16" ht="22.5" customHeight="1">
      <c r="A7" s="230" t="s">
        <v>16</v>
      </c>
      <c r="B7" s="230" t="s">
        <v>17</v>
      </c>
      <c r="C7" s="230" t="s">
        <v>18</v>
      </c>
      <c r="D7" s="230"/>
      <c r="E7" s="230"/>
      <c r="F7" s="230" t="s">
        <v>143</v>
      </c>
      <c r="G7" s="230"/>
      <c r="H7" s="230"/>
      <c r="I7" s="230"/>
      <c r="J7" s="15" t="s">
        <v>39</v>
      </c>
      <c r="K7" s="230" t="s">
        <v>14</v>
      </c>
    </row>
    <row r="8" spans="1:16" ht="22.5" customHeight="1">
      <c r="A8" s="230"/>
      <c r="B8" s="230"/>
      <c r="C8" s="12" t="s">
        <v>19</v>
      </c>
      <c r="D8" s="13" t="s">
        <v>20</v>
      </c>
      <c r="E8" s="13" t="s">
        <v>21</v>
      </c>
      <c r="F8" s="12" t="s">
        <v>22</v>
      </c>
      <c r="G8" s="12" t="s">
        <v>23</v>
      </c>
      <c r="H8" s="13" t="s">
        <v>20</v>
      </c>
      <c r="I8" s="12" t="s">
        <v>21</v>
      </c>
      <c r="J8" s="12" t="s">
        <v>21</v>
      </c>
      <c r="K8" s="230"/>
    </row>
    <row r="9" spans="1:16" ht="30" customHeight="1">
      <c r="A9" s="234" t="s">
        <v>29</v>
      </c>
      <c r="B9" s="235" t="s">
        <v>30</v>
      </c>
      <c r="C9" s="101">
        <f>IF(OR('入力用シート '!$K$16="○",'入力用シート '!K17="○",),1,0)</f>
        <v>0</v>
      </c>
      <c r="D9" s="102">
        <v>905000</v>
      </c>
      <c r="E9" s="101">
        <f>+C9*D9</f>
        <v>0</v>
      </c>
      <c r="F9" s="103">
        <f>IF('入力用シート '!K16="○",'入力用シート '!C16,0)</f>
        <v>0</v>
      </c>
      <c r="G9" s="101">
        <f>IF('入力用シート '!$K$16="○",'入力用シート '!D16,0)</f>
        <v>0</v>
      </c>
      <c r="H9" s="101">
        <f>IF('入力用シート '!$K$16="○",'入力用シート '!E16,0)</f>
        <v>0</v>
      </c>
      <c r="I9" s="101">
        <f>IF('入力用シート '!$K$16="○",'入力用シート '!F16,0)</f>
        <v>0</v>
      </c>
      <c r="J9" s="232"/>
      <c r="K9" s="31"/>
    </row>
    <row r="10" spans="1:16" ht="30" customHeight="1">
      <c r="A10" s="234"/>
      <c r="B10" s="236"/>
      <c r="C10" s="104"/>
      <c r="D10" s="105"/>
      <c r="E10" s="104"/>
      <c r="F10" s="106">
        <f>IF('入力用シート '!$K$17="○",'入力用シート '!C17,0)</f>
        <v>0</v>
      </c>
      <c r="G10" s="104">
        <f>IF('入力用シート '!$K$17="○",'入力用シート '!D17,0)</f>
        <v>0</v>
      </c>
      <c r="H10" s="104">
        <f>IF('入力用シート '!$K$17="○",'入力用シート '!E17,0)</f>
        <v>0</v>
      </c>
      <c r="I10" s="104">
        <f>IF('入力用シート '!$K$17="○",'入力用シート '!F17,0)</f>
        <v>0</v>
      </c>
      <c r="J10" s="233"/>
      <c r="K10" s="32"/>
    </row>
    <row r="11" spans="1:16" ht="30" customHeight="1">
      <c r="A11" s="234"/>
      <c r="B11" s="237"/>
      <c r="C11" s="129" t="s">
        <v>3</v>
      </c>
      <c r="D11" s="109"/>
      <c r="E11" s="123">
        <f>SUM(E9:E10)</f>
        <v>0</v>
      </c>
      <c r="F11" s="130" t="s">
        <v>3</v>
      </c>
      <c r="G11" s="123">
        <f>SUM(G9:G10)</f>
        <v>0</v>
      </c>
      <c r="H11" s="109"/>
      <c r="I11" s="123">
        <f>SUM(I9:I10)</f>
        <v>0</v>
      </c>
      <c r="J11" s="123">
        <f>MIN(E11,I11)</f>
        <v>0</v>
      </c>
      <c r="K11" s="32"/>
    </row>
    <row r="12" spans="1:16" ht="30" customHeight="1">
      <c r="A12" s="234"/>
      <c r="B12" s="235" t="s">
        <v>31</v>
      </c>
      <c r="C12" s="101">
        <f>IF(OR('入力用シート '!$K$19="○",'入力用シート '!K20="○",),SUM('入力用シート '!D19:D20),0)</f>
        <v>0</v>
      </c>
      <c r="D12" s="101">
        <v>205000</v>
      </c>
      <c r="E12" s="101">
        <f>C12*D12</f>
        <v>0</v>
      </c>
      <c r="F12" s="107">
        <f>IF('入力用シート '!$K19="○",'入力用シート '!C19,0)</f>
        <v>0</v>
      </c>
      <c r="G12" s="101">
        <f>IF('入力用シート '!$K19="○",'入力用シート '!D19,0)</f>
        <v>0</v>
      </c>
      <c r="H12" s="101">
        <f>IF('入力用シート '!$K19="○",'入力用シート '!E19,0)</f>
        <v>0</v>
      </c>
      <c r="I12" s="101">
        <f>IF('入力用シート '!$K19="○",'入力用シート '!F19,0)</f>
        <v>0</v>
      </c>
      <c r="J12" s="102">
        <f>IF('入力用シート '!$K19="○",'入力用シート '!H19,0)</f>
        <v>0</v>
      </c>
      <c r="K12" s="31"/>
    </row>
    <row r="13" spans="1:16" ht="30" customHeight="1">
      <c r="A13" s="234"/>
      <c r="B13" s="236"/>
      <c r="C13" s="104"/>
      <c r="D13" s="104"/>
      <c r="E13" s="104"/>
      <c r="F13" s="106">
        <f>IF('入力用シート '!$K20="○",'入力用シート '!C20,0)</f>
        <v>0</v>
      </c>
      <c r="G13" s="104">
        <f>IF('入力用シート '!$K20="○",'入力用シート '!D20,0)</f>
        <v>0</v>
      </c>
      <c r="H13" s="104">
        <f>IF('入力用シート '!$K20="○",'入力用シート '!E20,0)</f>
        <v>0</v>
      </c>
      <c r="I13" s="104">
        <f>IF('入力用シート '!$K20="○",'入力用シート '!F20,0)</f>
        <v>0</v>
      </c>
      <c r="J13" s="105">
        <f>IF('入力用シート '!$K20="○",'入力用シート '!H20,0)</f>
        <v>0</v>
      </c>
      <c r="K13" s="32"/>
    </row>
    <row r="14" spans="1:16" ht="30" customHeight="1">
      <c r="A14" s="234"/>
      <c r="B14" s="238"/>
      <c r="C14" s="108" t="s">
        <v>3</v>
      </c>
      <c r="D14" s="109"/>
      <c r="E14" s="110">
        <f>SUM(E12:E13)</f>
        <v>0</v>
      </c>
      <c r="F14" s="111" t="s">
        <v>3</v>
      </c>
      <c r="G14" s="110">
        <f>SUM(G12:G13)</f>
        <v>0</v>
      </c>
      <c r="H14" s="109"/>
      <c r="I14" s="110">
        <f>SUM(I12:I13)</f>
        <v>0</v>
      </c>
      <c r="J14" s="110">
        <f>MIN(E14,I14)</f>
        <v>0</v>
      </c>
      <c r="K14" s="33"/>
      <c r="P14" s="149"/>
    </row>
    <row r="15" spans="1:16" ht="30" customHeight="1">
      <c r="A15" s="234"/>
      <c r="B15" s="235" t="s">
        <v>42</v>
      </c>
      <c r="C15" s="164" t="s">
        <v>123</v>
      </c>
      <c r="D15" s="242">
        <v>3600</v>
      </c>
      <c r="E15" s="245">
        <f>C16*C18*D15</f>
        <v>0</v>
      </c>
      <c r="F15" s="248"/>
      <c r="G15" s="249"/>
      <c r="H15" s="249"/>
      <c r="I15" s="250"/>
      <c r="J15" s="242"/>
      <c r="K15" s="31"/>
      <c r="P15" s="149"/>
    </row>
    <row r="16" spans="1:16" ht="30" customHeight="1">
      <c r="A16" s="234"/>
      <c r="B16" s="236"/>
      <c r="C16" s="161">
        <f>IF(OR('入力用シート '!$K$22="○"),'入力用シート '!C10,0)</f>
        <v>0</v>
      </c>
      <c r="D16" s="243"/>
      <c r="E16" s="246"/>
      <c r="F16" s="251"/>
      <c r="G16" s="252"/>
      <c r="H16" s="252"/>
      <c r="I16" s="253"/>
      <c r="J16" s="243"/>
      <c r="K16" s="32"/>
    </row>
    <row r="17" spans="1:11" ht="30" customHeight="1">
      <c r="A17" s="234"/>
      <c r="B17" s="236"/>
      <c r="C17" s="164" t="s">
        <v>124</v>
      </c>
      <c r="D17" s="243"/>
      <c r="E17" s="246"/>
      <c r="F17" s="251"/>
      <c r="G17" s="252"/>
      <c r="H17" s="252"/>
      <c r="I17" s="253"/>
      <c r="J17" s="243"/>
      <c r="K17" s="32"/>
    </row>
    <row r="18" spans="1:11" ht="30" customHeight="1">
      <c r="A18" s="234"/>
      <c r="B18" s="236"/>
      <c r="C18" s="161">
        <f>IF(OR('入力用シート '!$K$22="○"),'入力用シート '!C11,0)</f>
        <v>0</v>
      </c>
      <c r="D18" s="243"/>
      <c r="E18" s="247"/>
      <c r="F18" s="254"/>
      <c r="G18" s="255"/>
      <c r="H18" s="255"/>
      <c r="I18" s="256"/>
      <c r="J18" s="244"/>
      <c r="K18" s="32"/>
    </row>
    <row r="19" spans="1:11" ht="30" customHeight="1">
      <c r="A19" s="234"/>
      <c r="B19" s="238"/>
      <c r="C19" s="148" t="s">
        <v>3</v>
      </c>
      <c r="D19" s="109"/>
      <c r="E19" s="110">
        <f>SUM(E15:E18)</f>
        <v>0</v>
      </c>
      <c r="F19" s="111" t="s">
        <v>3</v>
      </c>
      <c r="G19" s="156">
        <f>SUM(G15:G18)</f>
        <v>0</v>
      </c>
      <c r="H19" s="155"/>
      <c r="I19" s="156"/>
      <c r="J19" s="110">
        <f>MIN(E19,I19)</f>
        <v>0</v>
      </c>
      <c r="K19" s="33"/>
    </row>
    <row r="20" spans="1:11" s="16" customFormat="1" ht="30" customHeight="1">
      <c r="A20" s="234"/>
      <c r="B20" s="239" t="s">
        <v>32</v>
      </c>
      <c r="C20" s="101">
        <f>IF(OR('入力用シート '!K30="○",'入力用シート '!K31="○",),SUM('入力用シート '!D30:D31),0)</f>
        <v>0</v>
      </c>
      <c r="D20" s="112">
        <v>51400</v>
      </c>
      <c r="E20" s="101">
        <f>C20*D20</f>
        <v>0</v>
      </c>
      <c r="F20" s="107">
        <f>IF('入力用シート '!$K30="○",'入力用シート '!C30,0)</f>
        <v>0</v>
      </c>
      <c r="G20" s="112">
        <f>IF('入力用シート '!$K30="○",'入力用シート '!D30,0)</f>
        <v>0</v>
      </c>
      <c r="H20" s="112">
        <f>IF('入力用シート '!$K30="○",'入力用シート '!E30,0)</f>
        <v>0</v>
      </c>
      <c r="I20" s="112">
        <f>IF('入力用シート '!$K30="○",'入力用シート '!F30,0)</f>
        <v>0</v>
      </c>
      <c r="J20" s="102">
        <f>IF('入力用シート '!$K30="○",'入力用シート '!H30,0)</f>
        <v>0</v>
      </c>
      <c r="K20" s="34"/>
    </row>
    <row r="21" spans="1:11" s="16" customFormat="1" ht="30" customHeight="1">
      <c r="A21" s="234"/>
      <c r="B21" s="240"/>
      <c r="C21" s="113"/>
      <c r="D21" s="113"/>
      <c r="E21" s="104"/>
      <c r="F21" s="114">
        <f>IF('入力用シート '!$K31="○",'入力用シート '!C31,0)</f>
        <v>0</v>
      </c>
      <c r="G21" s="113">
        <f>IF('入力用シート '!$K31="○",'入力用シート '!D31,0)</f>
        <v>0</v>
      </c>
      <c r="H21" s="113">
        <f>IF('入力用シート '!$K31="○",'入力用シート '!E31,0)</f>
        <v>0</v>
      </c>
      <c r="I21" s="113">
        <f>IF('入力用シート '!$K31="○",'入力用シート '!F31,0)</f>
        <v>0</v>
      </c>
      <c r="J21" s="105">
        <f>IF('入力用シート '!$K31="○",'入力用シート '!H31,0)</f>
        <v>0</v>
      </c>
      <c r="K21" s="35"/>
    </row>
    <row r="22" spans="1:11" s="16" customFormat="1" ht="30" customHeight="1">
      <c r="A22" s="234"/>
      <c r="B22" s="241"/>
      <c r="C22" s="115" t="s">
        <v>3</v>
      </c>
      <c r="D22" s="116"/>
      <c r="E22" s="117">
        <f>SUM(E20:E21)</f>
        <v>0</v>
      </c>
      <c r="F22" s="118" t="s">
        <v>3</v>
      </c>
      <c r="G22" s="117">
        <f>SUM(G20:G21)</f>
        <v>0</v>
      </c>
      <c r="H22" s="116"/>
      <c r="I22" s="117">
        <f>SUM(I20:I21)</f>
        <v>0</v>
      </c>
      <c r="J22" s="117">
        <f>MIN(E22,I22)</f>
        <v>0</v>
      </c>
      <c r="K22" s="36"/>
    </row>
    <row r="23" spans="1:11" s="16" customFormat="1" ht="30" customHeight="1">
      <c r="A23" s="234"/>
      <c r="B23" s="239" t="s">
        <v>43</v>
      </c>
      <c r="C23" s="112">
        <f>IF(OR('入力用シート '!K33="○"),1,0)</f>
        <v>0</v>
      </c>
      <c r="D23" s="119">
        <f>IF(C23=1,'入力用シート '!G33,0)</f>
        <v>0</v>
      </c>
      <c r="E23" s="101">
        <f>+C23*D23</f>
        <v>0</v>
      </c>
      <c r="F23" s="120">
        <f>IF('入力用シート '!$K33="○",'入力用シート '!C33,0)</f>
        <v>0</v>
      </c>
      <c r="G23" s="112">
        <f>IF('入力用シート '!$K33="○",'入力用シート '!D33,0)</f>
        <v>0</v>
      </c>
      <c r="H23" s="112">
        <f>IF('入力用シート '!$K33="○",'入力用シート '!E33,0)</f>
        <v>0</v>
      </c>
      <c r="I23" s="112">
        <f>IF('入力用シート '!$K33="○",'入力用シート '!F33,0)</f>
        <v>0</v>
      </c>
      <c r="J23" s="102"/>
      <c r="K23" s="34"/>
    </row>
    <row r="24" spans="1:11" s="16" customFormat="1" ht="30" customHeight="1">
      <c r="A24" s="234"/>
      <c r="B24" s="240"/>
      <c r="C24" s="121"/>
      <c r="D24" s="122"/>
      <c r="E24" s="123"/>
      <c r="F24" s="124">
        <f>IF('入力用シート '!$K34="○",'入力用シート '!C34,0)</f>
        <v>0</v>
      </c>
      <c r="G24" s="121">
        <f>IF('入力用シート '!$K34="○",'入力用シート '!D34,0)</f>
        <v>0</v>
      </c>
      <c r="H24" s="121">
        <f>IF('入力用シート '!$K34="○",'入力用シート '!E34,0)</f>
        <v>0</v>
      </c>
      <c r="I24" s="121">
        <f>IF('入力用シート '!$K34="○",'入力用シート '!F34,0)</f>
        <v>0</v>
      </c>
      <c r="J24" s="125"/>
      <c r="K24" s="35"/>
    </row>
    <row r="25" spans="1:11" s="16" customFormat="1" ht="30" customHeight="1">
      <c r="A25" s="234"/>
      <c r="B25" s="240"/>
      <c r="C25" s="121"/>
      <c r="D25" s="122"/>
      <c r="E25" s="123"/>
      <c r="F25" s="124">
        <f>IF('入力用シート '!$K35="○",'入力用シート '!C35,0)</f>
        <v>0</v>
      </c>
      <c r="G25" s="121">
        <f>IF('入力用シート '!$K35="○",'入力用シート '!D35,0)</f>
        <v>0</v>
      </c>
      <c r="H25" s="121">
        <f>IF('入力用シート '!$K35="○",'入力用シート '!E35,0)</f>
        <v>0</v>
      </c>
      <c r="I25" s="121">
        <f>IF('入力用シート '!$K35="○",'入力用シート '!F35,0)</f>
        <v>0</v>
      </c>
      <c r="J25" s="125"/>
      <c r="K25" s="35"/>
    </row>
    <row r="26" spans="1:11" s="16" customFormat="1" ht="30" customHeight="1">
      <c r="A26" s="234"/>
      <c r="B26" s="240"/>
      <c r="C26" s="121"/>
      <c r="D26" s="122"/>
      <c r="E26" s="123"/>
      <c r="F26" s="124">
        <f>IF('入力用シート '!$K36="○",'入力用シート '!C36,0)</f>
        <v>0</v>
      </c>
      <c r="G26" s="121">
        <f>IF('入力用シート '!$K36="○",'入力用シート '!D36,0)</f>
        <v>0</v>
      </c>
      <c r="H26" s="121">
        <f>IF('入力用シート '!$K36="○",'入力用シート '!E36,0)</f>
        <v>0</v>
      </c>
      <c r="I26" s="121">
        <f>IF('入力用シート '!$K36="○",'入力用シート '!F36,0)</f>
        <v>0</v>
      </c>
      <c r="J26" s="125"/>
      <c r="K26" s="35"/>
    </row>
    <row r="27" spans="1:11" s="16" customFormat="1" ht="30" customHeight="1">
      <c r="A27" s="234"/>
      <c r="B27" s="240"/>
      <c r="C27" s="113"/>
      <c r="D27" s="126"/>
      <c r="E27" s="104"/>
      <c r="F27" s="114">
        <f>IF('入力用シート '!$K37="○",'入力用シート '!C37,0)</f>
        <v>0</v>
      </c>
      <c r="G27" s="113">
        <f>IF('入力用シート '!$K37="○",'入力用シート '!D37,0)</f>
        <v>0</v>
      </c>
      <c r="H27" s="113">
        <f>IF('入力用シート '!$K37="○",'入力用シート '!E37,0)</f>
        <v>0</v>
      </c>
      <c r="I27" s="113">
        <f>IF('入力用シート '!$K37="○",'入力用シート '!F37,0)</f>
        <v>0</v>
      </c>
      <c r="J27" s="105"/>
      <c r="K27" s="35"/>
    </row>
    <row r="28" spans="1:11" s="16" customFormat="1" ht="30" customHeight="1">
      <c r="A28" s="234"/>
      <c r="B28" s="241"/>
      <c r="C28" s="115" t="s">
        <v>3</v>
      </c>
      <c r="D28" s="116"/>
      <c r="E28" s="117">
        <f>SUM(E23:E27)</f>
        <v>0</v>
      </c>
      <c r="F28" s="127" t="s">
        <v>3</v>
      </c>
      <c r="G28" s="117">
        <f>SUM(G23:G27)</f>
        <v>0</v>
      </c>
      <c r="H28" s="116"/>
      <c r="I28" s="117">
        <f>SUM(I23:I27)</f>
        <v>0</v>
      </c>
      <c r="J28" s="117">
        <f>+I28</f>
        <v>0</v>
      </c>
      <c r="K28" s="36"/>
    </row>
    <row r="29" spans="1:11" s="16" customFormat="1" ht="30" customHeight="1">
      <c r="A29" s="234"/>
      <c r="B29" s="29" t="s">
        <v>15</v>
      </c>
      <c r="C29" s="128"/>
      <c r="D29" s="128"/>
      <c r="E29" s="117">
        <f>SUM(E28,E11,E14,E19,E22)</f>
        <v>0</v>
      </c>
      <c r="F29" s="128"/>
      <c r="G29" s="128"/>
      <c r="H29" s="128"/>
      <c r="I29" s="117">
        <f>SUM(I28,I11,I14,I19,I22)</f>
        <v>0</v>
      </c>
      <c r="J29" s="117">
        <f>SUM(J28,J22,J14,J11)</f>
        <v>0</v>
      </c>
      <c r="K29" s="30"/>
    </row>
    <row r="30" spans="1:11" ht="15" customHeight="1">
      <c r="A30" s="1" t="s">
        <v>40</v>
      </c>
    </row>
    <row r="31" spans="1:11" ht="15" customHeight="1">
      <c r="A31" s="1" t="s">
        <v>41</v>
      </c>
    </row>
    <row r="32" spans="1:11" s="16" customFormat="1" ht="15" customHeight="1">
      <c r="A32" s="16" t="s">
        <v>46</v>
      </c>
    </row>
    <row r="36" spans="6:6">
      <c r="F36" s="1" t="s">
        <v>121</v>
      </c>
    </row>
    <row r="37" spans="6:6">
      <c r="F37" s="1" t="s">
        <v>122</v>
      </c>
    </row>
  </sheetData>
  <mergeCells count="18">
    <mergeCell ref="J9:J10"/>
    <mergeCell ref="A9:A29"/>
    <mergeCell ref="B9:B11"/>
    <mergeCell ref="B12:B14"/>
    <mergeCell ref="B15:B19"/>
    <mergeCell ref="B23:B28"/>
    <mergeCell ref="B20:B22"/>
    <mergeCell ref="J15:J18"/>
    <mergeCell ref="D15:D18"/>
    <mergeCell ref="E15:E18"/>
    <mergeCell ref="F15:I18"/>
    <mergeCell ref="A2:K2"/>
    <mergeCell ref="A7:A8"/>
    <mergeCell ref="B7:B8"/>
    <mergeCell ref="C7:E7"/>
    <mergeCell ref="F7:I7"/>
    <mergeCell ref="J3:K3"/>
    <mergeCell ref="K7:K8"/>
  </mergeCells>
  <phoneticPr fontId="2"/>
  <dataValidations count="2">
    <dataValidation type="list" allowBlank="1" showInputMessage="1" showErrorMessage="1" sqref="F6">
      <formula1>$F$31:$F$32</formula1>
    </dataValidation>
    <dataValidation type="list" allowBlank="1" showInputMessage="1" showErrorMessage="1" sqref="F5">
      <formula1>$F$36:$F$37</formula1>
    </dataValidation>
  </dataValidations>
  <printOptions horizontalCentered="1"/>
  <pageMargins left="0.25" right="0.25" top="0.75" bottom="0.75" header="0.3" footer="0.3"/>
  <pageSetup paperSize="9" scale="61"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8"/>
  <sheetViews>
    <sheetView view="pageBreakPreview" zoomScale="115" zoomScaleNormal="100" zoomScaleSheetLayoutView="115" workbookViewId="0">
      <selection activeCell="M23" sqref="M23"/>
    </sheetView>
  </sheetViews>
  <sheetFormatPr defaultColWidth="9.09765625" defaultRowHeight="13"/>
  <cols>
    <col min="1" max="1" width="9.09765625" style="44"/>
    <col min="2" max="2" width="9.09765625" style="44" customWidth="1"/>
    <col min="3" max="8" width="9.09765625" style="44"/>
    <col min="9" max="9" width="12.69921875" style="44" customWidth="1"/>
    <col min="10" max="16384" width="9.09765625" style="44"/>
  </cols>
  <sheetData>
    <row r="1" spans="1:9" ht="16.5">
      <c r="A1" s="261" t="s">
        <v>135</v>
      </c>
      <c r="B1" s="261"/>
      <c r="C1" s="261"/>
      <c r="D1" s="261"/>
      <c r="E1" s="261"/>
      <c r="F1" s="261"/>
      <c r="G1" s="261"/>
      <c r="H1" s="261"/>
      <c r="I1" s="261"/>
    </row>
    <row r="2" spans="1:9" ht="14">
      <c r="A2" s="45"/>
    </row>
    <row r="3" spans="1:9" ht="25.5" customHeight="1">
      <c r="A3" s="45" t="s">
        <v>64</v>
      </c>
    </row>
    <row r="4" spans="1:9" ht="23.25" customHeight="1">
      <c r="A4" s="262" t="s">
        <v>65</v>
      </c>
      <c r="B4" s="262"/>
      <c r="C4" s="262"/>
    </row>
    <row r="5" spans="1:9" ht="35.25" customHeight="1">
      <c r="A5" s="257" t="s">
        <v>66</v>
      </c>
      <c r="B5" s="257"/>
      <c r="C5" s="257" t="s">
        <v>67</v>
      </c>
      <c r="D5" s="257"/>
      <c r="E5" s="257"/>
      <c r="F5" s="257" t="s">
        <v>68</v>
      </c>
      <c r="G5" s="257"/>
      <c r="H5" s="257"/>
      <c r="I5" s="257"/>
    </row>
    <row r="6" spans="1:9" ht="99" customHeight="1">
      <c r="A6" s="257"/>
      <c r="B6" s="257"/>
      <c r="C6" s="258">
        <f>'【必須】様式2-1'!$J$15</f>
        <v>0</v>
      </c>
      <c r="D6" s="259"/>
      <c r="E6" s="46" t="s">
        <v>44</v>
      </c>
      <c r="F6" s="260" t="s">
        <v>116</v>
      </c>
      <c r="G6" s="260"/>
      <c r="H6" s="260"/>
      <c r="I6" s="260"/>
    </row>
    <row r="7" spans="1:9" ht="14">
      <c r="A7" s="45"/>
    </row>
    <row r="8" spans="1:9" ht="25.5" customHeight="1">
      <c r="A8" s="45" t="s">
        <v>69</v>
      </c>
    </row>
    <row r="9" spans="1:9" ht="23.25" customHeight="1">
      <c r="A9" s="262" t="s">
        <v>65</v>
      </c>
      <c r="B9" s="262"/>
      <c r="C9" s="262"/>
    </row>
    <row r="10" spans="1:9" ht="35.25" customHeight="1">
      <c r="A10" s="257" t="s">
        <v>66</v>
      </c>
      <c r="B10" s="257"/>
      <c r="C10" s="257" t="s">
        <v>67</v>
      </c>
      <c r="D10" s="257"/>
      <c r="E10" s="257"/>
      <c r="F10" s="257" t="s">
        <v>68</v>
      </c>
      <c r="G10" s="257"/>
      <c r="H10" s="257"/>
      <c r="I10" s="257"/>
    </row>
    <row r="11" spans="1:9" ht="99.75" customHeight="1">
      <c r="A11" s="257"/>
      <c r="B11" s="257"/>
      <c r="C11" s="258">
        <f>'【必須】様式2-1'!$J$15</f>
        <v>0</v>
      </c>
      <c r="D11" s="259"/>
      <c r="E11" s="46" t="s">
        <v>44</v>
      </c>
      <c r="F11" s="260" t="s">
        <v>117</v>
      </c>
      <c r="G11" s="260"/>
      <c r="H11" s="260"/>
      <c r="I11" s="260"/>
    </row>
    <row r="12" spans="1:9" ht="14">
      <c r="A12" s="45"/>
    </row>
    <row r="13" spans="1:9" ht="14">
      <c r="A13" s="45"/>
    </row>
    <row r="14" spans="1:9" ht="14">
      <c r="A14" s="206" t="s">
        <v>136</v>
      </c>
      <c r="B14" s="206"/>
      <c r="C14" s="206"/>
      <c r="D14" s="206"/>
      <c r="E14" s="206"/>
      <c r="F14" s="206"/>
      <c r="G14" s="206"/>
      <c r="H14" s="206"/>
      <c r="I14" s="206"/>
    </row>
    <row r="15" spans="1:9" ht="14">
      <c r="A15" s="45"/>
    </row>
    <row r="16" spans="1:9" ht="14">
      <c r="A16" s="45"/>
    </row>
    <row r="17" spans="1:9" ht="18.75" customHeight="1">
      <c r="A17" s="263">
        <f>【必須】申請書!H3</f>
        <v>0</v>
      </c>
      <c r="B17" s="263"/>
      <c r="C17" s="263"/>
    </row>
    <row r="18" spans="1:9" ht="14">
      <c r="A18" s="45"/>
    </row>
    <row r="19" spans="1:9" ht="14">
      <c r="A19" s="45"/>
    </row>
    <row r="20" spans="1:9" ht="20.149999999999999" customHeight="1">
      <c r="A20" s="205" t="s">
        <v>70</v>
      </c>
      <c r="B20" s="205"/>
      <c r="C20" s="205"/>
      <c r="D20" s="205"/>
      <c r="E20" s="205"/>
      <c r="F20" s="205"/>
      <c r="G20" s="205"/>
      <c r="H20" s="205"/>
      <c r="I20" s="205"/>
    </row>
    <row r="21" spans="1:9" ht="20.149999999999999" customHeight="1">
      <c r="A21" s="47"/>
      <c r="B21" s="47"/>
      <c r="C21" s="47"/>
      <c r="D21" s="47" t="s">
        <v>71</v>
      </c>
      <c r="E21" s="207">
        <f>+'入力用シート '!$C$7</f>
        <v>0</v>
      </c>
      <c r="F21" s="207"/>
      <c r="G21" s="207"/>
      <c r="H21" s="207"/>
      <c r="I21" s="207"/>
    </row>
    <row r="22" spans="1:9" ht="20.149999999999999" customHeight="1">
      <c r="A22" s="47"/>
      <c r="B22" s="47"/>
      <c r="C22" s="47"/>
      <c r="D22" s="47"/>
      <c r="E22" s="95"/>
      <c r="F22" s="95"/>
      <c r="G22" s="95"/>
      <c r="H22" s="95"/>
      <c r="I22" s="95"/>
    </row>
    <row r="23" spans="1:9" ht="20.149999999999999" customHeight="1">
      <c r="A23" s="45"/>
      <c r="D23" s="44" t="s">
        <v>72</v>
      </c>
      <c r="E23" s="207">
        <f>+'入力用シート '!$C$3</f>
        <v>0</v>
      </c>
      <c r="F23" s="207"/>
      <c r="G23" s="207"/>
      <c r="H23" s="207"/>
      <c r="I23" s="207"/>
    </row>
    <row r="24" spans="1:9" ht="20.149999999999999" customHeight="1">
      <c r="A24" s="45"/>
      <c r="E24" s="95"/>
      <c r="F24" s="95"/>
      <c r="G24" s="95"/>
      <c r="H24" s="95"/>
      <c r="I24" s="95"/>
    </row>
    <row r="25" spans="1:9" ht="20.149999999999999" customHeight="1">
      <c r="A25" s="45"/>
      <c r="D25" s="212" t="s">
        <v>73</v>
      </c>
      <c r="E25" s="214">
        <f>+'入力用シート '!$C$5</f>
        <v>0</v>
      </c>
      <c r="F25" s="214"/>
      <c r="G25" s="214"/>
      <c r="H25" s="214"/>
      <c r="I25" s="214"/>
    </row>
    <row r="26" spans="1:9" ht="20.149999999999999" customHeight="1">
      <c r="A26" s="45"/>
      <c r="D26" s="213"/>
      <c r="E26" s="95"/>
      <c r="F26" s="95"/>
      <c r="G26" s="95"/>
      <c r="H26" s="95"/>
      <c r="I26" s="96"/>
    </row>
    <row r="27" spans="1:9" ht="20.149999999999999" customHeight="1">
      <c r="A27" s="45"/>
      <c r="D27" s="48" t="s">
        <v>74</v>
      </c>
      <c r="E27" s="207">
        <f>+'入力用シート '!$C$4</f>
        <v>0</v>
      </c>
      <c r="F27" s="207"/>
      <c r="G27" s="207"/>
      <c r="H27" s="207"/>
      <c r="I27" s="207"/>
    </row>
    <row r="28" spans="1:9">
      <c r="E28" s="100"/>
      <c r="F28" s="100"/>
      <c r="G28" s="100"/>
      <c r="H28" s="100"/>
      <c r="I28" s="100"/>
    </row>
  </sheetData>
  <mergeCells count="23">
    <mergeCell ref="E27:I27"/>
    <mergeCell ref="A9:C9"/>
    <mergeCell ref="A10:B10"/>
    <mergeCell ref="C10:E10"/>
    <mergeCell ref="F10:I10"/>
    <mergeCell ref="A11:B11"/>
    <mergeCell ref="C11:D11"/>
    <mergeCell ref="F11:I11"/>
    <mergeCell ref="E21:I21"/>
    <mergeCell ref="A14:I14"/>
    <mergeCell ref="A17:C17"/>
    <mergeCell ref="A20:I20"/>
    <mergeCell ref="D25:D26"/>
    <mergeCell ref="E25:I25"/>
    <mergeCell ref="E23:I23"/>
    <mergeCell ref="A6:B6"/>
    <mergeCell ref="C6:D6"/>
    <mergeCell ref="F6:I6"/>
    <mergeCell ref="A1:I1"/>
    <mergeCell ref="A4:C4"/>
    <mergeCell ref="A5:B5"/>
    <mergeCell ref="C5:E5"/>
    <mergeCell ref="F5:I5"/>
  </mergeCells>
  <phoneticPr fontId="2"/>
  <conditionalFormatting sqref="E25:I25 E21 E27 I26">
    <cfRule type="cellIs" dxfId="7" priority="3" stopIfTrue="1" operator="equal">
      <formula>0</formula>
    </cfRule>
    <cfRule type="cellIs" dxfId="6" priority="4" stopIfTrue="1" operator="equal">
      <formula>0</formula>
    </cfRule>
  </conditionalFormatting>
  <conditionalFormatting sqref="E23">
    <cfRule type="cellIs" dxfId="5" priority="1" stopIfTrue="1" operator="equal">
      <formula>0</formula>
    </cfRule>
    <cfRule type="cellIs" dxfId="4" priority="2" stopIfTrue="1" operator="equal">
      <formula>0</formula>
    </cfRule>
  </conditionalFormatting>
  <printOptions horizontalCentered="1" verticalCentered="1"/>
  <pageMargins left="1.1023622047244095" right="0.70866141732283472" top="1.1417322834645669" bottom="0.9448818897637796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27"/>
  <sheetViews>
    <sheetView view="pageBreakPreview" zoomScale="115" zoomScaleNormal="100" zoomScaleSheetLayoutView="115" workbookViewId="0">
      <selection activeCell="K12" sqref="K12"/>
    </sheetView>
  </sheetViews>
  <sheetFormatPr defaultColWidth="9.09765625" defaultRowHeight="14"/>
  <cols>
    <col min="1" max="16384" width="9.09765625" style="49"/>
  </cols>
  <sheetData>
    <row r="1" spans="1:9" ht="28">
      <c r="A1" s="264" t="s">
        <v>75</v>
      </c>
      <c r="B1" s="264"/>
      <c r="C1" s="264"/>
      <c r="D1" s="264"/>
      <c r="E1" s="264"/>
      <c r="F1" s="264"/>
      <c r="G1" s="264"/>
      <c r="H1" s="264"/>
      <c r="I1" s="264"/>
    </row>
    <row r="3" spans="1:9" ht="21" customHeight="1">
      <c r="A3" s="49" t="s">
        <v>76</v>
      </c>
    </row>
    <row r="4" spans="1:9" s="44" customFormat="1" ht="20.149999999999999" customHeight="1">
      <c r="A4" s="47"/>
      <c r="B4" s="47"/>
      <c r="C4" s="47"/>
      <c r="D4" s="47" t="s">
        <v>71</v>
      </c>
      <c r="E4" s="207">
        <f>+'入力用シート '!$C$7</f>
        <v>0</v>
      </c>
      <c r="F4" s="207"/>
      <c r="G4" s="207"/>
      <c r="H4" s="207"/>
      <c r="I4" s="207"/>
    </row>
    <row r="5" spans="1:9" s="44" customFormat="1" ht="20.149999999999999" customHeight="1">
      <c r="A5" s="47"/>
      <c r="B5" s="47"/>
      <c r="C5" s="47"/>
      <c r="D5" s="47"/>
      <c r="E5" s="95"/>
      <c r="F5" s="95"/>
      <c r="G5" s="95"/>
      <c r="H5" s="95"/>
      <c r="I5" s="95"/>
    </row>
    <row r="6" spans="1:9" s="44" customFormat="1" ht="20.149999999999999" customHeight="1">
      <c r="A6" s="45"/>
      <c r="D6" s="44" t="s">
        <v>72</v>
      </c>
      <c r="E6" s="207">
        <f>+'入力用シート '!$C$3</f>
        <v>0</v>
      </c>
      <c r="F6" s="207"/>
      <c r="G6" s="207"/>
      <c r="H6" s="207"/>
      <c r="I6" s="207"/>
    </row>
    <row r="7" spans="1:9" s="44" customFormat="1" ht="20.149999999999999" customHeight="1">
      <c r="A7" s="45"/>
      <c r="E7" s="95"/>
      <c r="F7" s="95"/>
      <c r="G7" s="95"/>
      <c r="H7" s="95"/>
      <c r="I7" s="95"/>
    </row>
    <row r="8" spans="1:9" s="44" customFormat="1" ht="20.149999999999999" customHeight="1">
      <c r="A8" s="45"/>
      <c r="D8" s="212" t="s">
        <v>73</v>
      </c>
      <c r="E8" s="214">
        <f>+'入力用シート '!$C$5</f>
        <v>0</v>
      </c>
      <c r="F8" s="214"/>
      <c r="G8" s="214"/>
      <c r="H8" s="214"/>
      <c r="I8" s="214"/>
    </row>
    <row r="9" spans="1:9" s="44" customFormat="1" ht="20.149999999999999" customHeight="1">
      <c r="A9" s="45"/>
      <c r="D9" s="213"/>
      <c r="E9" s="95"/>
      <c r="F9" s="95"/>
      <c r="G9" s="95"/>
      <c r="H9" s="95"/>
      <c r="I9" s="96"/>
    </row>
    <row r="10" spans="1:9" s="44" customFormat="1" ht="20.149999999999999" customHeight="1">
      <c r="A10" s="45"/>
      <c r="D10" s="48" t="s">
        <v>74</v>
      </c>
      <c r="E10" s="207">
        <f>+'入力用シート '!$C$4</f>
        <v>0</v>
      </c>
      <c r="F10" s="207"/>
      <c r="G10" s="207"/>
      <c r="H10" s="207"/>
      <c r="I10" s="207"/>
    </row>
    <row r="12" spans="1:9" ht="69" customHeight="1">
      <c r="A12" s="265" t="s">
        <v>118</v>
      </c>
      <c r="B12" s="265"/>
      <c r="C12" s="265"/>
      <c r="D12" s="265"/>
      <c r="E12" s="265"/>
      <c r="F12" s="265"/>
      <c r="G12" s="265"/>
      <c r="H12" s="265"/>
      <c r="I12" s="265"/>
    </row>
    <row r="13" spans="1:9">
      <c r="A13" s="51"/>
      <c r="B13" s="51"/>
      <c r="C13" s="51"/>
      <c r="D13" s="51"/>
      <c r="E13" s="51"/>
      <c r="F13" s="51"/>
      <c r="G13" s="51"/>
      <c r="H13" s="51"/>
      <c r="I13" s="51"/>
    </row>
    <row r="14" spans="1:9" ht="22.5" customHeight="1">
      <c r="A14" s="51"/>
      <c r="B14" s="266" t="s">
        <v>77</v>
      </c>
      <c r="C14" s="266"/>
      <c r="D14" s="266"/>
      <c r="E14" s="51"/>
      <c r="F14" s="51"/>
      <c r="G14" s="51"/>
      <c r="H14" s="51"/>
      <c r="I14" s="51"/>
    </row>
    <row r="15" spans="1:9" ht="22.5" customHeight="1">
      <c r="A15" s="51"/>
      <c r="B15" s="266" t="s">
        <v>78</v>
      </c>
      <c r="C15" s="266"/>
      <c r="D15" s="266"/>
      <c r="E15" s="51"/>
      <c r="F15" s="51"/>
      <c r="G15" s="51"/>
      <c r="H15" s="51"/>
      <c r="I15" s="51"/>
    </row>
    <row r="17" spans="1:9">
      <c r="A17" s="49" t="s">
        <v>80</v>
      </c>
    </row>
    <row r="20" spans="1:9">
      <c r="A20" s="49" t="s">
        <v>79</v>
      </c>
    </row>
    <row r="21" spans="1:9" s="44" customFormat="1" ht="20.149999999999999" customHeight="1">
      <c r="A21" s="47"/>
      <c r="B21" s="47"/>
      <c r="C21" s="47"/>
      <c r="D21" s="47" t="s">
        <v>71</v>
      </c>
      <c r="E21" s="267"/>
      <c r="F21" s="267"/>
      <c r="G21" s="267"/>
      <c r="H21" s="267"/>
      <c r="I21" s="267"/>
    </row>
    <row r="22" spans="1:9" s="44" customFormat="1" ht="20.149999999999999" customHeight="1">
      <c r="A22" s="47"/>
      <c r="B22" s="47"/>
      <c r="C22" s="47"/>
      <c r="D22" s="47"/>
      <c r="E22" s="267"/>
      <c r="F22" s="267"/>
      <c r="G22" s="267"/>
      <c r="H22" s="267"/>
      <c r="I22" s="267"/>
    </row>
    <row r="23" spans="1:9" s="44" customFormat="1" ht="20.149999999999999" customHeight="1">
      <c r="A23" s="45"/>
      <c r="D23" s="44" t="s">
        <v>72</v>
      </c>
      <c r="E23" s="267"/>
      <c r="F23" s="267"/>
      <c r="G23" s="267"/>
      <c r="H23" s="267"/>
      <c r="I23" s="267"/>
    </row>
    <row r="24" spans="1:9" s="44" customFormat="1" ht="20.149999999999999" customHeight="1">
      <c r="A24" s="45"/>
      <c r="E24" s="267"/>
      <c r="F24" s="267"/>
      <c r="G24" s="267"/>
      <c r="H24" s="267"/>
      <c r="I24" s="267"/>
    </row>
    <row r="25" spans="1:9" s="44" customFormat="1" ht="20.149999999999999" customHeight="1">
      <c r="A25" s="45"/>
      <c r="D25" s="212" t="s">
        <v>73</v>
      </c>
      <c r="E25" s="213"/>
      <c r="F25" s="213"/>
      <c r="G25" s="213"/>
      <c r="H25" s="213"/>
      <c r="I25" s="213"/>
    </row>
    <row r="26" spans="1:9" s="44" customFormat="1" ht="20.149999999999999" customHeight="1">
      <c r="A26" s="45"/>
      <c r="D26" s="213"/>
      <c r="E26" s="213"/>
      <c r="F26" s="213"/>
      <c r="G26" s="213"/>
      <c r="H26" s="213"/>
    </row>
    <row r="27" spans="1:9" s="44" customFormat="1" ht="20.149999999999999" customHeight="1">
      <c r="A27" s="45"/>
      <c r="D27" s="50"/>
      <c r="F27" s="213"/>
      <c r="G27" s="213"/>
      <c r="H27" s="213"/>
      <c r="I27" s="213"/>
    </row>
  </sheetData>
  <mergeCells count="15">
    <mergeCell ref="F27:I27"/>
    <mergeCell ref="E4:I4"/>
    <mergeCell ref="E10:I10"/>
    <mergeCell ref="A12:I12"/>
    <mergeCell ref="B14:D14"/>
    <mergeCell ref="B15:D15"/>
    <mergeCell ref="E21:I22"/>
    <mergeCell ref="E23:I24"/>
    <mergeCell ref="E6:I6"/>
    <mergeCell ref="A1:I1"/>
    <mergeCell ref="D8:D9"/>
    <mergeCell ref="E8:I8"/>
    <mergeCell ref="D25:D26"/>
    <mergeCell ref="E25:I25"/>
    <mergeCell ref="E26:H26"/>
  </mergeCells>
  <phoneticPr fontId="2"/>
  <conditionalFormatting sqref="E8:I8 E4 E10 I9">
    <cfRule type="cellIs" dxfId="3" priority="3" stopIfTrue="1" operator="equal">
      <formula>0</formula>
    </cfRule>
    <cfRule type="cellIs" dxfId="2" priority="4" stopIfTrue="1" operator="equal">
      <formula>0</formula>
    </cfRule>
  </conditionalFormatting>
  <conditionalFormatting sqref="E6">
    <cfRule type="cellIs" dxfId="1" priority="1" stopIfTrue="1" operator="equal">
      <formula>0</formula>
    </cfRule>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入力用シート  (記入例)</vt:lpstr>
      <vt:lpstr>入力用シート </vt:lpstr>
      <vt:lpstr>【必須】申請書</vt:lpstr>
      <vt:lpstr>【必須】様式2-1</vt:lpstr>
      <vt:lpstr>【必須】様式2-1-2別紙(外来)</vt:lpstr>
      <vt:lpstr>【必須】歳入歳出抄本</vt:lpstr>
      <vt:lpstr>【任意】委任状</vt:lpstr>
      <vt:lpstr>'【必須】様式2-1-2別紙(外来)'!Print_Area</vt:lpstr>
      <vt:lpstr>'入力用シート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2021-06-28T06:15:36Z</dcterms:created>
  <dcterms:modified xsi:type="dcterms:W3CDTF">2024-01-15T06:58:01Z</dcterms:modified>
</cp:coreProperties>
</file>