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様式2-1" sheetId="19" r:id="rId1"/>
    <sheet name="様式2-1-2別紙(入院)" sheetId="20" r:id="rId2"/>
    <sheet name="様式2-1-2別紙(外来)" sheetId="22" r:id="rId3"/>
    <sheet name="様式2-1-2別紙（救急）" sheetId="35" r:id="rId4"/>
    <sheet name="様式2-1-2別紙(外来確保)" sheetId="29" r:id="rId5"/>
    <sheet name="【任意】委任状 " sheetId="38" r:id="rId6"/>
  </sheets>
  <externalReferences>
    <externalReference r:id="rId7"/>
  </externalReferences>
  <definedNames>
    <definedName name="_xlnm.Print_Area" localSheetId="2">'様式2-1-2別紙(外来)'!$A$1:$K$29</definedName>
    <definedName name="_xlnm.Print_Area" localSheetId="3">'様式2-1-2別紙（救急）'!$A$1:$K$40</definedName>
    <definedName name="_xlnm.Print_Area" localSheetId="1">'様式2-1-2別紙(入院)'!$A$1:$K$40</definedName>
  </definedNames>
  <calcPr calcId="162913"/>
</workbook>
</file>

<file path=xl/calcChain.xml><?xml version="1.0" encoding="utf-8"?>
<calcChain xmlns="http://schemas.openxmlformats.org/spreadsheetml/2006/main">
  <c r="J38" i="35" l="1"/>
  <c r="I38" i="35"/>
  <c r="J38" i="20"/>
  <c r="I38" i="20"/>
  <c r="E4" i="38" l="1"/>
  <c r="E6" i="38"/>
  <c r="E8" i="38"/>
  <c r="E10" i="38"/>
  <c r="E15" i="22" l="1"/>
  <c r="E19" i="22" s="1"/>
  <c r="E38" i="35" l="1"/>
  <c r="E9" i="20" l="1"/>
  <c r="D11" i="20"/>
  <c r="I21" i="29"/>
  <c r="J16" i="35" l="1"/>
  <c r="J15" i="20"/>
  <c r="J15" i="22"/>
  <c r="E12" i="35"/>
  <c r="G19" i="22"/>
  <c r="E15" i="20"/>
  <c r="J21" i="29" l="1"/>
  <c r="E21" i="29"/>
  <c r="I9" i="22"/>
  <c r="E12" i="22"/>
  <c r="E9" i="22"/>
  <c r="E11" i="22" s="1"/>
  <c r="C18" i="19"/>
  <c r="I36" i="20"/>
  <c r="I35" i="20"/>
  <c r="I37" i="20" s="1"/>
  <c r="I33" i="20"/>
  <c r="I32" i="20"/>
  <c r="I30" i="20"/>
  <c r="I29" i="20"/>
  <c r="I27" i="20"/>
  <c r="I26" i="20"/>
  <c r="I24" i="20"/>
  <c r="I23" i="20"/>
  <c r="I25" i="20" s="1"/>
  <c r="I21" i="20"/>
  <c r="I20" i="20"/>
  <c r="I22" i="20" s="1"/>
  <c r="I12" i="20"/>
  <c r="I9" i="20"/>
  <c r="I10" i="20"/>
  <c r="I11" i="20" l="1"/>
  <c r="J9" i="20"/>
  <c r="G37" i="35"/>
  <c r="I36" i="35"/>
  <c r="J36" i="35" s="1"/>
  <c r="I35" i="35"/>
  <c r="I37" i="35" s="1"/>
  <c r="E35" i="35"/>
  <c r="E37" i="35" s="1"/>
  <c r="G34" i="35"/>
  <c r="I33" i="35"/>
  <c r="I32" i="35"/>
  <c r="E32" i="35"/>
  <c r="E34" i="35" s="1"/>
  <c r="G31" i="35"/>
  <c r="I30" i="35"/>
  <c r="J30" i="35" s="1"/>
  <c r="I29" i="35"/>
  <c r="J29" i="35" s="1"/>
  <c r="E29" i="35"/>
  <c r="E31" i="35" s="1"/>
  <c r="G27" i="35"/>
  <c r="G28" i="35" s="1"/>
  <c r="I26" i="35"/>
  <c r="E26" i="35"/>
  <c r="E28" i="35" s="1"/>
  <c r="G25" i="35"/>
  <c r="I24" i="35"/>
  <c r="I23" i="35"/>
  <c r="I25" i="35" s="1"/>
  <c r="E23" i="35"/>
  <c r="E25" i="35" s="1"/>
  <c r="J25" i="35" s="1"/>
  <c r="G22" i="35"/>
  <c r="I21" i="35"/>
  <c r="I20" i="35"/>
  <c r="J20" i="35" s="1"/>
  <c r="E20" i="35"/>
  <c r="E22" i="35" s="1"/>
  <c r="G19" i="35"/>
  <c r="I18" i="35"/>
  <c r="J18" i="35" s="1"/>
  <c r="I17" i="35"/>
  <c r="E17" i="35"/>
  <c r="E19" i="35" s="1"/>
  <c r="G16" i="35"/>
  <c r="E16" i="35"/>
  <c r="G11" i="35"/>
  <c r="I10" i="35"/>
  <c r="J10" i="35" s="1"/>
  <c r="I9" i="35"/>
  <c r="E9" i="35"/>
  <c r="E11" i="35" s="1"/>
  <c r="I27" i="35" l="1"/>
  <c r="I28" i="35" s="1"/>
  <c r="I11" i="35"/>
  <c r="J9" i="35"/>
  <c r="J11" i="35" s="1"/>
  <c r="I22" i="35"/>
  <c r="J35" i="35"/>
  <c r="J37" i="35" s="1"/>
  <c r="I19" i="35"/>
  <c r="J17" i="35"/>
  <c r="J19" i="35" s="1"/>
  <c r="I34" i="35"/>
  <c r="J34" i="35" s="1"/>
  <c r="J31" i="35"/>
  <c r="J28" i="35"/>
  <c r="I31" i="35"/>
  <c r="J21" i="35"/>
  <c r="J22" i="35" s="1"/>
  <c r="I14" i="29"/>
  <c r="I11" i="29"/>
  <c r="I6" i="29"/>
  <c r="I8" i="29"/>
  <c r="E6" i="29"/>
  <c r="I7" i="29"/>
  <c r="G20" i="29"/>
  <c r="I19" i="29"/>
  <c r="I18" i="29"/>
  <c r="I20" i="29"/>
  <c r="G17" i="29"/>
  <c r="I16" i="29"/>
  <c r="I15" i="29"/>
  <c r="I17" i="29"/>
  <c r="G14" i="29"/>
  <c r="I13" i="29"/>
  <c r="I12" i="29"/>
  <c r="G11" i="29"/>
  <c r="I10" i="29"/>
  <c r="I9" i="29"/>
  <c r="G8" i="29"/>
  <c r="E18" i="29"/>
  <c r="E20" i="29"/>
  <c r="E15" i="29"/>
  <c r="E17" i="29"/>
  <c r="E12" i="29"/>
  <c r="E14" i="29"/>
  <c r="E11" i="29"/>
  <c r="E9" i="29"/>
  <c r="E8" i="29"/>
  <c r="G7" i="29"/>
  <c r="G37" i="20"/>
  <c r="G34" i="20"/>
  <c r="G11" i="20"/>
  <c r="E12" i="20"/>
  <c r="I34" i="20"/>
  <c r="E32" i="20"/>
  <c r="E34" i="20"/>
  <c r="E35" i="20"/>
  <c r="E37" i="20" s="1"/>
  <c r="J37" i="20" s="1"/>
  <c r="E17" i="19"/>
  <c r="I15" i="19"/>
  <c r="J15" i="19" s="1"/>
  <c r="I14" i="19"/>
  <c r="E14" i="19"/>
  <c r="D18" i="19"/>
  <c r="F18" i="19"/>
  <c r="G18" i="19"/>
  <c r="H18" i="19"/>
  <c r="I17" i="19"/>
  <c r="J17" i="19" s="1"/>
  <c r="E15" i="19"/>
  <c r="E16" i="19"/>
  <c r="I16" i="19"/>
  <c r="J16" i="19" s="1"/>
  <c r="J10" i="20"/>
  <c r="J11" i="20" s="1"/>
  <c r="E11" i="20"/>
  <c r="G13" i="20"/>
  <c r="I13" i="20" s="1"/>
  <c r="I14" i="20" s="1"/>
  <c r="E14" i="20"/>
  <c r="J14" i="20" s="1"/>
  <c r="G14" i="20"/>
  <c r="E19" i="20"/>
  <c r="G19" i="20"/>
  <c r="E20" i="20"/>
  <c r="E22" i="20" s="1"/>
  <c r="J20" i="20"/>
  <c r="J22" i="20" s="1"/>
  <c r="J21" i="20"/>
  <c r="G22" i="20"/>
  <c r="E23" i="20"/>
  <c r="J23" i="20"/>
  <c r="J24" i="20"/>
  <c r="E25" i="20"/>
  <c r="G25" i="20"/>
  <c r="E26" i="20"/>
  <c r="E28" i="20" s="1"/>
  <c r="I28" i="20"/>
  <c r="G28" i="20"/>
  <c r="E29" i="20"/>
  <c r="E31" i="20" s="1"/>
  <c r="J31" i="20" s="1"/>
  <c r="I31" i="20"/>
  <c r="G31" i="20"/>
  <c r="G10" i="22"/>
  <c r="G11" i="22" s="1"/>
  <c r="E14" i="22"/>
  <c r="I12" i="22"/>
  <c r="J12" i="22"/>
  <c r="I13" i="22"/>
  <c r="J13" i="22" s="1"/>
  <c r="G14" i="22"/>
  <c r="E20" i="22"/>
  <c r="E22" i="22" s="1"/>
  <c r="I20" i="22"/>
  <c r="J20" i="22" s="1"/>
  <c r="J22" i="22" s="1"/>
  <c r="I21" i="22"/>
  <c r="J21" i="22"/>
  <c r="G22" i="22"/>
  <c r="E23" i="22"/>
  <c r="E25" i="22"/>
  <c r="I23" i="22"/>
  <c r="I24" i="22"/>
  <c r="I25" i="22" s="1"/>
  <c r="G25" i="22"/>
  <c r="J34" i="20"/>
  <c r="J25" i="20"/>
  <c r="J28" i="20" l="1"/>
  <c r="E26" i="22"/>
  <c r="I22" i="22"/>
  <c r="E18" i="19"/>
  <c r="I18" i="19"/>
  <c r="J14" i="22"/>
  <c r="I14" i="22"/>
  <c r="I10" i="22"/>
  <c r="I11" i="22" s="1"/>
  <c r="J25" i="22"/>
  <c r="E38" i="20"/>
  <c r="J14" i="19"/>
  <c r="J18" i="19" s="1"/>
  <c r="J11" i="22" l="1"/>
  <c r="J26" i="22" s="1"/>
  <c r="I26" i="22"/>
</calcChain>
</file>

<file path=xl/comments1.xml><?xml version="1.0" encoding="utf-8"?>
<comments xmlns="http://schemas.openxmlformats.org/spreadsheetml/2006/main">
  <authors>
    <author>作成者</author>
  </authors>
  <commentList>
    <comment ref="B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委任しない事項を削除してください</t>
        </r>
      </text>
    </comment>
    <comment ref="B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委任しない事項を削除してください</t>
        </r>
      </text>
    </comment>
  </commentList>
</comments>
</file>

<file path=xl/sharedStrings.xml><?xml version="1.0" encoding="utf-8"?>
<sst xmlns="http://schemas.openxmlformats.org/spreadsheetml/2006/main" count="240" uniqueCount="102">
  <si>
    <t>Ｄ</t>
    <phoneticPr fontId="2"/>
  </si>
  <si>
    <t>Ｅ</t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</si>
  <si>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</si>
  <si>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</si>
  <si>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（単位：円）</t>
    <rPh sb="1" eb="3">
      <t>タンイ</t>
    </rPh>
    <rPh sb="4" eb="5">
      <t>エン</t>
    </rPh>
    <phoneticPr fontId="2"/>
  </si>
  <si>
    <t>Ａ</t>
    <phoneticPr fontId="2"/>
  </si>
  <si>
    <t>Ｂ</t>
    <phoneticPr fontId="2"/>
  </si>
  <si>
    <t>Ｃ(Ａ－Ｂ)</t>
    <phoneticPr fontId="2"/>
  </si>
  <si>
    <t>Ｆ</t>
    <phoneticPr fontId="2"/>
  </si>
  <si>
    <t>区　　　分</t>
    <rPh sb="0" eb="1">
      <t>ク</t>
    </rPh>
    <rPh sb="4" eb="5">
      <t>ブン</t>
    </rPh>
    <phoneticPr fontId="2"/>
  </si>
  <si>
    <t>総 事 業 費</t>
    <rPh sb="0" eb="1">
      <t>ソウ</t>
    </rPh>
    <rPh sb="2" eb="3">
      <t>コト</t>
    </rPh>
    <rPh sb="4" eb="5">
      <t>ギョウ</t>
    </rPh>
    <rPh sb="6" eb="7">
      <t>ヒ</t>
    </rPh>
    <phoneticPr fontId="2"/>
  </si>
  <si>
    <t>差　引　額</t>
    <rPh sb="0" eb="1">
      <t>サ</t>
    </rPh>
    <rPh sb="2" eb="3">
      <t>イン</t>
    </rPh>
    <rPh sb="4" eb="5">
      <t>ガク</t>
    </rPh>
    <phoneticPr fontId="2"/>
  </si>
  <si>
    <t>基　準　額</t>
    <rPh sb="0" eb="1">
      <t>モト</t>
    </rPh>
    <rPh sb="2" eb="3">
      <t>ジュン</t>
    </rPh>
    <rPh sb="4" eb="5">
      <t>ガク</t>
    </rPh>
    <phoneticPr fontId="2"/>
  </si>
  <si>
    <t>選　定　額
（Ｃ、Ｄ及びＥのいずれか少ない額）</t>
    <rPh sb="0" eb="1">
      <t>セン</t>
    </rPh>
    <rPh sb="2" eb="3">
      <t>サダム</t>
    </rPh>
    <rPh sb="4" eb="5">
      <t>ガク</t>
    </rPh>
    <rPh sb="10" eb="11">
      <t>オヨ</t>
    </rPh>
    <phoneticPr fontId="2"/>
  </si>
  <si>
    <t>備考</t>
    <rPh sb="0" eb="2">
      <t>ビコウ</t>
    </rPh>
    <phoneticPr fontId="4"/>
  </si>
  <si>
    <t>計</t>
    <rPh sb="0" eb="1">
      <t>ケイ</t>
    </rPh>
    <phoneticPr fontId="4"/>
  </si>
  <si>
    <t>種目</t>
    <rPh sb="0" eb="2">
      <t>シュモク</t>
    </rPh>
    <phoneticPr fontId="4"/>
  </si>
  <si>
    <t>品目</t>
    <rPh sb="0" eb="2">
      <t>ヒンモク</t>
    </rPh>
    <phoneticPr fontId="4"/>
  </si>
  <si>
    <t>基準額</t>
    <rPh sb="0" eb="3">
      <t>キジュンガク</t>
    </rPh>
    <phoneticPr fontId="4"/>
  </si>
  <si>
    <t>員数</t>
    <rPh sb="0" eb="2">
      <t>インスウ</t>
    </rPh>
    <phoneticPr fontId="4"/>
  </si>
  <si>
    <t>単価(円)</t>
    <rPh sb="0" eb="2">
      <t>タンカ</t>
    </rPh>
    <rPh sb="3" eb="4">
      <t>エン</t>
    </rPh>
    <phoneticPr fontId="4"/>
  </si>
  <si>
    <t>金額(円)</t>
    <rPh sb="0" eb="2">
      <t>キンガク</t>
    </rPh>
    <rPh sb="3" eb="4">
      <t>エン</t>
    </rPh>
    <phoneticPr fontId="4"/>
  </si>
  <si>
    <t>規格（型式）</t>
    <rPh sb="0" eb="2">
      <t>キカク</t>
    </rPh>
    <rPh sb="3" eb="5">
      <t>カタシキ</t>
    </rPh>
    <phoneticPr fontId="4"/>
  </si>
  <si>
    <t>数量</t>
    <rPh sb="0" eb="2">
      <t>スウリョウ</t>
    </rPh>
    <phoneticPr fontId="4"/>
  </si>
  <si>
    <t>初度設備費</t>
    <rPh sb="0" eb="2">
      <t>ショド</t>
    </rPh>
    <rPh sb="2" eb="5">
      <t>セツビヒ</t>
    </rPh>
    <phoneticPr fontId="4"/>
  </si>
  <si>
    <t>Ｇ(＝Ｆ)</t>
    <phoneticPr fontId="2"/>
  </si>
  <si>
    <t>様式第２号関係（別紙１）</t>
    <rPh sb="0" eb="2">
      <t>ヨウシキ</t>
    </rPh>
    <rPh sb="2" eb="3">
      <t>ダイ</t>
    </rPh>
    <rPh sb="4" eb="5">
      <t>ゴウ</t>
    </rPh>
    <rPh sb="5" eb="7">
      <t>カンケイ</t>
    </rPh>
    <rPh sb="8" eb="10">
      <t>ベッシ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</si>
  <si>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</si>
  <si>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5">
      <t>ショヨウガク</t>
    </rPh>
    <phoneticPr fontId="2"/>
  </si>
  <si>
    <t>　　　２　「補助所要額」（Ｈ）欄に１，０００円未満の端数を生じたときは切捨てること。</t>
    <phoneticPr fontId="2"/>
  </si>
  <si>
    <t>設備費</t>
    <rPh sb="0" eb="3">
      <t>セツビヒ</t>
    </rPh>
    <phoneticPr fontId="4"/>
  </si>
  <si>
    <t>ＨＥＰＡフィルター付空気清浄機(陰圧対応可能なものに限る)</t>
    <rPh sb="9" eb="10">
      <t>ツ</t>
    </rPh>
    <rPh sb="10" eb="12">
      <t>クウキ</t>
    </rPh>
    <rPh sb="12" eb="15">
      <t>セイジョウキ</t>
    </rPh>
    <rPh sb="16" eb="17">
      <t>イン</t>
    </rPh>
    <rPh sb="17" eb="18">
      <t>アツ</t>
    </rPh>
    <rPh sb="18" eb="20">
      <t>タイオウ</t>
    </rPh>
    <rPh sb="20" eb="22">
      <t>カノウ</t>
    </rPh>
    <rPh sb="26" eb="27">
      <t>カギ</t>
    </rPh>
    <phoneticPr fontId="2"/>
  </si>
  <si>
    <t>人工呼吸器及び付帯する備品</t>
    <rPh sb="0" eb="2">
      <t>ジンコウ</t>
    </rPh>
    <rPh sb="2" eb="5">
      <t>コキュウキ</t>
    </rPh>
    <rPh sb="5" eb="6">
      <t>オヨ</t>
    </rPh>
    <rPh sb="7" eb="9">
      <t>フタイ</t>
    </rPh>
    <rPh sb="11" eb="13">
      <t>ビヒン</t>
    </rPh>
    <phoneticPr fontId="2"/>
  </si>
  <si>
    <t>簡易ベッド</t>
    <rPh sb="0" eb="2">
      <t>カンイ</t>
    </rPh>
    <phoneticPr fontId="2"/>
  </si>
  <si>
    <t>簡易陰圧装置</t>
    <rPh sb="0" eb="2">
      <t>カンイ</t>
    </rPh>
    <rPh sb="2" eb="3">
      <t>イン</t>
    </rPh>
    <rPh sb="3" eb="4">
      <t>アツ</t>
    </rPh>
    <rPh sb="4" eb="6">
      <t>ソウチ</t>
    </rPh>
    <phoneticPr fontId="2"/>
  </si>
  <si>
    <t>設備費</t>
    <rPh sb="0" eb="3">
      <t>セツビヒ</t>
    </rPh>
    <phoneticPr fontId="2"/>
  </si>
  <si>
    <t>寄附金その他の収入予定額</t>
    <rPh sb="0" eb="3">
      <t>キフキン</t>
    </rPh>
    <rPh sb="5" eb="6">
      <t>タ</t>
    </rPh>
    <rPh sb="7" eb="9">
      <t>シュウニュウ</t>
    </rPh>
    <rPh sb="9" eb="11">
      <t>ヨテイ</t>
    </rPh>
    <rPh sb="11" eb="12">
      <t>ガク</t>
    </rPh>
    <phoneticPr fontId="2"/>
  </si>
  <si>
    <t>Ｈ(Ｇ×10/10以内)</t>
    <rPh sb="9" eb="11">
      <t>イナイ</t>
    </rPh>
    <phoneticPr fontId="2"/>
  </si>
  <si>
    <t>　　　３　「寄附金その他の収入予定額」（Ｂ）欄には、実費徴収予定額も含めて計上すること。</t>
    <rPh sb="6" eb="9">
      <t>キフキン</t>
    </rPh>
    <rPh sb="11" eb="12">
      <t>タ</t>
    </rPh>
    <rPh sb="13" eb="15">
      <t>シュウニュウ</t>
    </rPh>
    <rPh sb="15" eb="17">
      <t>ヨテイ</t>
    </rPh>
    <rPh sb="17" eb="18">
      <t>ガク</t>
    </rPh>
    <rPh sb="22" eb="23">
      <t>ラン</t>
    </rPh>
    <rPh sb="26" eb="28">
      <t>ジッピ</t>
    </rPh>
    <rPh sb="28" eb="30">
      <t>チョウシュウ</t>
    </rPh>
    <rPh sb="30" eb="33">
      <t>ヨテイガク</t>
    </rPh>
    <rPh sb="34" eb="35">
      <t>フク</t>
    </rPh>
    <rPh sb="37" eb="39">
      <t>ケイジョウ</t>
    </rPh>
    <phoneticPr fontId="2"/>
  </si>
  <si>
    <t>様式第２号関係（別紙１－２設備整備事業の別紙）</t>
    <rPh sb="0" eb="2">
      <t>ヨウシキ</t>
    </rPh>
    <rPh sb="2" eb="3">
      <t>ダイ</t>
    </rPh>
    <rPh sb="4" eb="5">
      <t>ゴウ</t>
    </rPh>
    <rPh sb="5" eb="7">
      <t>カンケイ</t>
    </rPh>
    <rPh sb="8" eb="10">
      <t>ベッシ</t>
    </rPh>
    <rPh sb="13" eb="15">
      <t>セツビ</t>
    </rPh>
    <rPh sb="15" eb="17">
      <t>セイビ</t>
    </rPh>
    <rPh sb="17" eb="19">
      <t>ジギョウ</t>
    </rPh>
    <rPh sb="20" eb="22">
      <t>ベッシ</t>
    </rPh>
    <phoneticPr fontId="2"/>
  </si>
  <si>
    <t>　　　２　施設区分ごとに別様で作成のこと。</t>
    <phoneticPr fontId="2"/>
  </si>
  <si>
    <t>（注）１　備考欄には、補助病床数、入所定員を記入するとともに必要に応じて設置理由、用途等参考となる事項を具体的に記入すること。</t>
    <rPh sb="1" eb="2">
      <t>チュウ</t>
    </rPh>
    <rPh sb="11" eb="13">
      <t>ホジョ</t>
    </rPh>
    <rPh sb="13" eb="16">
      <t>ビョウショウスウ</t>
    </rPh>
    <rPh sb="17" eb="19">
      <t>ニュウショ</t>
    </rPh>
    <rPh sb="19" eb="21">
      <t>テイイン</t>
    </rPh>
    <rPh sb="22" eb="24">
      <t>キニュウ</t>
    </rPh>
    <phoneticPr fontId="2"/>
  </si>
  <si>
    <t>選定額</t>
    <rPh sb="0" eb="2">
      <t>センテイ</t>
    </rPh>
    <rPh sb="2" eb="3">
      <t>ガク</t>
    </rPh>
    <phoneticPr fontId="2"/>
  </si>
  <si>
    <t xml:space="preserve">      　２　備考欄には、必要に応じて設置理由、用途等参考となる事項を具体的に記入すること。</t>
    <phoneticPr fontId="2"/>
  </si>
  <si>
    <t>個人防護具</t>
    <rPh sb="0" eb="2">
      <t>コジン</t>
    </rPh>
    <rPh sb="2" eb="4">
      <t>ボウゴ</t>
    </rPh>
    <rPh sb="4" eb="5">
      <t>グ</t>
    </rPh>
    <phoneticPr fontId="2"/>
  </si>
  <si>
    <t>体外式膜型人工肺</t>
    <rPh sb="0" eb="3">
      <t>タイガイシキ</t>
    </rPh>
    <rPh sb="3" eb="4">
      <t>マク</t>
    </rPh>
    <rPh sb="4" eb="5">
      <t>ガタ</t>
    </rPh>
    <rPh sb="5" eb="8">
      <t>ジンコウハイ</t>
    </rPh>
    <phoneticPr fontId="2"/>
  </si>
  <si>
    <t>簡易病室及び付帯する備品</t>
    <rPh sb="0" eb="2">
      <t>カンイ</t>
    </rPh>
    <rPh sb="2" eb="4">
      <t>ビョウシツ</t>
    </rPh>
    <rPh sb="4" eb="5">
      <t>オヨ</t>
    </rPh>
    <rPh sb="6" eb="8">
      <t>フタイ</t>
    </rPh>
    <rPh sb="10" eb="12">
      <t>ビヒン</t>
    </rPh>
    <phoneticPr fontId="2"/>
  </si>
  <si>
    <t>簡易診察室及び付帯する備品</t>
    <rPh sb="0" eb="2">
      <t>カンイ</t>
    </rPh>
    <rPh sb="2" eb="5">
      <t>シンサツシツ</t>
    </rPh>
    <rPh sb="5" eb="6">
      <t>オヨ</t>
    </rPh>
    <rPh sb="7" eb="9">
      <t>フタイ</t>
    </rPh>
    <rPh sb="11" eb="13">
      <t>ビヒン</t>
    </rPh>
    <phoneticPr fontId="2"/>
  </si>
  <si>
    <t>その他の設備費</t>
    <rPh sb="2" eb="3">
      <t>タ</t>
    </rPh>
    <rPh sb="4" eb="6">
      <t>セツビ</t>
    </rPh>
    <rPh sb="6" eb="7">
      <t>ヒ</t>
    </rPh>
    <phoneticPr fontId="4"/>
  </si>
  <si>
    <t>施設区分：救急・周産期・小児医療体制確保事業（病院名：○○○○○）</t>
    <rPh sb="0" eb="2">
      <t>シセツ</t>
    </rPh>
    <rPh sb="2" eb="4">
      <t>クブン</t>
    </rPh>
    <rPh sb="5" eb="7">
      <t>キュウキュウ</t>
    </rPh>
    <rPh sb="8" eb="11">
      <t>シュウサンキ</t>
    </rPh>
    <rPh sb="12" eb="14">
      <t>ショウニ</t>
    </rPh>
    <rPh sb="14" eb="16">
      <t>イリョウ</t>
    </rPh>
    <rPh sb="16" eb="18">
      <t>タイセイ</t>
    </rPh>
    <rPh sb="18" eb="20">
      <t>カクホ</t>
    </rPh>
    <rPh sb="20" eb="22">
      <t>ジギョウ</t>
    </rPh>
    <rPh sb="23" eb="25">
      <t>ビョウイン</t>
    </rPh>
    <rPh sb="25" eb="26">
      <t>メイ</t>
    </rPh>
    <phoneticPr fontId="4"/>
  </si>
  <si>
    <t xml:space="preserve">救急医療機関新型コロナウイルス感染症を疑い患者診療備品
</t>
    <phoneticPr fontId="2"/>
  </si>
  <si>
    <t>周産期・小児医療機関新型コロナウイルス感染症疑い患者保育器</t>
    <phoneticPr fontId="2"/>
  </si>
  <si>
    <t xml:space="preserve"> 　　　 ３　施設区分ごとに別様で作成のこと。</t>
    <phoneticPr fontId="2"/>
  </si>
  <si>
    <t>新型コロナウイルス感染症を疑う患者受入れのための救急・周産期・小児</t>
    <rPh sb="0" eb="2">
      <t>シンガタ</t>
    </rPh>
    <rPh sb="9" eb="12">
      <t>カンセンショウ</t>
    </rPh>
    <rPh sb="13" eb="14">
      <t>ウタガ</t>
    </rPh>
    <rPh sb="15" eb="17">
      <t>カンジャ</t>
    </rPh>
    <rPh sb="17" eb="19">
      <t>ウケイ</t>
    </rPh>
    <rPh sb="24" eb="26">
      <t>キュウキュウ</t>
    </rPh>
    <rPh sb="27" eb="30">
      <t>シュウサンキ</t>
    </rPh>
    <rPh sb="31" eb="33">
      <t>ショウニ</t>
    </rPh>
    <phoneticPr fontId="2"/>
  </si>
  <si>
    <t>令和　　年度島根県新型コロナウイルス感染症対策設備整備事業費　所要額調書</t>
    <rPh sb="0" eb="2">
      <t>レイワ</t>
    </rPh>
    <rPh sb="4" eb="6">
      <t>ネンド</t>
    </rPh>
    <rPh sb="6" eb="9">
      <t>シマネケン</t>
    </rPh>
    <rPh sb="9" eb="11">
      <t>シンガタ</t>
    </rPh>
    <rPh sb="18" eb="23">
      <t>カンセンショウタイサク</t>
    </rPh>
    <rPh sb="23" eb="25">
      <t>セツビ</t>
    </rPh>
    <rPh sb="25" eb="27">
      <t>セイビ</t>
    </rPh>
    <rPh sb="27" eb="29">
      <t>ジギョウ</t>
    </rPh>
    <rPh sb="29" eb="30">
      <t>ヒ</t>
    </rPh>
    <rPh sb="31" eb="33">
      <t>ショヨウ</t>
    </rPh>
    <rPh sb="33" eb="34">
      <t>ガク</t>
    </rPh>
    <rPh sb="34" eb="36">
      <t>チョウショ</t>
    </rPh>
    <phoneticPr fontId="2"/>
  </si>
  <si>
    <t>外来対応医療機関確保事業</t>
    <rPh sb="0" eb="2">
      <t>ガイライ</t>
    </rPh>
    <rPh sb="2" eb="4">
      <t>タイオウ</t>
    </rPh>
    <rPh sb="4" eb="6">
      <t>イリョウ</t>
    </rPh>
    <rPh sb="6" eb="8">
      <t>キカン</t>
    </rPh>
    <rPh sb="8" eb="10">
      <t>カクホ</t>
    </rPh>
    <rPh sb="10" eb="12">
      <t>ジギョウ</t>
    </rPh>
    <phoneticPr fontId="2"/>
  </si>
  <si>
    <t>患者案内のための看板の設置料</t>
    <rPh sb="0" eb="2">
      <t>カンジャ</t>
    </rPh>
    <rPh sb="2" eb="4">
      <t>アンナイ</t>
    </rPh>
    <rPh sb="8" eb="10">
      <t>カンバン</t>
    </rPh>
    <rPh sb="11" eb="14">
      <t>セッチリョウ</t>
    </rPh>
    <phoneticPr fontId="2"/>
  </si>
  <si>
    <t>ホームページ上に外来対応医療機関であることを明記するための改修費</t>
    <rPh sb="6" eb="7">
      <t>ジョウ</t>
    </rPh>
    <rPh sb="8" eb="10">
      <t>ガイライ</t>
    </rPh>
    <rPh sb="10" eb="12">
      <t>タイオウ</t>
    </rPh>
    <rPh sb="12" eb="14">
      <t>イリョウ</t>
    </rPh>
    <rPh sb="14" eb="16">
      <t>キカン</t>
    </rPh>
    <rPh sb="22" eb="24">
      <t>メイキ</t>
    </rPh>
    <rPh sb="29" eb="32">
      <t>カイシュウヒ</t>
    </rPh>
    <phoneticPr fontId="2"/>
  </si>
  <si>
    <t>換気設備設置のための軽微な改修等の修繕費</t>
    <rPh sb="0" eb="2">
      <t>カンキ</t>
    </rPh>
    <rPh sb="2" eb="4">
      <t>セツビ</t>
    </rPh>
    <rPh sb="4" eb="6">
      <t>セッチ</t>
    </rPh>
    <rPh sb="10" eb="12">
      <t>ケイビ</t>
    </rPh>
    <rPh sb="13" eb="15">
      <t>カイシュウ</t>
    </rPh>
    <rPh sb="15" eb="16">
      <t>トウ</t>
    </rPh>
    <rPh sb="17" eb="20">
      <t>シュウゼンヒ</t>
    </rPh>
    <phoneticPr fontId="2"/>
  </si>
  <si>
    <t>医療機器（パルスオキシメーター等）の購入費</t>
    <rPh sb="0" eb="2">
      <t>イリョウ</t>
    </rPh>
    <rPh sb="2" eb="4">
      <t>キキ</t>
    </rPh>
    <rPh sb="15" eb="16">
      <t>トウ</t>
    </rPh>
    <rPh sb="18" eb="21">
      <t>コウニュウヒ</t>
    </rPh>
    <phoneticPr fontId="2"/>
  </si>
  <si>
    <t>非接触サーモグラフィーカメラ（検温・消毒機能付き等）の購入費</t>
    <rPh sb="0" eb="3">
      <t>ヒセッショク</t>
    </rPh>
    <rPh sb="15" eb="17">
      <t>ケンオン</t>
    </rPh>
    <rPh sb="18" eb="20">
      <t>ショウドク</t>
    </rPh>
    <rPh sb="20" eb="22">
      <t>キノウ</t>
    </rPh>
    <rPh sb="22" eb="23">
      <t>ツ</t>
    </rPh>
    <rPh sb="24" eb="25">
      <t>トウ</t>
    </rPh>
    <rPh sb="27" eb="30">
      <t>コウニュウヒ</t>
    </rPh>
    <phoneticPr fontId="2"/>
  </si>
  <si>
    <t>←あり・なしを入力してください。</t>
    <rPh sb="7" eb="9">
      <t>ニュウリョク</t>
    </rPh>
    <phoneticPr fontId="2"/>
  </si>
  <si>
    <t>あり</t>
    <phoneticPr fontId="2"/>
  </si>
  <si>
    <t>なし</t>
    <phoneticPr fontId="2"/>
  </si>
  <si>
    <t>○新型コロナウイルス感染症患者受入実績（令和３年４月以降）</t>
    <rPh sb="1" eb="3">
      <t>シンガタ</t>
    </rPh>
    <rPh sb="10" eb="13">
      <t>カンセンショウ</t>
    </rPh>
    <rPh sb="13" eb="15">
      <t>カンジャ</t>
    </rPh>
    <rPh sb="15" eb="17">
      <t>ウケイレ</t>
    </rPh>
    <rPh sb="17" eb="19">
      <t>ジッセキ</t>
    </rPh>
    <rPh sb="20" eb="22">
      <t>レイワ</t>
    </rPh>
    <rPh sb="23" eb="24">
      <t>ネン</t>
    </rPh>
    <rPh sb="25" eb="28">
      <t>ガツイコウ</t>
    </rPh>
    <phoneticPr fontId="2"/>
  </si>
  <si>
    <t>○新型コロナウイルス感染症が疑われる患者受入実績（令和３年４月以降）</t>
    <rPh sb="1" eb="3">
      <t>シンガタ</t>
    </rPh>
    <rPh sb="10" eb="13">
      <t>カンセンショウ</t>
    </rPh>
    <rPh sb="14" eb="15">
      <t>ウタガ</t>
    </rPh>
    <rPh sb="18" eb="20">
      <t>カンジャ</t>
    </rPh>
    <rPh sb="20" eb="22">
      <t>ウケイレ</t>
    </rPh>
    <rPh sb="22" eb="24">
      <t>ジッセキ</t>
    </rPh>
    <rPh sb="25" eb="27">
      <t>レイワ</t>
    </rPh>
    <rPh sb="28" eb="29">
      <t>ネン</t>
    </rPh>
    <rPh sb="30" eb="33">
      <t>ガツイコウ</t>
    </rPh>
    <phoneticPr fontId="2"/>
  </si>
  <si>
    <t>施設区分：外来対応医療機関確保事業（医療機関名：○○○○○）</t>
    <rPh sb="0" eb="2">
      <t>シセツ</t>
    </rPh>
    <rPh sb="2" eb="4">
      <t>クブン</t>
    </rPh>
    <rPh sb="5" eb="7">
      <t>ガイライ</t>
    </rPh>
    <rPh sb="7" eb="9">
      <t>タイオウ</t>
    </rPh>
    <rPh sb="9" eb="11">
      <t>イリョウ</t>
    </rPh>
    <rPh sb="11" eb="13">
      <t>キカン</t>
    </rPh>
    <rPh sb="13" eb="15">
      <t>カクホ</t>
    </rPh>
    <rPh sb="15" eb="17">
      <t>ジギョウ</t>
    </rPh>
    <rPh sb="18" eb="20">
      <t>イリョウ</t>
    </rPh>
    <rPh sb="20" eb="22">
      <t>キカン</t>
    </rPh>
    <rPh sb="22" eb="23">
      <t>メイ</t>
    </rPh>
    <rPh sb="23" eb="24">
      <t>ビョウメイ</t>
    </rPh>
    <phoneticPr fontId="4"/>
  </si>
  <si>
    <r>
      <t>新型コロナウイルス感染症患者等入院医療機関</t>
    </r>
    <r>
      <rPr>
        <sz val="10"/>
        <rFont val="ＭＳ ゴシック"/>
        <family val="3"/>
        <charset val="128"/>
      </rPr>
      <t>等</t>
    </r>
    <rPh sb="0" eb="2">
      <t>シンガタ</t>
    </rPh>
    <rPh sb="9" eb="12">
      <t>カンセンショウ</t>
    </rPh>
    <rPh sb="12" eb="14">
      <t>カンジャ</t>
    </rPh>
    <rPh sb="14" eb="15">
      <t>トウ</t>
    </rPh>
    <rPh sb="15" eb="17">
      <t>ニュウイン</t>
    </rPh>
    <rPh sb="17" eb="19">
      <t>イリョウ</t>
    </rPh>
    <rPh sb="19" eb="21">
      <t>キカン</t>
    </rPh>
    <rPh sb="21" eb="22">
      <t>トウ</t>
    </rPh>
    <phoneticPr fontId="2"/>
  </si>
  <si>
    <r>
      <t>外来</t>
    </r>
    <r>
      <rPr>
        <sz val="10"/>
        <rFont val="ＭＳ ゴシック"/>
        <family val="3"/>
        <charset val="128"/>
      </rPr>
      <t>対応医療機関</t>
    </r>
    <rPh sb="0" eb="2">
      <t>ガイライ</t>
    </rPh>
    <rPh sb="2" eb="4">
      <t>タイオウ</t>
    </rPh>
    <rPh sb="4" eb="6">
      <t>イリョウ</t>
    </rPh>
    <rPh sb="6" eb="8">
      <t>キカン</t>
    </rPh>
    <phoneticPr fontId="2"/>
  </si>
  <si>
    <t>施設区分：新型コロナウイルス感染症患者等入院医療機関等（病院名：○○○○○）</t>
    <rPh sb="0" eb="2">
      <t>シセツ</t>
    </rPh>
    <rPh sb="2" eb="4">
      <t>クブン</t>
    </rPh>
    <rPh sb="5" eb="7">
      <t>シンガタ</t>
    </rPh>
    <rPh sb="14" eb="17">
      <t>カンセンショウ</t>
    </rPh>
    <rPh sb="17" eb="19">
      <t>カンジャ</t>
    </rPh>
    <rPh sb="19" eb="20">
      <t>トウ</t>
    </rPh>
    <rPh sb="20" eb="22">
      <t>ニュウイン</t>
    </rPh>
    <rPh sb="22" eb="24">
      <t>イリョウ</t>
    </rPh>
    <rPh sb="24" eb="26">
      <t>キカン</t>
    </rPh>
    <rPh sb="26" eb="27">
      <t>トウ</t>
    </rPh>
    <rPh sb="28" eb="30">
      <t>ビョウイン</t>
    </rPh>
    <rPh sb="30" eb="31">
      <t>メイ</t>
    </rPh>
    <phoneticPr fontId="4"/>
  </si>
  <si>
    <t>施設区分：外来対応医療機関（医療機関名：○○○○○）</t>
    <rPh sb="0" eb="2">
      <t>シセツ</t>
    </rPh>
    <rPh sb="2" eb="4">
      <t>クブン</t>
    </rPh>
    <rPh sb="5" eb="7">
      <t>ガイライ</t>
    </rPh>
    <rPh sb="7" eb="9">
      <t>タイオウ</t>
    </rPh>
    <rPh sb="9" eb="11">
      <t>イリョウ</t>
    </rPh>
    <rPh sb="11" eb="13">
      <t>キカン</t>
    </rPh>
    <rPh sb="14" eb="16">
      <t>イリョウ</t>
    </rPh>
    <rPh sb="16" eb="18">
      <t>キカン</t>
    </rPh>
    <rPh sb="18" eb="19">
      <t>メイ</t>
    </rPh>
    <rPh sb="19" eb="20">
      <t>ビョウメイ</t>
    </rPh>
    <phoneticPr fontId="4"/>
  </si>
  <si>
    <t>対応人数</t>
    <rPh sb="0" eb="2">
      <t>タイオウ</t>
    </rPh>
    <rPh sb="2" eb="4">
      <t>ニンズウ</t>
    </rPh>
    <phoneticPr fontId="2"/>
  </si>
  <si>
    <t>補助対象期間</t>
    <rPh sb="0" eb="4">
      <t>ホジョタイショウ</t>
    </rPh>
    <rPh sb="4" eb="6">
      <t>キカン</t>
    </rPh>
    <phoneticPr fontId="2"/>
  </si>
  <si>
    <t>対応人数</t>
    <rPh sb="0" eb="4">
      <t>タイオウニンズウ</t>
    </rPh>
    <phoneticPr fontId="2"/>
  </si>
  <si>
    <t>対象期間</t>
    <rPh sb="0" eb="2">
      <t>タイショウ</t>
    </rPh>
    <rPh sb="2" eb="4">
      <t>キカン</t>
    </rPh>
    <phoneticPr fontId="2"/>
  </si>
  <si>
    <t>対応人数</t>
    <rPh sb="0" eb="2">
      <t>タイオウ</t>
    </rPh>
    <rPh sb="2" eb="4">
      <t>ニンズ</t>
    </rPh>
    <phoneticPr fontId="2"/>
  </si>
  <si>
    <t>補助対象期間</t>
    <rPh sb="0" eb="6">
      <t>ホジョタイショウキカン</t>
    </rPh>
    <phoneticPr fontId="2"/>
  </si>
  <si>
    <t>担当者：</t>
    <rPh sb="0" eb="3">
      <t>タントウシャ</t>
    </rPh>
    <phoneticPr fontId="2"/>
  </si>
  <si>
    <t>TEL：</t>
    <phoneticPr fontId="2"/>
  </si>
  <si>
    <t>FAX：</t>
    <phoneticPr fontId="2"/>
  </si>
  <si>
    <t>E-mail：</t>
    <phoneticPr fontId="2"/>
  </si>
  <si>
    <t>医療機関名：</t>
    <rPh sb="0" eb="5">
      <t>イリョウキカンメイ</t>
    </rPh>
    <phoneticPr fontId="2"/>
  </si>
  <si>
    <t>ＨＥＰＡフィルター付パーテーション</t>
    <rPh sb="9" eb="10">
      <t>ツ</t>
    </rPh>
    <phoneticPr fontId="2"/>
  </si>
  <si>
    <r>
      <t>対象経費の
支出</t>
    </r>
    <r>
      <rPr>
        <sz val="10"/>
        <rFont val="ＭＳ ゴシック"/>
        <family val="3"/>
        <charset val="128"/>
      </rPr>
      <t>額</t>
    </r>
    <rPh sb="0" eb="2">
      <t>タイショウ</t>
    </rPh>
    <rPh sb="2" eb="4">
      <t>ケイヒ</t>
    </rPh>
    <rPh sb="6" eb="8">
      <t>シシュツ</t>
    </rPh>
    <phoneticPr fontId="2"/>
  </si>
  <si>
    <r>
      <t>（注）１　「基準額算出内訳並びに対象経費支出</t>
    </r>
    <r>
      <rPr>
        <sz val="10"/>
        <color indexed="8"/>
        <rFont val="ＭＳ 明朝"/>
        <family val="1"/>
        <charset val="128"/>
      </rPr>
      <t>額内訳」については、別紙のとおり。</t>
    </r>
    <rPh sb="1" eb="2">
      <t>チュウ</t>
    </rPh>
    <rPh sb="6" eb="9">
      <t>キジュンガク</t>
    </rPh>
    <rPh sb="9" eb="11">
      <t>サンシュツ</t>
    </rPh>
    <rPh sb="11" eb="13">
      <t>ウチワケ</t>
    </rPh>
    <rPh sb="13" eb="14">
      <t>ナラ</t>
    </rPh>
    <rPh sb="16" eb="18">
      <t>タイショウ</t>
    </rPh>
    <rPh sb="18" eb="20">
      <t>ケイヒ</t>
    </rPh>
    <rPh sb="20" eb="22">
      <t>シシュツ</t>
    </rPh>
    <rPh sb="22" eb="23">
      <t>ガク</t>
    </rPh>
    <rPh sb="23" eb="25">
      <t>ウチワケ</t>
    </rPh>
    <rPh sb="32" eb="34">
      <t>ベッシ</t>
    </rPh>
    <phoneticPr fontId="2"/>
  </si>
  <si>
    <r>
      <t>基準額算出内訳並びに対象経費支出</t>
    </r>
    <r>
      <rPr>
        <sz val="16"/>
        <rFont val="ＭＳ ゴシック"/>
        <family val="3"/>
        <charset val="128"/>
      </rPr>
      <t>額内訳</t>
    </r>
    <rPh sb="0" eb="3">
      <t>キジュンガク</t>
    </rPh>
    <rPh sb="3" eb="5">
      <t>サンシュツ</t>
    </rPh>
    <rPh sb="5" eb="7">
      <t>ウチワケ</t>
    </rPh>
    <rPh sb="7" eb="8">
      <t>ナラ</t>
    </rPh>
    <rPh sb="10" eb="12">
      <t>タイショウ</t>
    </rPh>
    <rPh sb="12" eb="14">
      <t>ケイヒ</t>
    </rPh>
    <rPh sb="14" eb="16">
      <t>シシュツ</t>
    </rPh>
    <rPh sb="16" eb="17">
      <t>ガク</t>
    </rPh>
    <rPh sb="17" eb="19">
      <t>ウチワケ</t>
    </rPh>
    <phoneticPr fontId="4"/>
  </si>
  <si>
    <r>
      <t>対象経費支出</t>
    </r>
    <r>
      <rPr>
        <sz val="10"/>
        <rFont val="ＭＳ ゴシック"/>
        <family val="3"/>
        <charset val="128"/>
      </rPr>
      <t>額</t>
    </r>
    <rPh sb="0" eb="2">
      <t>タイショウ</t>
    </rPh>
    <rPh sb="2" eb="4">
      <t>ケイヒ</t>
    </rPh>
    <rPh sb="4" eb="6">
      <t>シシュツ</t>
    </rPh>
    <rPh sb="6" eb="7">
      <t>ガク</t>
    </rPh>
    <phoneticPr fontId="4"/>
  </si>
  <si>
    <t>　　　４　「選定額」（Ｆ）欄のうち、感染症検査機関等を除く区分の設備費については、「基準額算出内訳並びに対象経費支出額内訳」による選定額とＣの額のいずれか少ない額を記入す
           ること。</t>
    <rPh sb="6" eb="8">
      <t>センテイ</t>
    </rPh>
    <rPh sb="8" eb="9">
      <t>ガク</t>
    </rPh>
    <rPh sb="13" eb="14">
      <t>ラン</t>
    </rPh>
    <rPh sb="18" eb="21">
      <t>カンセンショウ</t>
    </rPh>
    <rPh sb="21" eb="23">
      <t>ケンサ</t>
    </rPh>
    <rPh sb="23" eb="25">
      <t>キカン</t>
    </rPh>
    <rPh sb="25" eb="26">
      <t>トウ</t>
    </rPh>
    <rPh sb="27" eb="28">
      <t>ノゾ</t>
    </rPh>
    <rPh sb="29" eb="31">
      <t>クブン</t>
    </rPh>
    <rPh sb="65" eb="67">
      <t>センテイ</t>
    </rPh>
    <rPh sb="67" eb="68">
      <t>ガク</t>
    </rPh>
    <rPh sb="71" eb="72">
      <t>ガク</t>
    </rPh>
    <rPh sb="77" eb="78">
      <t>スク</t>
    </rPh>
    <rPh sb="80" eb="81">
      <t>ガク</t>
    </rPh>
    <rPh sb="82" eb="84">
      <t>キニュウ</t>
    </rPh>
    <phoneticPr fontId="2"/>
  </si>
  <si>
    <r>
      <t>（注）　１　選定額は各品目毎の基準額と対象経費支出</t>
    </r>
    <r>
      <rPr>
        <sz val="10"/>
        <rFont val="ＭＳ 明朝"/>
        <family val="1"/>
        <charset val="128"/>
      </rPr>
      <t>額とを比較して少ない金額を記入すること。</t>
    </r>
    <rPh sb="1" eb="2">
      <t>チュウ</t>
    </rPh>
    <rPh sb="6" eb="8">
      <t>センテイ</t>
    </rPh>
    <rPh sb="8" eb="9">
      <t>ガク</t>
    </rPh>
    <rPh sb="10" eb="13">
      <t>カクヒンモク</t>
    </rPh>
    <rPh sb="13" eb="14">
      <t>ゴト</t>
    </rPh>
    <rPh sb="15" eb="18">
      <t>キジュンガク</t>
    </rPh>
    <rPh sb="19" eb="21">
      <t>タイショウ</t>
    </rPh>
    <rPh sb="21" eb="23">
      <t>ケイヒ</t>
    </rPh>
    <rPh sb="23" eb="25">
      <t>シシュツ</t>
    </rPh>
    <rPh sb="25" eb="26">
      <t>ガク</t>
    </rPh>
    <rPh sb="28" eb="30">
      <t>ヒカク</t>
    </rPh>
    <rPh sb="32" eb="33">
      <t>スク</t>
    </rPh>
    <rPh sb="35" eb="37">
      <t>キンガク</t>
    </rPh>
    <rPh sb="38" eb="40">
      <t>キニュウ</t>
    </rPh>
    <phoneticPr fontId="2"/>
  </si>
  <si>
    <r>
      <t>基準額算出内訳並びに対象経費支出</t>
    </r>
    <r>
      <rPr>
        <sz val="16"/>
        <color indexed="8"/>
        <rFont val="ＭＳ ゴシック"/>
        <family val="3"/>
        <charset val="128"/>
      </rPr>
      <t>額内訳</t>
    </r>
    <rPh sb="0" eb="3">
      <t>キジュンガク</t>
    </rPh>
    <rPh sb="3" eb="5">
      <t>サンシュツ</t>
    </rPh>
    <rPh sb="5" eb="7">
      <t>ウチワケ</t>
    </rPh>
    <rPh sb="7" eb="8">
      <t>ナラ</t>
    </rPh>
    <rPh sb="10" eb="12">
      <t>タイショウ</t>
    </rPh>
    <rPh sb="12" eb="14">
      <t>ケイヒ</t>
    </rPh>
    <rPh sb="14" eb="16">
      <t>シシュツ</t>
    </rPh>
    <rPh sb="16" eb="17">
      <t>ガク</t>
    </rPh>
    <rPh sb="17" eb="19">
      <t>ウチワケ</t>
    </rPh>
    <phoneticPr fontId="4"/>
  </si>
  <si>
    <r>
      <t>対象経費支出</t>
    </r>
    <r>
      <rPr>
        <sz val="10"/>
        <color indexed="8"/>
        <rFont val="ＭＳ ゴシック"/>
        <family val="3"/>
        <charset val="128"/>
      </rPr>
      <t>額</t>
    </r>
    <rPh sb="0" eb="2">
      <t>タイショウ</t>
    </rPh>
    <rPh sb="2" eb="4">
      <t>ケイヒ</t>
    </rPh>
    <rPh sb="4" eb="6">
      <t>シシュツ</t>
    </rPh>
    <rPh sb="6" eb="7">
      <t>ガク</t>
    </rPh>
    <phoneticPr fontId="4"/>
  </si>
  <si>
    <t>代表者職
・氏名</t>
    <rPh sb="0" eb="3">
      <t>ダイヒョウシャ</t>
    </rPh>
    <rPh sb="3" eb="4">
      <t>ショク</t>
    </rPh>
    <rPh sb="6" eb="8">
      <t>シメイ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</si>
  <si>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</si>
  <si>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</si>
  <si>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　　　　　　　　　　　　  委　任　者</t>
  </si>
  <si>
    <t>　  令和　　年　　月　　日</t>
    <rPh sb="3" eb="5">
      <t>レイワ</t>
    </rPh>
    <phoneticPr fontId="2"/>
  </si>
  <si>
    <t>補助金の請求及び受領</t>
    <rPh sb="0" eb="3">
      <t>ホジョキン</t>
    </rPh>
    <rPh sb="4" eb="6">
      <t>セイキュウ</t>
    </rPh>
    <rPh sb="6" eb="7">
      <t>オヨ</t>
    </rPh>
    <rPh sb="8" eb="10">
      <t>ジュリョウ</t>
    </rPh>
    <phoneticPr fontId="4"/>
  </si>
  <si>
    <t>申請に係る一切の手続き</t>
    <rPh sb="0" eb="2">
      <t>シンセイ</t>
    </rPh>
    <rPh sb="3" eb="4">
      <t>カカ</t>
    </rPh>
    <rPh sb="5" eb="7">
      <t>イッサイ</t>
    </rPh>
    <rPh sb="8" eb="10">
      <t>テツヅ</t>
    </rPh>
    <phoneticPr fontId="4"/>
  </si>
  <si>
    <t xml:space="preserve">  上記の者を代理人と定め、令和５年度島根県新型コロナウイルス感染症対策設備整備費補助金（外来対応医療機関設備）に係る次の事項を委任します。</t>
    <rPh sb="14" eb="16">
      <t>レイワ</t>
    </rPh>
    <rPh sb="22" eb="24">
      <t>シンガタ</t>
    </rPh>
    <rPh sb="31" eb="34">
      <t>カンセンショウ</t>
    </rPh>
    <rPh sb="34" eb="36">
      <t>タイサク</t>
    </rPh>
    <rPh sb="36" eb="38">
      <t>セツビ</t>
    </rPh>
    <rPh sb="38" eb="41">
      <t>セイビヒ</t>
    </rPh>
    <rPh sb="41" eb="44">
      <t>ホジョキン</t>
    </rPh>
    <rPh sb="45" eb="47">
      <t>ガイライ</t>
    </rPh>
    <rPh sb="47" eb="49">
      <t>タイオウ</t>
    </rPh>
    <rPh sb="49" eb="51">
      <t>イリョウ</t>
    </rPh>
    <rPh sb="51" eb="53">
      <t>キカン</t>
    </rPh>
    <rPh sb="53" eb="55">
      <t>セツビ</t>
    </rPh>
    <rPh sb="57" eb="58">
      <t>カカ</t>
    </rPh>
    <rPh sb="59" eb="60">
      <t>ツギ</t>
    </rPh>
    <rPh sb="61" eb="63">
      <t>ジコウ</t>
    </rPh>
    <rPh sb="64" eb="66">
      <t>イニン</t>
    </rPh>
    <phoneticPr fontId="4"/>
  </si>
  <si>
    <t>(医療機関名)</t>
    <rPh sb="1" eb="3">
      <t>イリョウ</t>
    </rPh>
    <rPh sb="3" eb="6">
      <t>キカンメイ</t>
    </rPh>
    <phoneticPr fontId="4"/>
  </si>
  <si>
    <t xml:space="preserve">                          受　任　者</t>
    <phoneticPr fontId="4"/>
  </si>
  <si>
    <t>委　　任　　状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</si>
</sst>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;\-0;;@"/>
  </numFmts>
  <fonts count="42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u/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2"/>
      <color indexed="8"/>
      <name val="ＭＳ ゴシック"/>
      <family val="3"/>
      <charset val="128"/>
    </font>
    <font>
      <b/>
      <u/>
      <sz val="10"/>
      <color indexed="10"/>
      <name val="ＭＳ 明朝"/>
      <family val="1"/>
      <charset val="128"/>
    </font>
    <font>
      <u/>
      <sz val="10"/>
      <color indexed="8"/>
      <name val="ＭＳ ゴシック"/>
      <family val="3"/>
      <charset val="128"/>
    </font>
    <font>
      <b/>
      <u/>
      <sz val="12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3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8" borderId="20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2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31" fillId="31" borderId="2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23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211">
    <xf numFmtId="0" fontId="0" fillId="0" borderId="0" xfId="0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 shrinkToFit="1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3" xfId="0" applyNumberFormat="1" applyFont="1" applyBorder="1" applyAlignment="1">
      <alignment vertical="top"/>
    </xf>
    <xf numFmtId="176" fontId="3" fillId="9" borderId="1" xfId="0" applyNumberFormat="1" applyFont="1" applyFill="1" applyBorder="1" applyAlignment="1">
      <alignment vertical="center"/>
    </xf>
    <xf numFmtId="176" fontId="3" fillId="9" borderId="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9" borderId="2" xfId="0" applyNumberFormat="1" applyFont="1" applyFill="1" applyBorder="1" applyAlignment="1">
      <alignment vertical="center"/>
    </xf>
    <xf numFmtId="176" fontId="3" fillId="9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shrinkToFit="1"/>
    </xf>
    <xf numFmtId="176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vertical="center"/>
    </xf>
    <xf numFmtId="176" fontId="0" fillId="0" borderId="3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9" borderId="5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vertical="center" wrapText="1" shrinkToFit="1"/>
    </xf>
    <xf numFmtId="176" fontId="3" fillId="0" borderId="5" xfId="0" applyNumberFormat="1" applyFont="1" applyBorder="1" applyAlignment="1">
      <alignment vertical="center" wrapText="1" shrinkToFit="1"/>
    </xf>
    <xf numFmtId="176" fontId="3" fillId="0" borderId="6" xfId="0" applyNumberFormat="1" applyFont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9" borderId="2" xfId="0" applyNumberFormat="1" applyFont="1" applyFill="1" applyBorder="1" applyAlignment="1">
      <alignment vertical="center"/>
    </xf>
    <xf numFmtId="176" fontId="15" fillId="0" borderId="2" xfId="0" applyNumberFormat="1" applyFont="1" applyBorder="1" applyAlignment="1">
      <alignment vertical="center" wrapText="1" shrinkToFit="1"/>
    </xf>
    <xf numFmtId="176" fontId="15" fillId="0" borderId="2" xfId="0" applyNumberFormat="1" applyFont="1" applyFill="1" applyBorder="1" applyAlignment="1">
      <alignment vertical="center"/>
    </xf>
    <xf numFmtId="176" fontId="15" fillId="0" borderId="2" xfId="0" applyNumberFormat="1" applyFont="1" applyBorder="1" applyAlignment="1">
      <alignment vertical="center" shrinkToFit="1"/>
    </xf>
    <xf numFmtId="176" fontId="15" fillId="0" borderId="0" xfId="0" applyNumberFormat="1" applyFont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5" xfId="0" applyNumberFormat="1" applyFont="1" applyFill="1" applyBorder="1" applyAlignment="1">
      <alignment vertical="center"/>
    </xf>
    <xf numFmtId="176" fontId="15" fillId="0" borderId="5" xfId="0" applyNumberFormat="1" applyFont="1" applyBorder="1" applyAlignment="1">
      <alignment vertical="center" wrapText="1" shrinkToFit="1"/>
    </xf>
    <xf numFmtId="176" fontId="15" fillId="9" borderId="5" xfId="0" applyNumberFormat="1" applyFont="1" applyFill="1" applyBorder="1" applyAlignment="1">
      <alignment vertical="center"/>
    </xf>
    <xf numFmtId="176" fontId="15" fillId="0" borderId="3" xfId="0" applyNumberFormat="1" applyFont="1" applyBorder="1" applyAlignment="1">
      <alignment vertical="center" shrinkToFit="1"/>
    </xf>
    <xf numFmtId="176" fontId="15" fillId="0" borderId="1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vertical="center"/>
    </xf>
    <xf numFmtId="176" fontId="15" fillId="9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176" fontId="15" fillId="0" borderId="6" xfId="0" applyNumberFormat="1" applyFont="1" applyFill="1" applyBorder="1" applyAlignment="1">
      <alignment vertical="center"/>
    </xf>
    <xf numFmtId="176" fontId="15" fillId="0" borderId="1" xfId="0" applyNumberFormat="1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176" fontId="15" fillId="0" borderId="2" xfId="0" applyNumberFormat="1" applyFont="1" applyBorder="1" applyAlignment="1">
      <alignment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6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176" fontId="18" fillId="0" borderId="0" xfId="0" applyNumberFormat="1" applyFont="1" applyAlignment="1">
      <alignment horizontal="right" vertical="center"/>
    </xf>
    <xf numFmtId="176" fontId="19" fillId="0" borderId="5" xfId="0" applyNumberFormat="1" applyFont="1" applyBorder="1" applyAlignment="1">
      <alignment vertical="center" wrapText="1"/>
    </xf>
    <xf numFmtId="176" fontId="20" fillId="0" borderId="0" xfId="0" applyNumberFormat="1" applyFont="1" applyAlignment="1">
      <alignment vertical="center"/>
    </xf>
    <xf numFmtId="176" fontId="15" fillId="0" borderId="5" xfId="0" applyNumberFormat="1" applyFont="1" applyBorder="1" applyAlignment="1">
      <alignment vertical="center" wrapText="1"/>
    </xf>
    <xf numFmtId="176" fontId="15" fillId="0" borderId="8" xfId="0" applyNumberFormat="1" applyFont="1" applyBorder="1" applyAlignment="1">
      <alignment vertical="center"/>
    </xf>
    <xf numFmtId="176" fontId="15" fillId="0" borderId="8" xfId="0" applyNumberFormat="1" applyFont="1" applyFill="1" applyBorder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9" borderId="9" xfId="0" applyNumberFormat="1" applyFont="1" applyFill="1" applyBorder="1" applyAlignment="1">
      <alignment vertical="center"/>
    </xf>
    <xf numFmtId="176" fontId="3" fillId="0" borderId="9" xfId="0" applyNumberFormat="1" applyFont="1" applyBorder="1" applyAlignment="1">
      <alignment horizontal="center" vertical="center" shrinkToFit="1"/>
    </xf>
    <xf numFmtId="176" fontId="0" fillId="0" borderId="4" xfId="0" applyNumberFormat="1" applyFont="1" applyBorder="1" applyAlignment="1">
      <alignment vertical="center"/>
    </xf>
    <xf numFmtId="176" fontId="15" fillId="0" borderId="3" xfId="0" applyNumberFormat="1" applyFont="1" applyFill="1" applyBorder="1" applyAlignment="1">
      <alignment vertical="center"/>
    </xf>
    <xf numFmtId="176" fontId="15" fillId="0" borderId="2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vertical="center"/>
    </xf>
    <xf numFmtId="176" fontId="15" fillId="0" borderId="3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vertical="top"/>
    </xf>
    <xf numFmtId="176" fontId="15" fillId="0" borderId="9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9" borderId="9" xfId="0" applyNumberFormat="1" applyFont="1" applyFill="1" applyBorder="1" applyAlignment="1">
      <alignment vertical="center"/>
    </xf>
    <xf numFmtId="176" fontId="15" fillId="0" borderId="9" xfId="0" applyNumberFormat="1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 wrapText="1"/>
    </xf>
    <xf numFmtId="176" fontId="10" fillId="0" borderId="4" xfId="0" applyNumberFormat="1" applyFont="1" applyBorder="1" applyAlignment="1">
      <alignment vertical="center"/>
    </xf>
    <xf numFmtId="176" fontId="21" fillId="0" borderId="0" xfId="0" applyNumberFormat="1" applyFont="1" applyAlignment="1">
      <alignment vertical="center"/>
    </xf>
    <xf numFmtId="176" fontId="16" fillId="0" borderId="0" xfId="0" applyNumberFormat="1" applyFont="1" applyAlignment="1">
      <alignment horizontal="right" vertical="center"/>
    </xf>
    <xf numFmtId="176" fontId="15" fillId="9" borderId="2" xfId="0" applyNumberFormat="1" applyFont="1" applyFill="1" applyBorder="1" applyAlignment="1">
      <alignment vertical="center"/>
    </xf>
    <xf numFmtId="176" fontId="15" fillId="9" borderId="4" xfId="0" applyNumberFormat="1" applyFont="1" applyFill="1" applyBorder="1" applyAlignment="1">
      <alignment vertical="center"/>
    </xf>
    <xf numFmtId="176" fontId="15" fillId="0" borderId="7" xfId="0" applyNumberFormat="1" applyFont="1" applyBorder="1" applyAlignment="1">
      <alignment vertical="center" wrapText="1"/>
    </xf>
    <xf numFmtId="176" fontId="15" fillId="9" borderId="5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 wrapText="1"/>
    </xf>
    <xf numFmtId="176" fontId="15" fillId="0" borderId="2" xfId="0" applyNumberFormat="1" applyFont="1" applyFill="1" applyBorder="1" applyAlignment="1">
      <alignment vertical="center" wrapText="1"/>
    </xf>
    <xf numFmtId="176" fontId="10" fillId="0" borderId="2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vertical="center"/>
    </xf>
    <xf numFmtId="176" fontId="3" fillId="0" borderId="5" xfId="0" applyNumberFormat="1" applyFont="1" applyBorder="1" applyAlignment="1">
      <alignment vertical="center" wrapText="1"/>
    </xf>
    <xf numFmtId="176" fontId="3" fillId="0" borderId="2" xfId="0" applyNumberFormat="1" applyFont="1" applyBorder="1" applyAlignment="1">
      <alignment vertical="center" wrapText="1"/>
    </xf>
    <xf numFmtId="176" fontId="3" fillId="0" borderId="7" xfId="0" applyNumberFormat="1" applyFont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9" borderId="4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6" fillId="0" borderId="0" xfId="42" applyFont="1">
      <alignment vertical="center"/>
    </xf>
    <xf numFmtId="0" fontId="35" fillId="0" borderId="0" xfId="42">
      <alignment vertical="center"/>
    </xf>
    <xf numFmtId="0" fontId="37" fillId="0" borderId="0" xfId="42" applyFont="1" applyAlignment="1">
      <alignment horizontal="center" vertical="center"/>
    </xf>
    <xf numFmtId="0" fontId="38" fillId="0" borderId="0" xfId="42" applyFont="1" applyAlignment="1">
      <alignment horizontal="justify" vertical="center"/>
    </xf>
    <xf numFmtId="0" fontId="38" fillId="0" borderId="0" xfId="42" applyFont="1" applyAlignment="1">
      <alignment vertical="center"/>
    </xf>
    <xf numFmtId="0" fontId="36" fillId="0" borderId="0" xfId="42" applyFont="1" applyAlignment="1">
      <alignment horizontal="left" vertical="center" wrapText="1"/>
    </xf>
    <xf numFmtId="0" fontId="37" fillId="0" borderId="0" xfId="42" applyFont="1" applyAlignment="1">
      <alignment horizontal="right" vertical="center"/>
    </xf>
    <xf numFmtId="177" fontId="35" fillId="0" borderId="0" xfId="42" applyNumberFormat="1" applyFill="1" applyAlignment="1">
      <alignment vertical="center" shrinkToFit="1"/>
    </xf>
    <xf numFmtId="177" fontId="35" fillId="0" borderId="0" xfId="42" applyNumberFormat="1" applyFill="1" applyAlignment="1">
      <alignment vertical="top" shrinkToFit="1"/>
    </xf>
    <xf numFmtId="176" fontId="7" fillId="0" borderId="0" xfId="0" applyNumberFormat="1" applyFont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horizontal="center" vertical="center" wrapText="1"/>
    </xf>
    <xf numFmtId="176" fontId="0" fillId="0" borderId="16" xfId="0" applyNumberFormat="1" applyFont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textRotation="255" wrapText="1"/>
    </xf>
    <xf numFmtId="0" fontId="10" fillId="0" borderId="15" xfId="0" applyFont="1" applyFill="1" applyBorder="1" applyAlignment="1">
      <alignment horizontal="center" vertical="center" textRotation="255" wrapText="1"/>
    </xf>
    <xf numFmtId="176" fontId="15" fillId="0" borderId="0" xfId="0" applyNumberFormat="1" applyFont="1" applyAlignment="1">
      <alignment vertical="center" wrapText="1"/>
    </xf>
    <xf numFmtId="176" fontId="0" fillId="0" borderId="29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horizontal="left" vertical="center"/>
    </xf>
    <xf numFmtId="176" fontId="0" fillId="0" borderId="30" xfId="0" applyNumberFormat="1" applyFont="1" applyBorder="1" applyAlignment="1">
      <alignment vertical="center"/>
    </xf>
    <xf numFmtId="176" fontId="0" fillId="0" borderId="4" xfId="0" applyNumberFormat="1" applyFont="1" applyBorder="1" applyAlignment="1">
      <alignment horizontal="center" vertical="center"/>
    </xf>
    <xf numFmtId="176" fontId="15" fillId="0" borderId="17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 wrapText="1"/>
    </xf>
    <xf numFmtId="176" fontId="10" fillId="0" borderId="3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176" fontId="0" fillId="0" borderId="2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15" fillId="0" borderId="19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left" vertical="center"/>
    </xf>
    <xf numFmtId="176" fontId="15" fillId="0" borderId="31" xfId="0" applyNumberFormat="1" applyFont="1" applyFill="1" applyBorder="1" applyAlignment="1">
      <alignment horizontal="left" vertical="center"/>
    </xf>
    <xf numFmtId="176" fontId="15" fillId="0" borderId="10" xfId="0" applyNumberFormat="1" applyFont="1" applyFill="1" applyBorder="1" applyAlignment="1">
      <alignment horizontal="left" vertical="center"/>
    </xf>
    <xf numFmtId="176" fontId="15" fillId="0" borderId="32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176" fontId="15" fillId="0" borderId="33" xfId="0" applyNumberFormat="1" applyFont="1" applyFill="1" applyBorder="1" applyAlignment="1">
      <alignment horizontal="left" vertical="center"/>
    </xf>
    <xf numFmtId="176" fontId="15" fillId="0" borderId="34" xfId="0" applyNumberFormat="1" applyFont="1" applyFill="1" applyBorder="1" applyAlignment="1">
      <alignment horizontal="left" vertical="center"/>
    </xf>
    <xf numFmtId="176" fontId="15" fillId="0" borderId="35" xfId="0" applyNumberFormat="1" applyFont="1" applyFill="1" applyBorder="1" applyAlignment="1">
      <alignment horizontal="left" vertical="center"/>
    </xf>
    <xf numFmtId="176" fontId="15" fillId="0" borderId="36" xfId="0" applyNumberFormat="1" applyFont="1" applyFill="1" applyBorder="1" applyAlignment="1">
      <alignment horizontal="left" vertical="center"/>
    </xf>
    <xf numFmtId="176" fontId="15" fillId="0" borderId="2" xfId="0" applyNumberFormat="1" applyFont="1" applyBorder="1" applyAlignment="1">
      <alignment horizontal="left" vertical="center" wrapText="1"/>
    </xf>
    <xf numFmtId="176" fontId="15" fillId="0" borderId="5" xfId="0" applyNumberFormat="1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76" fontId="15" fillId="0" borderId="17" xfId="0" applyNumberFormat="1" applyFont="1" applyFill="1" applyBorder="1" applyAlignment="1">
      <alignment horizontal="center" vertical="center" wrapText="1"/>
    </xf>
    <xf numFmtId="176" fontId="15" fillId="0" borderId="19" xfId="0" applyNumberFormat="1" applyFont="1" applyFill="1" applyBorder="1" applyAlignment="1">
      <alignment horizontal="center" vertical="center" wrapText="1"/>
    </xf>
    <xf numFmtId="176" fontId="15" fillId="0" borderId="18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Border="1" applyAlignment="1">
      <alignment vertical="center" wrapText="1" shrinkToFit="1"/>
    </xf>
    <xf numFmtId="176" fontId="3" fillId="0" borderId="31" xfId="0" applyNumberFormat="1" applyFont="1" applyBorder="1" applyAlignment="1">
      <alignment vertical="center" wrapText="1" shrinkToFit="1"/>
    </xf>
    <xf numFmtId="176" fontId="3" fillId="0" borderId="10" xfId="0" applyNumberFormat="1" applyFont="1" applyBorder="1" applyAlignment="1">
      <alignment vertical="center" wrapText="1" shrinkToFit="1"/>
    </xf>
    <xf numFmtId="176" fontId="3" fillId="0" borderId="32" xfId="0" applyNumberFormat="1" applyFont="1" applyBorder="1" applyAlignment="1">
      <alignment vertical="center" wrapText="1" shrinkToFit="1"/>
    </xf>
    <xf numFmtId="176" fontId="3" fillId="0" borderId="0" xfId="0" applyNumberFormat="1" applyFont="1" applyBorder="1" applyAlignment="1">
      <alignment vertical="center" wrapText="1" shrinkToFit="1"/>
    </xf>
    <xf numFmtId="176" fontId="3" fillId="0" borderId="33" xfId="0" applyNumberFormat="1" applyFont="1" applyBorder="1" applyAlignment="1">
      <alignment vertical="center" wrapText="1" shrinkToFit="1"/>
    </xf>
    <xf numFmtId="176" fontId="3" fillId="0" borderId="34" xfId="0" applyNumberFormat="1" applyFont="1" applyBorder="1" applyAlignment="1">
      <alignment vertical="center" wrapText="1" shrinkToFit="1"/>
    </xf>
    <xf numFmtId="176" fontId="3" fillId="0" borderId="35" xfId="0" applyNumberFormat="1" applyFont="1" applyBorder="1" applyAlignment="1">
      <alignment vertical="center" wrapText="1" shrinkToFit="1"/>
    </xf>
    <xf numFmtId="176" fontId="3" fillId="0" borderId="36" xfId="0" applyNumberFormat="1" applyFont="1" applyBorder="1" applyAlignment="1">
      <alignment vertical="center" wrapText="1" shrinkToFit="1"/>
    </xf>
    <xf numFmtId="176" fontId="22" fillId="0" borderId="0" xfId="0" applyNumberFormat="1" applyFont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vertical="center"/>
    </xf>
    <xf numFmtId="176" fontId="15" fillId="0" borderId="31" xfId="0" applyNumberFormat="1" applyFont="1" applyFill="1" applyBorder="1" applyAlignment="1">
      <alignment vertical="center"/>
    </xf>
    <xf numFmtId="176" fontId="15" fillId="0" borderId="10" xfId="0" applyNumberFormat="1" applyFont="1" applyFill="1" applyBorder="1" applyAlignment="1">
      <alignment vertical="center"/>
    </xf>
    <xf numFmtId="176" fontId="15" fillId="0" borderId="32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33" xfId="0" applyNumberFormat="1" applyFont="1" applyFill="1" applyBorder="1" applyAlignment="1">
      <alignment vertical="center"/>
    </xf>
    <xf numFmtId="176" fontId="15" fillId="0" borderId="34" xfId="0" applyNumberFormat="1" applyFont="1" applyFill="1" applyBorder="1" applyAlignment="1">
      <alignment vertical="center"/>
    </xf>
    <xf numFmtId="176" fontId="15" fillId="0" borderId="35" xfId="0" applyNumberFormat="1" applyFont="1" applyFill="1" applyBorder="1" applyAlignment="1">
      <alignment vertical="center"/>
    </xf>
    <xf numFmtId="176" fontId="15" fillId="0" borderId="36" xfId="0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40" fillId="0" borderId="0" xfId="42" applyFont="1" applyAlignment="1">
      <alignment horizontal="center" vertical="center"/>
    </xf>
    <xf numFmtId="177" fontId="35" fillId="33" borderId="0" xfId="42" applyNumberFormat="1" applyFill="1" applyAlignment="1">
      <alignment horizontal="left" vertical="top" shrinkToFit="1"/>
    </xf>
    <xf numFmtId="0" fontId="35" fillId="0" borderId="0" xfId="42" applyAlignment="1">
      <alignment horizontal="center" vertical="center" wrapText="1"/>
    </xf>
    <xf numFmtId="0" fontId="35" fillId="0" borderId="0" xfId="42" applyAlignment="1">
      <alignment horizontal="center" vertical="center"/>
    </xf>
    <xf numFmtId="177" fontId="35" fillId="33" borderId="0" xfId="42" applyNumberFormat="1" applyFill="1" applyAlignment="1">
      <alignment horizontal="left" vertical="center" shrinkToFit="1"/>
    </xf>
    <xf numFmtId="0" fontId="39" fillId="0" borderId="0" xfId="42" applyFont="1" applyAlignment="1">
      <alignment horizontal="left" vertical="center" wrapText="1"/>
    </xf>
    <xf numFmtId="0" fontId="36" fillId="0" borderId="0" xfId="42" applyFont="1" applyAlignment="1">
      <alignment horizontal="left" vertical="center" wrapText="1"/>
    </xf>
    <xf numFmtId="0" fontId="35" fillId="0" borderId="0" xfId="42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4">
    <dxf>
      <font>
        <color theme="9" tint="0.59996337778862885"/>
      </font>
    </dxf>
    <dxf>
      <font>
        <color theme="9" tint="0.79998168889431442"/>
      </font>
    </dxf>
    <dxf>
      <font>
        <color theme="9" tint="0.59996337778862885"/>
      </font>
    </dxf>
    <dxf>
      <font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16934</xdr:colOff>
      <xdr:row>14</xdr:row>
      <xdr:rowOff>0</xdr:rowOff>
    </xdr:from>
    <xdr:to>
      <xdr:col>11</xdr:col>
      <xdr:colOff>16933</xdr:colOff>
      <xdr:row>18</xdr:row>
      <xdr:rowOff>347134</xdr:rowOff>
    </xdr:to>
    <xdr:cxnSp macro="">
      <xdr:nvCxnSpPr>
        <xdr:cNvPr id="3" name="直線コネクタ 2"/>
        <xdr:cNvCxnSpPr/>
      </xdr:nvCxnSpPr>
      <xdr:spPr>
        <a:xfrm>
          <a:off x="1151467" y="4267200"/>
          <a:ext cx="10955866" cy="18372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8467</xdr:colOff>
      <xdr:row>14</xdr:row>
      <xdr:rowOff>8469</xdr:rowOff>
    </xdr:from>
    <xdr:to>
      <xdr:col>11</xdr:col>
      <xdr:colOff>8467</xdr:colOff>
      <xdr:row>19</xdr:row>
      <xdr:rowOff>8466</xdr:rowOff>
    </xdr:to>
    <xdr:cxnSp macro="">
      <xdr:nvCxnSpPr>
        <xdr:cNvPr id="7" name="直線コネクタ 6"/>
        <xdr:cNvCxnSpPr/>
      </xdr:nvCxnSpPr>
      <xdr:spPr>
        <a:xfrm flipV="1">
          <a:off x="1143000" y="4275669"/>
          <a:ext cx="10955867" cy="18626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14</xdr:row>
      <xdr:rowOff>6350</xdr:rowOff>
    </xdr:from>
    <xdr:to>
      <xdr:col>11</xdr:col>
      <xdr:colOff>0</xdr:colOff>
      <xdr:row>18</xdr:row>
      <xdr:rowOff>374650</xdr:rowOff>
    </xdr:to>
    <xdr:cxnSp macro="">
      <xdr:nvCxnSpPr>
        <xdr:cNvPr id="3" name="直線コネクタ 2"/>
        <xdr:cNvCxnSpPr/>
      </xdr:nvCxnSpPr>
      <xdr:spPr>
        <a:xfrm>
          <a:off x="508000" y="4311650"/>
          <a:ext cx="10674350" cy="1892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6350</xdr:rowOff>
    </xdr:from>
    <xdr:to>
      <xdr:col>11</xdr:col>
      <xdr:colOff>0</xdr:colOff>
      <xdr:row>19</xdr:row>
      <xdr:rowOff>0</xdr:rowOff>
    </xdr:to>
    <xdr:cxnSp macro="">
      <xdr:nvCxnSpPr>
        <xdr:cNvPr id="6" name="直線コネクタ 5"/>
        <xdr:cNvCxnSpPr/>
      </xdr:nvCxnSpPr>
      <xdr:spPr>
        <a:xfrm flipV="1">
          <a:off x="514350" y="4311650"/>
          <a:ext cx="10668000" cy="1898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11</xdr:row>
      <xdr:rowOff>25400</xdr:rowOff>
    </xdr:from>
    <xdr:to>
      <xdr:col>11</xdr:col>
      <xdr:colOff>0</xdr:colOff>
      <xdr:row>15</xdr:row>
      <xdr:rowOff>355600</xdr:rowOff>
    </xdr:to>
    <xdr:cxnSp macro="">
      <xdr:nvCxnSpPr>
        <xdr:cNvPr id="3" name="直線コネクタ 2"/>
        <xdr:cNvCxnSpPr/>
      </xdr:nvCxnSpPr>
      <xdr:spPr>
        <a:xfrm>
          <a:off x="1143000" y="3149600"/>
          <a:ext cx="11068050" cy="180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11</xdr:row>
      <xdr:rowOff>6350</xdr:rowOff>
    </xdr:from>
    <xdr:to>
      <xdr:col>11</xdr:col>
      <xdr:colOff>12700</xdr:colOff>
      <xdr:row>15</xdr:row>
      <xdr:rowOff>355600</xdr:rowOff>
    </xdr:to>
    <xdr:cxnSp macro="">
      <xdr:nvCxnSpPr>
        <xdr:cNvPr id="6" name="直線コネクタ 5"/>
        <xdr:cNvCxnSpPr/>
      </xdr:nvCxnSpPr>
      <xdr:spPr>
        <a:xfrm flipV="1">
          <a:off x="1143000" y="3130550"/>
          <a:ext cx="11080750" cy="182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863;&#26579;&#30151;&#23550;&#31574;&#23460;/03_&#34220;&#20107;&#34907;&#29983;&#35506;&#8594;&#24863;&#26579;&#30151;&#23550;&#31574;&#23460;/60&#24863;&#26579;&#30151;&#65319;/65%20&#20104;&#31639;&#26989;&#21209;/04%20&#35036;&#21161;&#37329;/&#22269;&#35036;&#21161;_&#65288;R02&#65374;&#65289;&#26032;&#22411;&#12467;&#12525;&#12490;&#12454;&#12452;&#12523;&#12473;&#24863;&#26579;&#30151;&#32202;&#24613;&#21253;&#25324;&#25903;&#25588;&#20132;&#20184;&#37329;/30%20&#35036;&#21161;&#12513;&#12491;&#12517;&#12540;/02%20&#35373;&#20633;&#25972;&#20633;&#36027;&#35036;&#21161;&#37329;/36_%20R5&#20132;&#20184;&#30003;&#35531;&#20381;&#38972;/&#19979;&#26399;/06_&#12507;&#12540;&#12512;&#12506;&#12540;&#12472;/&#22806;&#26469;&#23550;&#24540;&#21307;&#30274;&#27231;&#38306;/sinseikenjisse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シート  (記入例)"/>
      <sheetName val="使用実績内訳書 (記入例)"/>
      <sheetName val="入力用シート "/>
      <sheetName val="【必須】申請書"/>
      <sheetName val="【必須】様式2-1"/>
      <sheetName val="【必須】様式2-1-2別紙(外来)"/>
      <sheetName val="【必須】別紙2使用実績内訳書"/>
      <sheetName val="【必須】歳入歳出抄本"/>
      <sheetName val="【任意】委任状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showZeros="0" tabSelected="1" view="pageBreakPreview" zoomScaleNormal="85" zoomScaleSheetLayoutView="100" workbookViewId="0">
      <selection activeCell="D27" sqref="D27"/>
    </sheetView>
  </sheetViews>
  <sheetFormatPr defaultColWidth="9.09765625" defaultRowHeight="12"/>
  <cols>
    <col min="1" max="1" width="25.69921875" style="1" customWidth="1"/>
    <col min="2" max="2" width="17.09765625" style="1" customWidth="1"/>
    <col min="3" max="11" width="14.296875" style="1" customWidth="1"/>
    <col min="12" max="16384" width="9.09765625" style="1"/>
  </cols>
  <sheetData>
    <row r="1" spans="1:11" ht="18.75" customHeight="1">
      <c r="A1" s="30" t="s">
        <v>26</v>
      </c>
      <c r="B1" s="10"/>
      <c r="C1" s="6"/>
      <c r="D1" s="6"/>
      <c r="E1" s="6"/>
      <c r="F1" s="6"/>
      <c r="G1" s="6"/>
      <c r="H1" s="6"/>
      <c r="I1" s="6"/>
      <c r="J1" s="6"/>
      <c r="K1" s="15"/>
    </row>
    <row r="2" spans="1:11" ht="18.75" customHeight="1">
      <c r="A2" s="30"/>
      <c r="B2" s="10"/>
      <c r="C2" s="6"/>
      <c r="D2" s="6"/>
      <c r="E2" s="6"/>
      <c r="F2" s="6"/>
      <c r="G2" s="6"/>
      <c r="H2" s="6"/>
      <c r="I2" s="6"/>
      <c r="J2" s="6"/>
      <c r="K2" s="15"/>
    </row>
    <row r="3" spans="1:11" ht="18.75" customHeight="1">
      <c r="A3" s="30"/>
      <c r="B3" s="10"/>
      <c r="C3" s="6"/>
      <c r="D3" s="6"/>
      <c r="E3" s="6"/>
      <c r="F3" s="6"/>
      <c r="G3" s="6"/>
      <c r="H3" s="6"/>
      <c r="I3" s="139" t="s">
        <v>81</v>
      </c>
      <c r="J3" s="139"/>
      <c r="K3" s="139"/>
    </row>
    <row r="4" spans="1:11" ht="18.75" customHeight="1">
      <c r="A4" s="30"/>
      <c r="B4" s="10"/>
      <c r="C4" s="6"/>
      <c r="D4" s="6"/>
      <c r="E4" s="6"/>
      <c r="F4" s="6"/>
      <c r="G4" s="6"/>
      <c r="H4" s="6"/>
      <c r="I4" s="140" t="s">
        <v>77</v>
      </c>
      <c r="J4" s="140"/>
      <c r="K4" s="140"/>
    </row>
    <row r="5" spans="1:11" ht="18" customHeight="1">
      <c r="A5" s="30"/>
      <c r="B5" s="10"/>
      <c r="C5" s="6"/>
      <c r="D5" s="6"/>
      <c r="E5" s="6"/>
      <c r="F5" s="6"/>
      <c r="G5" s="6"/>
      <c r="H5" s="6"/>
      <c r="I5" s="141" t="s">
        <v>78</v>
      </c>
      <c r="J5" s="141"/>
      <c r="K5" s="141"/>
    </row>
    <row r="6" spans="1:11" ht="18.75" customHeight="1">
      <c r="A6" s="30"/>
      <c r="B6" s="10"/>
      <c r="C6" s="6"/>
      <c r="D6" s="6"/>
      <c r="E6" s="6"/>
      <c r="F6" s="6"/>
      <c r="G6" s="6"/>
      <c r="H6" s="6"/>
      <c r="I6" s="141" t="s">
        <v>79</v>
      </c>
      <c r="J6" s="141"/>
      <c r="K6" s="141"/>
    </row>
    <row r="7" spans="1:11" ht="18.75" customHeight="1">
      <c r="A7" s="30"/>
      <c r="B7" s="10"/>
      <c r="C7" s="6"/>
      <c r="D7" s="6"/>
      <c r="E7" s="6"/>
      <c r="F7" s="6"/>
      <c r="G7" s="6"/>
      <c r="H7" s="6"/>
      <c r="I7" s="141" t="s">
        <v>80</v>
      </c>
      <c r="J7" s="141"/>
      <c r="K7" s="141"/>
    </row>
    <row r="8" spans="1:11" ht="18.75" customHeight="1">
      <c r="A8" s="30"/>
      <c r="B8" s="10"/>
      <c r="C8" s="6"/>
      <c r="D8" s="6"/>
      <c r="E8" s="6"/>
      <c r="F8" s="6"/>
      <c r="G8" s="6"/>
      <c r="H8" s="6"/>
      <c r="I8" s="6"/>
      <c r="J8" s="6"/>
      <c r="K8" s="15"/>
    </row>
    <row r="9" spans="1:11" ht="30" customHeight="1">
      <c r="A9" s="129" t="s">
        <v>54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</row>
    <row r="10" spans="1:11" ht="18.75" customHeight="1"/>
    <row r="11" spans="1:11" ht="22.5" customHeight="1">
      <c r="A11" s="73"/>
      <c r="B11" s="10"/>
      <c r="E11" s="6"/>
      <c r="F11" s="6"/>
      <c r="G11" s="6"/>
      <c r="H11" s="6"/>
      <c r="I11" s="6"/>
      <c r="J11" s="6"/>
      <c r="K11" s="7" t="s">
        <v>4</v>
      </c>
    </row>
    <row r="12" spans="1:11" ht="56.25" customHeight="1">
      <c r="A12" s="130" t="s">
        <v>9</v>
      </c>
      <c r="B12" s="131"/>
      <c r="C12" s="9" t="s">
        <v>10</v>
      </c>
      <c r="D12" s="11" t="s">
        <v>36</v>
      </c>
      <c r="E12" s="9" t="s">
        <v>11</v>
      </c>
      <c r="F12" s="9" t="s">
        <v>12</v>
      </c>
      <c r="G12" s="9" t="s">
        <v>83</v>
      </c>
      <c r="H12" s="11" t="s">
        <v>13</v>
      </c>
      <c r="I12" s="11" t="s">
        <v>27</v>
      </c>
      <c r="J12" s="11" t="s">
        <v>28</v>
      </c>
      <c r="K12" s="134" t="s">
        <v>2</v>
      </c>
    </row>
    <row r="13" spans="1:11" ht="18.75" customHeight="1">
      <c r="A13" s="132"/>
      <c r="B13" s="133"/>
      <c r="C13" s="8" t="s">
        <v>5</v>
      </c>
      <c r="D13" s="8" t="s">
        <v>6</v>
      </c>
      <c r="E13" s="8" t="s">
        <v>7</v>
      </c>
      <c r="F13" s="8" t="s">
        <v>0</v>
      </c>
      <c r="G13" s="8" t="s">
        <v>1</v>
      </c>
      <c r="H13" s="8" t="s">
        <v>8</v>
      </c>
      <c r="I13" s="12" t="s">
        <v>25</v>
      </c>
      <c r="J13" s="24" t="s">
        <v>37</v>
      </c>
      <c r="K13" s="135"/>
    </row>
    <row r="14" spans="1:11" ht="65.25" customHeight="1">
      <c r="A14" s="106" t="s">
        <v>67</v>
      </c>
      <c r="B14" s="23" t="s">
        <v>35</v>
      </c>
      <c r="C14" s="3"/>
      <c r="D14" s="3"/>
      <c r="E14" s="19">
        <f t="shared" ref="E14:E17" si="0">C14-D14</f>
        <v>0</v>
      </c>
      <c r="F14" s="3"/>
      <c r="G14" s="3"/>
      <c r="H14" s="16"/>
      <c r="I14" s="19">
        <f t="shared" ref="I14:I17" si="1">H14</f>
        <v>0</v>
      </c>
      <c r="J14" s="19">
        <f t="shared" ref="J14:J17" si="2">ROUNDDOWN(I14,-3)</f>
        <v>0</v>
      </c>
      <c r="K14" s="98"/>
    </row>
    <row r="15" spans="1:11" ht="65.25" customHeight="1">
      <c r="A15" s="106" t="s">
        <v>68</v>
      </c>
      <c r="B15" s="23" t="s">
        <v>35</v>
      </c>
      <c r="C15" s="3"/>
      <c r="D15" s="3"/>
      <c r="E15" s="19">
        <f t="shared" si="0"/>
        <v>0</v>
      </c>
      <c r="F15" s="3"/>
      <c r="G15" s="3"/>
      <c r="H15" s="16"/>
      <c r="I15" s="19">
        <f t="shared" si="1"/>
        <v>0</v>
      </c>
      <c r="J15" s="19">
        <f t="shared" si="2"/>
        <v>0</v>
      </c>
      <c r="K15" s="98"/>
    </row>
    <row r="16" spans="1:11" s="48" customFormat="1" ht="65.25" customHeight="1">
      <c r="A16" s="106" t="s">
        <v>53</v>
      </c>
      <c r="B16" s="23" t="s">
        <v>35</v>
      </c>
      <c r="C16" s="43"/>
      <c r="D16" s="43"/>
      <c r="E16" s="94">
        <f t="shared" si="0"/>
        <v>0</v>
      </c>
      <c r="F16" s="46"/>
      <c r="G16" s="46"/>
      <c r="H16" s="46"/>
      <c r="I16" s="94">
        <f t="shared" si="1"/>
        <v>0</v>
      </c>
      <c r="J16" s="94">
        <f t="shared" si="2"/>
        <v>0</v>
      </c>
      <c r="K16" s="99"/>
    </row>
    <row r="17" spans="1:11" s="48" customFormat="1" ht="65.25" customHeight="1">
      <c r="A17" s="106" t="s">
        <v>55</v>
      </c>
      <c r="B17" s="23" t="s">
        <v>35</v>
      </c>
      <c r="C17" s="43"/>
      <c r="D17" s="43"/>
      <c r="E17" s="94">
        <f t="shared" si="0"/>
        <v>0</v>
      </c>
      <c r="F17" s="46"/>
      <c r="G17" s="46"/>
      <c r="H17" s="46"/>
      <c r="I17" s="94">
        <f t="shared" si="1"/>
        <v>0</v>
      </c>
      <c r="J17" s="94">
        <f t="shared" si="2"/>
        <v>0</v>
      </c>
      <c r="K17" s="99"/>
    </row>
    <row r="18" spans="1:11" s="48" customFormat="1" ht="65.25" customHeight="1">
      <c r="A18" s="136" t="s">
        <v>3</v>
      </c>
      <c r="B18" s="137"/>
      <c r="C18" s="95">
        <f>SUM(C14:C17)</f>
        <v>0</v>
      </c>
      <c r="D18" s="95">
        <f t="shared" ref="D18:J18" si="3">SUM(D14:D17)</f>
        <v>0</v>
      </c>
      <c r="E18" s="95">
        <f>SUM(E14:E17)</f>
        <v>0</v>
      </c>
      <c r="F18" s="95">
        <f t="shared" si="3"/>
        <v>0</v>
      </c>
      <c r="G18" s="95">
        <f t="shared" si="3"/>
        <v>0</v>
      </c>
      <c r="H18" s="95">
        <f t="shared" si="3"/>
        <v>0</v>
      </c>
      <c r="I18" s="95">
        <f t="shared" si="3"/>
        <v>0</v>
      </c>
      <c r="J18" s="95">
        <f t="shared" si="3"/>
        <v>0</v>
      </c>
      <c r="K18" s="96"/>
    </row>
    <row r="19" spans="1:11" s="48" customFormat="1" ht="15" customHeight="1">
      <c r="A19" s="48" t="s">
        <v>84</v>
      </c>
    </row>
    <row r="20" spans="1:11" s="48" customFormat="1" ht="15" customHeight="1">
      <c r="A20" s="48" t="s">
        <v>29</v>
      </c>
    </row>
    <row r="21" spans="1:11" s="48" customFormat="1" ht="15" customHeight="1">
      <c r="A21" s="48" t="s">
        <v>38</v>
      </c>
    </row>
    <row r="22" spans="1:11" s="48" customFormat="1" ht="26.5" customHeight="1">
      <c r="A22" s="138" t="s">
        <v>87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</row>
    <row r="23" spans="1:11" ht="15" customHeight="1"/>
  </sheetData>
  <mergeCells count="10">
    <mergeCell ref="I3:K3"/>
    <mergeCell ref="I4:K4"/>
    <mergeCell ref="I5:K5"/>
    <mergeCell ref="I6:K6"/>
    <mergeCell ref="I7:K7"/>
    <mergeCell ref="A9:K9"/>
    <mergeCell ref="A12:B13"/>
    <mergeCell ref="K12:K13"/>
    <mergeCell ref="A18:B18"/>
    <mergeCell ref="A22:K22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showZeros="0" view="pageBreakPreview" zoomScale="75" zoomScaleNormal="85" zoomScaleSheetLayoutView="75" workbookViewId="0">
      <selection activeCell="K38" sqref="K38"/>
    </sheetView>
  </sheetViews>
  <sheetFormatPr defaultColWidth="9.09765625" defaultRowHeight="12"/>
  <cols>
    <col min="1" max="1" width="17.8984375" style="1" customWidth="1"/>
    <col min="2" max="2" width="21.3984375" style="1" customWidth="1"/>
    <col min="3" max="5" width="14.296875" style="1" customWidth="1"/>
    <col min="6" max="6" width="28.59765625" style="1" customWidth="1"/>
    <col min="7" max="9" width="14.296875" style="1" customWidth="1"/>
    <col min="10" max="10" width="17.8984375" style="1" customWidth="1"/>
    <col min="11" max="11" width="18.8984375" style="1" customWidth="1"/>
    <col min="12" max="16384" width="9.09765625" style="1"/>
  </cols>
  <sheetData>
    <row r="1" spans="1:11" ht="22.5" customHeight="1">
      <c r="A1" s="30" t="s">
        <v>39</v>
      </c>
      <c r="J1" s="15"/>
    </row>
    <row r="2" spans="1:11" ht="22.5" customHeight="1">
      <c r="A2" s="129" t="s">
        <v>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22.5" customHeight="1">
      <c r="A3" s="6"/>
      <c r="B3" s="6"/>
      <c r="C3" s="6"/>
      <c r="D3" s="6"/>
      <c r="E3" s="6"/>
      <c r="F3" s="6"/>
      <c r="G3" s="6"/>
      <c r="H3" s="6"/>
      <c r="I3" s="6"/>
      <c r="K3" s="29" t="s">
        <v>69</v>
      </c>
    </row>
    <row r="4" spans="1:11" ht="12" customHeight="1" thickBot="1">
      <c r="A4" s="6"/>
      <c r="B4" s="6"/>
      <c r="C4" s="6"/>
      <c r="D4" s="6"/>
      <c r="E4" s="6"/>
      <c r="F4" s="6"/>
      <c r="G4" s="6"/>
      <c r="H4" s="6"/>
      <c r="I4" s="6"/>
      <c r="K4" s="29"/>
    </row>
    <row r="5" spans="1:11" ht="22.5" customHeight="1" thickTop="1" thickBot="1">
      <c r="A5" s="6" t="s">
        <v>64</v>
      </c>
      <c r="B5" s="6"/>
      <c r="C5" s="6"/>
      <c r="E5" s="107"/>
      <c r="F5" s="6" t="s">
        <v>61</v>
      </c>
      <c r="G5" s="6"/>
      <c r="H5" s="6"/>
      <c r="I5" s="6"/>
      <c r="K5" s="29"/>
    </row>
    <row r="6" spans="1:11" ht="12" customHeight="1" thickTop="1">
      <c r="A6" s="6"/>
      <c r="B6" s="6"/>
      <c r="C6" s="6"/>
      <c r="D6" s="6"/>
      <c r="E6" s="6"/>
      <c r="F6" s="6"/>
      <c r="G6" s="6"/>
      <c r="H6" s="6"/>
      <c r="I6" s="6"/>
      <c r="K6" s="29"/>
    </row>
    <row r="7" spans="1:11" ht="22.5" customHeight="1">
      <c r="A7" s="142" t="s">
        <v>16</v>
      </c>
      <c r="B7" s="142" t="s">
        <v>17</v>
      </c>
      <c r="C7" s="142" t="s">
        <v>18</v>
      </c>
      <c r="D7" s="142"/>
      <c r="E7" s="142"/>
      <c r="F7" s="142" t="s">
        <v>86</v>
      </c>
      <c r="G7" s="142"/>
      <c r="H7" s="142"/>
      <c r="I7" s="142"/>
      <c r="J7" s="31" t="s">
        <v>42</v>
      </c>
      <c r="K7" s="142" t="s">
        <v>14</v>
      </c>
    </row>
    <row r="8" spans="1:11" ht="22.5" customHeight="1">
      <c r="A8" s="142"/>
      <c r="B8" s="142"/>
      <c r="C8" s="25" t="s">
        <v>19</v>
      </c>
      <c r="D8" s="26" t="s">
        <v>20</v>
      </c>
      <c r="E8" s="26" t="s">
        <v>21</v>
      </c>
      <c r="F8" s="25" t="s">
        <v>22</v>
      </c>
      <c r="G8" s="25" t="s">
        <v>23</v>
      </c>
      <c r="H8" s="26" t="s">
        <v>20</v>
      </c>
      <c r="I8" s="25" t="s">
        <v>21</v>
      </c>
      <c r="J8" s="25" t="s">
        <v>21</v>
      </c>
      <c r="K8" s="142"/>
    </row>
    <row r="9" spans="1:11" ht="29.25" customHeight="1">
      <c r="A9" s="142" t="s">
        <v>24</v>
      </c>
      <c r="B9" s="27"/>
      <c r="C9" s="3"/>
      <c r="D9" s="3">
        <v>133000</v>
      </c>
      <c r="E9" s="21">
        <f>C9*D9</f>
        <v>0</v>
      </c>
      <c r="F9" s="3"/>
      <c r="G9" s="16"/>
      <c r="H9" s="3"/>
      <c r="I9" s="21">
        <f>G9*H9</f>
        <v>0</v>
      </c>
      <c r="J9" s="94">
        <f>MIN(G9*D9,I9)</f>
        <v>0</v>
      </c>
      <c r="K9" s="3"/>
    </row>
    <row r="10" spans="1:11" ht="29.25" customHeight="1">
      <c r="A10" s="142"/>
      <c r="B10" s="28"/>
      <c r="C10" s="4"/>
      <c r="D10" s="4"/>
      <c r="E10" s="4"/>
      <c r="F10" s="17"/>
      <c r="G10" s="20"/>
      <c r="H10" s="4"/>
      <c r="I10" s="33">
        <f>G10*H10</f>
        <v>0</v>
      </c>
      <c r="J10" s="97">
        <f>MIN(G10*D9,I10)</f>
        <v>0</v>
      </c>
      <c r="K10" s="4"/>
    </row>
    <row r="11" spans="1:11" ht="29.25" customHeight="1">
      <c r="A11" s="142"/>
      <c r="C11" s="74" t="s">
        <v>3</v>
      </c>
      <c r="D11" s="41">
        <f>SUM(D7:D10)</f>
        <v>133000</v>
      </c>
      <c r="E11" s="75">
        <f>E9</f>
        <v>0</v>
      </c>
      <c r="F11" s="76" t="s">
        <v>3</v>
      </c>
      <c r="G11" s="75">
        <f>SUM(G9:G10)</f>
        <v>0</v>
      </c>
      <c r="H11" s="42"/>
      <c r="I11" s="75">
        <f>SUM(I9:I10)</f>
        <v>0</v>
      </c>
      <c r="J11" s="18">
        <f>SUM(J9:J10)</f>
        <v>0</v>
      </c>
      <c r="K11" s="2"/>
    </row>
    <row r="12" spans="1:11" ht="29.25" customHeight="1">
      <c r="A12" s="158" t="s">
        <v>48</v>
      </c>
      <c r="B12" s="145" t="s">
        <v>32</v>
      </c>
      <c r="C12" s="3"/>
      <c r="D12" s="43">
        <v>5000000</v>
      </c>
      <c r="E12" s="21">
        <f>C12*D12</f>
        <v>0</v>
      </c>
      <c r="F12" s="39"/>
      <c r="G12" s="16"/>
      <c r="H12" s="16"/>
      <c r="I12" s="21">
        <f>G12*H12</f>
        <v>0</v>
      </c>
      <c r="J12" s="148"/>
      <c r="K12" s="5"/>
    </row>
    <row r="13" spans="1:11" ht="29.25" customHeight="1">
      <c r="A13" s="159"/>
      <c r="B13" s="146"/>
      <c r="C13" s="32"/>
      <c r="D13" s="68"/>
      <c r="E13" s="34"/>
      <c r="F13" s="40"/>
      <c r="G13" s="34">
        <f>SUM(D13:F13)</f>
        <v>0</v>
      </c>
      <c r="H13" s="34"/>
      <c r="I13" s="33">
        <f>G13*H13</f>
        <v>0</v>
      </c>
      <c r="J13" s="149"/>
      <c r="K13" s="13"/>
    </row>
    <row r="14" spans="1:11" ht="29.25" customHeight="1">
      <c r="A14" s="159"/>
      <c r="B14" s="147"/>
      <c r="C14" s="36" t="s">
        <v>3</v>
      </c>
      <c r="D14" s="41"/>
      <c r="E14" s="22">
        <f>E12</f>
        <v>0</v>
      </c>
      <c r="F14" s="37" t="s">
        <v>3</v>
      </c>
      <c r="G14" s="22">
        <f>SUM(G12:G13)</f>
        <v>0</v>
      </c>
      <c r="H14" s="42"/>
      <c r="I14" s="22">
        <f>SUM(I12:I13)</f>
        <v>0</v>
      </c>
      <c r="J14" s="22">
        <f>MIN(E14,I14)</f>
        <v>0</v>
      </c>
      <c r="K14" s="13"/>
    </row>
    <row r="15" spans="1:11" s="48" customFormat="1" ht="29.25" customHeight="1">
      <c r="A15" s="159"/>
      <c r="B15" s="150" t="s">
        <v>44</v>
      </c>
      <c r="C15" s="114" t="s">
        <v>71</v>
      </c>
      <c r="D15" s="43">
        <v>3600</v>
      </c>
      <c r="E15" s="44">
        <f>C16*C18*D15</f>
        <v>0</v>
      </c>
      <c r="F15" s="162"/>
      <c r="G15" s="163"/>
      <c r="H15" s="163"/>
      <c r="I15" s="164"/>
      <c r="J15" s="143">
        <f>MIN(G16*D15,I16)</f>
        <v>0</v>
      </c>
      <c r="K15" s="47"/>
    </row>
    <row r="16" spans="1:11" s="48" customFormat="1" ht="29.25" customHeight="1">
      <c r="A16" s="159"/>
      <c r="B16" s="151"/>
      <c r="C16" s="3"/>
      <c r="D16" s="80"/>
      <c r="E16" s="78"/>
      <c r="F16" s="165"/>
      <c r="G16" s="166"/>
      <c r="H16" s="166"/>
      <c r="I16" s="167"/>
      <c r="J16" s="161"/>
      <c r="K16" s="53"/>
    </row>
    <row r="17" spans="1:11" s="48" customFormat="1" ht="29.25" customHeight="1">
      <c r="A17" s="159"/>
      <c r="B17" s="151"/>
      <c r="C17" s="116" t="s">
        <v>72</v>
      </c>
      <c r="D17" s="80"/>
      <c r="E17" s="78"/>
      <c r="F17" s="165"/>
      <c r="G17" s="166"/>
      <c r="H17" s="166"/>
      <c r="I17" s="167"/>
      <c r="J17" s="161"/>
      <c r="K17" s="53"/>
    </row>
    <row r="18" spans="1:11" s="48" customFormat="1" ht="29.25" customHeight="1">
      <c r="A18" s="159"/>
      <c r="B18" s="151"/>
      <c r="C18" s="49"/>
      <c r="D18" s="70"/>
      <c r="E18" s="50"/>
      <c r="F18" s="168"/>
      <c r="G18" s="169"/>
      <c r="H18" s="169"/>
      <c r="I18" s="170"/>
      <c r="J18" s="144"/>
      <c r="K18" s="53"/>
    </row>
    <row r="19" spans="1:11" s="48" customFormat="1" ht="29.25" customHeight="1">
      <c r="A19" s="159"/>
      <c r="B19" s="152"/>
      <c r="C19" s="54" t="s">
        <v>3</v>
      </c>
      <c r="D19" s="55"/>
      <c r="E19" s="56">
        <f>E15</f>
        <v>0</v>
      </c>
      <c r="F19" s="57" t="s">
        <v>3</v>
      </c>
      <c r="G19" s="56">
        <f>SUM(G15:G18)</f>
        <v>0</v>
      </c>
      <c r="H19" s="58"/>
      <c r="I19" s="56"/>
      <c r="J19" s="18"/>
      <c r="K19" s="59"/>
    </row>
    <row r="20" spans="1:11" s="48" customFormat="1" ht="29.25" customHeight="1">
      <c r="A20" s="159"/>
      <c r="B20" s="150" t="s">
        <v>34</v>
      </c>
      <c r="C20" s="43"/>
      <c r="D20" s="43">
        <v>4320000</v>
      </c>
      <c r="E20" s="21">
        <f>C20*D20</f>
        <v>0</v>
      </c>
      <c r="F20" s="45"/>
      <c r="G20" s="46"/>
      <c r="H20" s="46"/>
      <c r="I20" s="44">
        <f>G20*H20</f>
        <v>0</v>
      </c>
      <c r="J20" s="94">
        <f>MIN(G20*D20,I20)</f>
        <v>0</v>
      </c>
      <c r="K20" s="47"/>
    </row>
    <row r="21" spans="1:11" s="48" customFormat="1" ht="29.25" customHeight="1">
      <c r="A21" s="159"/>
      <c r="B21" s="151"/>
      <c r="C21" s="49"/>
      <c r="D21" s="49"/>
      <c r="E21" s="50"/>
      <c r="F21" s="51"/>
      <c r="G21" s="50"/>
      <c r="H21" s="50"/>
      <c r="I21" s="52">
        <f>G21*H21</f>
        <v>0</v>
      </c>
      <c r="J21" s="97">
        <f>MIN(G21*D20,I21)</f>
        <v>0</v>
      </c>
      <c r="K21" s="53"/>
    </row>
    <row r="22" spans="1:11" s="48" customFormat="1" ht="29.25" customHeight="1">
      <c r="A22" s="159"/>
      <c r="B22" s="152"/>
      <c r="C22" s="54" t="s">
        <v>3</v>
      </c>
      <c r="D22" s="55"/>
      <c r="E22" s="56">
        <f>E20</f>
        <v>0</v>
      </c>
      <c r="F22" s="57" t="s">
        <v>3</v>
      </c>
      <c r="G22" s="56">
        <f>SUM(G20:G21)</f>
        <v>0</v>
      </c>
      <c r="H22" s="58"/>
      <c r="I22" s="56">
        <f>SUM(I20:I21)</f>
        <v>0</v>
      </c>
      <c r="J22" s="18">
        <f>SUM(J20:J21)</f>
        <v>0</v>
      </c>
      <c r="K22" s="59"/>
    </row>
    <row r="23" spans="1:11" ht="29.25" customHeight="1">
      <c r="A23" s="159"/>
      <c r="B23" s="145" t="s">
        <v>33</v>
      </c>
      <c r="C23" s="3"/>
      <c r="D23" s="3">
        <v>51400</v>
      </c>
      <c r="E23" s="21">
        <f>C23*D23</f>
        <v>0</v>
      </c>
      <c r="F23" s="39"/>
      <c r="G23" s="16"/>
      <c r="H23" s="16"/>
      <c r="I23" s="21">
        <f>G23*H23</f>
        <v>0</v>
      </c>
      <c r="J23" s="94">
        <f>MIN(G23*D23,I23)</f>
        <v>0</v>
      </c>
      <c r="K23" s="5"/>
    </row>
    <row r="24" spans="1:11" ht="29.25" customHeight="1">
      <c r="A24" s="159"/>
      <c r="B24" s="146"/>
      <c r="C24" s="32"/>
      <c r="D24" s="32"/>
      <c r="E24" s="34"/>
      <c r="F24" s="40"/>
      <c r="G24" s="34"/>
      <c r="H24" s="34"/>
      <c r="I24" s="33">
        <f>G24*H24</f>
        <v>0</v>
      </c>
      <c r="J24" s="97">
        <f>MIN(G24*D23,I24)</f>
        <v>0</v>
      </c>
      <c r="K24" s="13"/>
    </row>
    <row r="25" spans="1:11" ht="29.25" customHeight="1">
      <c r="A25" s="159"/>
      <c r="B25" s="157"/>
      <c r="C25" s="35" t="s">
        <v>3</v>
      </c>
      <c r="D25" s="41"/>
      <c r="E25" s="18">
        <f>E23</f>
        <v>0</v>
      </c>
      <c r="F25" s="38" t="s">
        <v>3</v>
      </c>
      <c r="G25" s="18">
        <f>SUM(G23:G24)</f>
        <v>0</v>
      </c>
      <c r="H25" s="42"/>
      <c r="I25" s="18">
        <f>SUM(I23:I24)</f>
        <v>0</v>
      </c>
      <c r="J25" s="18">
        <f>SUM(J23:J24)</f>
        <v>0</v>
      </c>
      <c r="K25" s="14"/>
    </row>
    <row r="26" spans="1:11" s="48" customFormat="1" ht="29.25" customHeight="1">
      <c r="A26" s="159"/>
      <c r="B26" s="150" t="s">
        <v>45</v>
      </c>
      <c r="C26" s="43"/>
      <c r="D26" s="3">
        <v>21000000</v>
      </c>
      <c r="E26" s="21">
        <f>C26*D26</f>
        <v>0</v>
      </c>
      <c r="F26" s="45"/>
      <c r="G26" s="46"/>
      <c r="H26" s="46"/>
      <c r="I26" s="44">
        <f>G26*H26</f>
        <v>0</v>
      </c>
      <c r="J26" s="143"/>
      <c r="K26" s="47"/>
    </row>
    <row r="27" spans="1:11" s="48" customFormat="1" ht="29.25" customHeight="1">
      <c r="A27" s="159"/>
      <c r="B27" s="151"/>
      <c r="C27" s="49"/>
      <c r="D27" s="68"/>
      <c r="E27" s="50"/>
      <c r="F27" s="51"/>
      <c r="G27" s="50"/>
      <c r="H27" s="50"/>
      <c r="I27" s="52">
        <f>G27*H27</f>
        <v>0</v>
      </c>
      <c r="J27" s="144"/>
      <c r="K27" s="53"/>
    </row>
    <row r="28" spans="1:11" s="48" customFormat="1" ht="29.25" customHeight="1">
      <c r="A28" s="159"/>
      <c r="B28" s="152"/>
      <c r="C28" s="54" t="s">
        <v>3</v>
      </c>
      <c r="D28" s="55"/>
      <c r="E28" s="56">
        <f>E26</f>
        <v>0</v>
      </c>
      <c r="F28" s="57" t="s">
        <v>3</v>
      </c>
      <c r="G28" s="56">
        <f>SUM(G26:G27)</f>
        <v>0</v>
      </c>
      <c r="H28" s="58"/>
      <c r="I28" s="56">
        <f>SUM(I26:I27)</f>
        <v>0</v>
      </c>
      <c r="J28" s="56">
        <f>MIN(E28,I28)</f>
        <v>0</v>
      </c>
      <c r="K28" s="59"/>
    </row>
    <row r="29" spans="1:11" s="48" customFormat="1" ht="29.25" customHeight="1">
      <c r="A29" s="159"/>
      <c r="B29" s="153" t="s">
        <v>46</v>
      </c>
      <c r="C29" s="43"/>
      <c r="D29" s="63"/>
      <c r="E29" s="44">
        <f>C29*D29</f>
        <v>0</v>
      </c>
      <c r="F29" s="45"/>
      <c r="G29" s="46"/>
      <c r="H29" s="46"/>
      <c r="I29" s="44">
        <f>G29*H29</f>
        <v>0</v>
      </c>
      <c r="J29" s="143"/>
      <c r="K29" s="47"/>
    </row>
    <row r="30" spans="1:11" s="48" customFormat="1" ht="29.25" customHeight="1">
      <c r="A30" s="159"/>
      <c r="B30" s="154"/>
      <c r="C30" s="49"/>
      <c r="D30" s="70"/>
      <c r="E30" s="50"/>
      <c r="F30" s="51"/>
      <c r="G30" s="50"/>
      <c r="H30" s="50"/>
      <c r="I30" s="52">
        <f>G30*H30</f>
        <v>0</v>
      </c>
      <c r="J30" s="144"/>
      <c r="K30" s="53"/>
    </row>
    <row r="31" spans="1:11" s="48" customFormat="1" ht="29.25" customHeight="1">
      <c r="A31" s="159"/>
      <c r="B31" s="155"/>
      <c r="C31" s="54" t="s">
        <v>3</v>
      </c>
      <c r="D31" s="55"/>
      <c r="E31" s="56">
        <f>E29</f>
        <v>0</v>
      </c>
      <c r="F31" s="57" t="s">
        <v>3</v>
      </c>
      <c r="G31" s="56">
        <f>SUM(G29:G30)</f>
        <v>0</v>
      </c>
      <c r="H31" s="58"/>
      <c r="I31" s="56">
        <f>SUM(I29:I30)</f>
        <v>0</v>
      </c>
      <c r="J31" s="56">
        <f>MIN(E31,I31)</f>
        <v>0</v>
      </c>
      <c r="K31" s="59"/>
    </row>
    <row r="32" spans="1:11" s="48" customFormat="1" ht="29.25" customHeight="1">
      <c r="A32" s="159"/>
      <c r="B32" s="156" t="s">
        <v>31</v>
      </c>
      <c r="C32" s="3"/>
      <c r="D32" s="3">
        <v>905000</v>
      </c>
      <c r="E32" s="94">
        <f>C32*D32</f>
        <v>0</v>
      </c>
      <c r="F32" s="45"/>
      <c r="G32" s="46"/>
      <c r="H32" s="46"/>
      <c r="I32" s="94">
        <f>G32*H32</f>
        <v>0</v>
      </c>
      <c r="J32" s="143"/>
      <c r="K32" s="47"/>
    </row>
    <row r="33" spans="1:11" s="48" customFormat="1" ht="29.25" customHeight="1">
      <c r="A33" s="159"/>
      <c r="B33" s="146"/>
      <c r="C33" s="32"/>
      <c r="D33" s="108"/>
      <c r="E33" s="50"/>
      <c r="F33" s="51"/>
      <c r="G33" s="50"/>
      <c r="H33" s="50"/>
      <c r="I33" s="97">
        <f>G33*H33</f>
        <v>0</v>
      </c>
      <c r="J33" s="144"/>
      <c r="K33" s="53"/>
    </row>
    <row r="34" spans="1:11" s="48" customFormat="1" ht="29.25" customHeight="1">
      <c r="A34" s="159"/>
      <c r="B34" s="147"/>
      <c r="C34" s="35" t="s">
        <v>3</v>
      </c>
      <c r="D34" s="41"/>
      <c r="E34" s="56">
        <f>E32</f>
        <v>0</v>
      </c>
      <c r="F34" s="57" t="s">
        <v>3</v>
      </c>
      <c r="G34" s="56">
        <f>SUM(G32:G33)</f>
        <v>0</v>
      </c>
      <c r="H34" s="58"/>
      <c r="I34" s="56">
        <f>SUM(I32:I33)</f>
        <v>0</v>
      </c>
      <c r="J34" s="56">
        <f>MIN(E34,I34)</f>
        <v>0</v>
      </c>
      <c r="K34" s="59"/>
    </row>
    <row r="35" spans="1:11" s="48" customFormat="1" ht="29.25" customHeight="1">
      <c r="A35" s="159"/>
      <c r="B35" s="156" t="s">
        <v>82</v>
      </c>
      <c r="C35" s="3"/>
      <c r="D35" s="3">
        <v>205000</v>
      </c>
      <c r="E35" s="94">
        <f>C35*D35</f>
        <v>0</v>
      </c>
      <c r="F35" s="45"/>
      <c r="G35" s="46"/>
      <c r="H35" s="46"/>
      <c r="I35" s="94">
        <f>G35*H35</f>
        <v>0</v>
      </c>
      <c r="J35" s="143"/>
      <c r="K35" s="47"/>
    </row>
    <row r="36" spans="1:11" s="48" customFormat="1" ht="29.25" customHeight="1">
      <c r="A36" s="159"/>
      <c r="B36" s="146"/>
      <c r="C36" s="32"/>
      <c r="D36" s="108"/>
      <c r="E36" s="50"/>
      <c r="F36" s="51"/>
      <c r="G36" s="50"/>
      <c r="H36" s="50"/>
      <c r="I36" s="97">
        <f>G36*H36</f>
        <v>0</v>
      </c>
      <c r="J36" s="144"/>
      <c r="K36" s="53"/>
    </row>
    <row r="37" spans="1:11" s="48" customFormat="1" ht="29.25" customHeight="1">
      <c r="A37" s="160"/>
      <c r="B37" s="157"/>
      <c r="C37" s="35" t="s">
        <v>3</v>
      </c>
      <c r="D37" s="41"/>
      <c r="E37" s="56">
        <f>E35</f>
        <v>0</v>
      </c>
      <c r="F37" s="57" t="s">
        <v>3</v>
      </c>
      <c r="G37" s="56">
        <f>SUM(G35:G36)</f>
        <v>0</v>
      </c>
      <c r="H37" s="58"/>
      <c r="I37" s="56">
        <f>SUM(I35:I36)</f>
        <v>0</v>
      </c>
      <c r="J37" s="56">
        <f>MIN(E37,I37)</f>
        <v>0</v>
      </c>
      <c r="K37" s="59"/>
    </row>
    <row r="38" spans="1:11" s="48" customFormat="1" ht="29.25" customHeight="1">
      <c r="A38" s="77"/>
      <c r="B38" s="60" t="s">
        <v>15</v>
      </c>
      <c r="C38" s="71"/>
      <c r="D38" s="72"/>
      <c r="E38" s="56">
        <f>SUM(E31,E28,E25,E22,E19,E14,E11,E34,E37)</f>
        <v>0</v>
      </c>
      <c r="F38" s="71"/>
      <c r="G38" s="72"/>
      <c r="H38" s="72"/>
      <c r="I38" s="56">
        <f>SUM(I31,I28,I25,I22,I14,I11,I34,I37)</f>
        <v>0</v>
      </c>
      <c r="J38" s="56">
        <f>SUM(J31,J28,J25,J22,J14,J11,J34,J37)</f>
        <v>0</v>
      </c>
      <c r="K38" s="71"/>
    </row>
    <row r="39" spans="1:11" ht="15" customHeight="1">
      <c r="A39" s="1" t="s">
        <v>41</v>
      </c>
    </row>
    <row r="40" spans="1:11" ht="15" customHeight="1">
      <c r="A40" s="1" t="s">
        <v>40</v>
      </c>
    </row>
    <row r="43" spans="1:11">
      <c r="D43" s="1" t="s">
        <v>62</v>
      </c>
    </row>
    <row r="44" spans="1:11">
      <c r="D44" s="1" t="s">
        <v>63</v>
      </c>
    </row>
  </sheetData>
  <mergeCells count="23">
    <mergeCell ref="B35:B37"/>
    <mergeCell ref="J35:J36"/>
    <mergeCell ref="B32:B34"/>
    <mergeCell ref="J32:J33"/>
    <mergeCell ref="A12:A37"/>
    <mergeCell ref="B23:B25"/>
    <mergeCell ref="B26:B28"/>
    <mergeCell ref="J26:J27"/>
    <mergeCell ref="B15:B19"/>
    <mergeCell ref="J15:J18"/>
    <mergeCell ref="F15:I18"/>
    <mergeCell ref="A2:K2"/>
    <mergeCell ref="K7:K8"/>
    <mergeCell ref="J29:J30"/>
    <mergeCell ref="B12:B14"/>
    <mergeCell ref="J12:J13"/>
    <mergeCell ref="B20:B22"/>
    <mergeCell ref="A7:A8"/>
    <mergeCell ref="B7:B8"/>
    <mergeCell ref="C7:E7"/>
    <mergeCell ref="F7:I7"/>
    <mergeCell ref="B29:B31"/>
    <mergeCell ref="A9:A11"/>
  </mergeCells>
  <phoneticPr fontId="2"/>
  <dataValidations count="1">
    <dataValidation type="list" allowBlank="1" showInputMessage="1" showErrorMessage="1" sqref="E5">
      <formula1>$D$43:$D$44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showZeros="0" view="pageBreakPreview" zoomScaleNormal="85" zoomScaleSheetLayoutView="100" workbookViewId="0">
      <selection activeCell="N11" sqref="N11"/>
    </sheetView>
  </sheetViews>
  <sheetFormatPr defaultColWidth="9.09765625" defaultRowHeight="12"/>
  <cols>
    <col min="1" max="1" width="8.09765625" style="1" customWidth="1"/>
    <col min="2" max="2" width="21.3984375" style="1" customWidth="1"/>
    <col min="3" max="5" width="14.296875" style="1" customWidth="1"/>
    <col min="6" max="6" width="28.59765625" style="1" customWidth="1"/>
    <col min="7" max="10" width="14.296875" style="1" customWidth="1"/>
    <col min="11" max="11" width="17.8984375" style="1" customWidth="1"/>
    <col min="12" max="12" width="2.69921875" style="1" customWidth="1"/>
    <col min="13" max="16384" width="9.09765625" style="1"/>
  </cols>
  <sheetData>
    <row r="1" spans="1:11" ht="22.5" customHeight="1">
      <c r="A1" s="30" t="s">
        <v>39</v>
      </c>
      <c r="K1" s="15"/>
    </row>
    <row r="2" spans="1:11" ht="22.5" customHeight="1">
      <c r="A2" s="129" t="s">
        <v>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22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29" t="s">
        <v>70</v>
      </c>
    </row>
    <row r="4" spans="1:11" ht="12" customHeight="1" thickBot="1">
      <c r="A4" s="6"/>
      <c r="B4" s="6"/>
      <c r="C4" s="6"/>
      <c r="D4" s="6"/>
      <c r="E4" s="6"/>
      <c r="F4" s="6"/>
      <c r="G4" s="6"/>
      <c r="H4" s="6"/>
      <c r="I4" s="6"/>
      <c r="K4" s="29"/>
    </row>
    <row r="5" spans="1:11" ht="22.5" customHeight="1" thickTop="1" thickBot="1">
      <c r="A5" s="6" t="s">
        <v>64</v>
      </c>
      <c r="B5" s="6"/>
      <c r="C5" s="6"/>
      <c r="F5" s="107"/>
      <c r="G5" s="6" t="s">
        <v>61</v>
      </c>
      <c r="H5" s="6"/>
      <c r="I5" s="6"/>
      <c r="K5" s="29"/>
    </row>
    <row r="6" spans="1:11" ht="12" customHeight="1" thickTop="1">
      <c r="A6" s="6"/>
      <c r="B6" s="6"/>
      <c r="C6" s="6"/>
      <c r="D6" s="6"/>
      <c r="E6" s="6"/>
      <c r="F6" s="6"/>
      <c r="G6" s="6"/>
      <c r="H6" s="6"/>
      <c r="I6" s="6"/>
      <c r="K6" s="29"/>
    </row>
    <row r="7" spans="1:11" ht="22.5" customHeight="1">
      <c r="A7" s="142" t="s">
        <v>16</v>
      </c>
      <c r="B7" s="142" t="s">
        <v>17</v>
      </c>
      <c r="C7" s="142" t="s">
        <v>18</v>
      </c>
      <c r="D7" s="142"/>
      <c r="E7" s="142"/>
      <c r="F7" s="142" t="s">
        <v>86</v>
      </c>
      <c r="G7" s="142"/>
      <c r="H7" s="142"/>
      <c r="I7" s="142"/>
      <c r="J7" s="31" t="s">
        <v>42</v>
      </c>
      <c r="K7" s="142" t="s">
        <v>14</v>
      </c>
    </row>
    <row r="8" spans="1:11" ht="22.5" customHeight="1">
      <c r="A8" s="142"/>
      <c r="B8" s="142"/>
      <c r="C8" s="25" t="s">
        <v>19</v>
      </c>
      <c r="D8" s="26" t="s">
        <v>20</v>
      </c>
      <c r="E8" s="26" t="s">
        <v>21</v>
      </c>
      <c r="F8" s="25" t="s">
        <v>22</v>
      </c>
      <c r="G8" s="25" t="s">
        <v>23</v>
      </c>
      <c r="H8" s="26" t="s">
        <v>20</v>
      </c>
      <c r="I8" s="25" t="s">
        <v>21</v>
      </c>
      <c r="J8" s="25" t="s">
        <v>21</v>
      </c>
      <c r="K8" s="142"/>
    </row>
    <row r="9" spans="1:11" ht="30" customHeight="1">
      <c r="A9" s="142" t="s">
        <v>30</v>
      </c>
      <c r="B9" s="156" t="s">
        <v>31</v>
      </c>
      <c r="C9" s="3"/>
      <c r="D9" s="3">
        <v>905000</v>
      </c>
      <c r="E9" s="21">
        <f>IF(C9="",0,905000)</f>
        <v>0</v>
      </c>
      <c r="F9" s="39"/>
      <c r="G9" s="16"/>
      <c r="H9" s="16"/>
      <c r="I9" s="21">
        <f>G9*H9</f>
        <v>0</v>
      </c>
      <c r="J9" s="143"/>
      <c r="K9" s="5"/>
    </row>
    <row r="10" spans="1:11" ht="30" customHeight="1">
      <c r="A10" s="142"/>
      <c r="B10" s="146"/>
      <c r="C10" s="32"/>
      <c r="D10" s="32"/>
      <c r="E10" s="34"/>
      <c r="F10" s="40"/>
      <c r="G10" s="34">
        <f>SUM(D10:F10)</f>
        <v>0</v>
      </c>
      <c r="H10" s="34"/>
      <c r="I10" s="33">
        <f>G10*H10</f>
        <v>0</v>
      </c>
      <c r="J10" s="144"/>
      <c r="K10" s="13"/>
    </row>
    <row r="11" spans="1:11" ht="30" customHeight="1">
      <c r="A11" s="142"/>
      <c r="B11" s="147"/>
      <c r="C11" s="36" t="s">
        <v>3</v>
      </c>
      <c r="D11" s="41"/>
      <c r="E11" s="22">
        <f>E9</f>
        <v>0</v>
      </c>
      <c r="F11" s="37" t="s">
        <v>3</v>
      </c>
      <c r="G11" s="22">
        <f>SUM(G9:G10)</f>
        <v>0</v>
      </c>
      <c r="H11" s="42"/>
      <c r="I11" s="22">
        <f>SUM(I9:I10)</f>
        <v>0</v>
      </c>
      <c r="J11" s="22">
        <f>MIN(E11,I11)</f>
        <v>0</v>
      </c>
      <c r="K11" s="13"/>
    </row>
    <row r="12" spans="1:11" ht="30" customHeight="1">
      <c r="A12" s="142"/>
      <c r="B12" s="156" t="s">
        <v>82</v>
      </c>
      <c r="C12" s="3"/>
      <c r="D12" s="3">
        <v>205000</v>
      </c>
      <c r="E12" s="21">
        <f>C12*D12</f>
        <v>0</v>
      </c>
      <c r="F12" s="39"/>
      <c r="G12" s="16"/>
      <c r="H12" s="16"/>
      <c r="I12" s="21">
        <f>G12*H12</f>
        <v>0</v>
      </c>
      <c r="J12" s="94">
        <f>MIN(G12*D12,I12)</f>
        <v>0</v>
      </c>
      <c r="K12" s="5"/>
    </row>
    <row r="13" spans="1:11" ht="30" customHeight="1">
      <c r="A13" s="142"/>
      <c r="B13" s="146"/>
      <c r="C13" s="32"/>
      <c r="D13" s="32"/>
      <c r="E13" s="34"/>
      <c r="F13" s="40"/>
      <c r="G13" s="34"/>
      <c r="H13" s="34"/>
      <c r="I13" s="33">
        <f>G13*H13</f>
        <v>0</v>
      </c>
      <c r="J13" s="97">
        <f>MIN(G13*D12,I13)</f>
        <v>0</v>
      </c>
      <c r="K13" s="13"/>
    </row>
    <row r="14" spans="1:11" ht="30" customHeight="1">
      <c r="A14" s="142"/>
      <c r="B14" s="157"/>
      <c r="C14" s="35" t="s">
        <v>3</v>
      </c>
      <c r="D14" s="41"/>
      <c r="E14" s="18">
        <f>E12</f>
        <v>0</v>
      </c>
      <c r="F14" s="38" t="s">
        <v>3</v>
      </c>
      <c r="G14" s="18">
        <f>SUM(G12:G13)</f>
        <v>0</v>
      </c>
      <c r="H14" s="42"/>
      <c r="I14" s="18">
        <f>SUM(I12:I13)</f>
        <v>0</v>
      </c>
      <c r="J14" s="18">
        <f>SUM(J12:J13)</f>
        <v>0</v>
      </c>
      <c r="K14" s="14"/>
    </row>
    <row r="15" spans="1:11" ht="30" customHeight="1">
      <c r="A15" s="142"/>
      <c r="B15" s="156" t="s">
        <v>44</v>
      </c>
      <c r="C15" s="114" t="s">
        <v>73</v>
      </c>
      <c r="D15" s="3">
        <v>3600</v>
      </c>
      <c r="E15" s="21">
        <f>C16*C18*D15</f>
        <v>0</v>
      </c>
      <c r="F15" s="178"/>
      <c r="G15" s="179"/>
      <c r="H15" s="179"/>
      <c r="I15" s="180"/>
      <c r="J15" s="175">
        <f>MIN(G16*D15,I16)</f>
        <v>0</v>
      </c>
      <c r="K15" s="5"/>
    </row>
    <row r="16" spans="1:11" ht="30" customHeight="1">
      <c r="A16" s="142"/>
      <c r="B16" s="146"/>
      <c r="C16" s="117"/>
      <c r="D16" s="4"/>
      <c r="E16" s="20"/>
      <c r="F16" s="181"/>
      <c r="G16" s="182"/>
      <c r="H16" s="182"/>
      <c r="I16" s="183"/>
      <c r="J16" s="176"/>
      <c r="K16" s="13"/>
    </row>
    <row r="17" spans="1:11" ht="30" customHeight="1">
      <c r="A17" s="142"/>
      <c r="B17" s="146"/>
      <c r="C17" s="116" t="s">
        <v>74</v>
      </c>
      <c r="D17" s="4"/>
      <c r="E17" s="20"/>
      <c r="F17" s="181"/>
      <c r="G17" s="182"/>
      <c r="H17" s="182"/>
      <c r="I17" s="183"/>
      <c r="J17" s="176"/>
      <c r="K17" s="13"/>
    </row>
    <row r="18" spans="1:11" ht="30" customHeight="1">
      <c r="A18" s="142"/>
      <c r="B18" s="146"/>
      <c r="C18" s="118"/>
      <c r="D18" s="32"/>
      <c r="E18" s="34"/>
      <c r="F18" s="184"/>
      <c r="G18" s="185"/>
      <c r="H18" s="185"/>
      <c r="I18" s="186"/>
      <c r="J18" s="177"/>
      <c r="K18" s="13"/>
    </row>
    <row r="19" spans="1:11" ht="30" customHeight="1">
      <c r="A19" s="142"/>
      <c r="B19" s="173"/>
      <c r="C19" s="35" t="s">
        <v>3</v>
      </c>
      <c r="D19" s="41"/>
      <c r="E19" s="18">
        <f>E15</f>
        <v>0</v>
      </c>
      <c r="F19" s="38" t="s">
        <v>3</v>
      </c>
      <c r="G19" s="18">
        <f>SUM(G15:G18)</f>
        <v>0</v>
      </c>
      <c r="H19" s="42"/>
      <c r="I19" s="18"/>
      <c r="J19" s="18"/>
      <c r="K19" s="14"/>
    </row>
    <row r="20" spans="1:11" s="48" customFormat="1" ht="30" customHeight="1">
      <c r="A20" s="142"/>
      <c r="B20" s="153" t="s">
        <v>33</v>
      </c>
      <c r="C20" s="43"/>
      <c r="D20" s="43">
        <v>51400</v>
      </c>
      <c r="E20" s="44">
        <f>C20*D20</f>
        <v>0</v>
      </c>
      <c r="F20" s="45"/>
      <c r="G20" s="46"/>
      <c r="H20" s="46"/>
      <c r="I20" s="44">
        <f>G20*H20</f>
        <v>0</v>
      </c>
      <c r="J20" s="94">
        <f>MIN(G20*D20,I20)</f>
        <v>0</v>
      </c>
      <c r="K20" s="47"/>
    </row>
    <row r="21" spans="1:11" s="48" customFormat="1" ht="30" customHeight="1">
      <c r="A21" s="142"/>
      <c r="B21" s="154"/>
      <c r="C21" s="49"/>
      <c r="D21" s="49"/>
      <c r="E21" s="50"/>
      <c r="F21" s="51"/>
      <c r="G21" s="50"/>
      <c r="H21" s="50"/>
      <c r="I21" s="52">
        <f>G21*H21</f>
        <v>0</v>
      </c>
      <c r="J21" s="97">
        <f>MIN(G21*D20,I21)</f>
        <v>0</v>
      </c>
      <c r="K21" s="53"/>
    </row>
    <row r="22" spans="1:11" s="48" customFormat="1" ht="30" customHeight="1">
      <c r="A22" s="142"/>
      <c r="B22" s="174"/>
      <c r="C22" s="54" t="s">
        <v>3</v>
      </c>
      <c r="D22" s="55"/>
      <c r="E22" s="56">
        <f>E20</f>
        <v>0</v>
      </c>
      <c r="F22" s="57" t="s">
        <v>3</v>
      </c>
      <c r="G22" s="56">
        <f>SUM(G20:G21)</f>
        <v>0</v>
      </c>
      <c r="H22" s="58"/>
      <c r="I22" s="56">
        <f>SUM(I20:I21)</f>
        <v>0</v>
      </c>
      <c r="J22" s="18">
        <f>SUM(J20:J21)</f>
        <v>0</v>
      </c>
      <c r="K22" s="59"/>
    </row>
    <row r="23" spans="1:11" s="48" customFormat="1" ht="30" customHeight="1">
      <c r="A23" s="142"/>
      <c r="B23" s="153" t="s">
        <v>47</v>
      </c>
      <c r="C23" s="43"/>
      <c r="D23" s="171"/>
      <c r="E23" s="44">
        <f>C23*D23</f>
        <v>0</v>
      </c>
      <c r="F23" s="45"/>
      <c r="G23" s="46"/>
      <c r="H23" s="46"/>
      <c r="I23" s="44">
        <f>G23*H23</f>
        <v>0</v>
      </c>
      <c r="J23" s="143"/>
      <c r="K23" s="47"/>
    </row>
    <row r="24" spans="1:11" s="48" customFormat="1" ht="30" customHeight="1">
      <c r="A24" s="142"/>
      <c r="B24" s="154"/>
      <c r="C24" s="49"/>
      <c r="D24" s="172"/>
      <c r="E24" s="50"/>
      <c r="F24" s="51"/>
      <c r="G24" s="50"/>
      <c r="H24" s="50"/>
      <c r="I24" s="52">
        <f>G24*H24</f>
        <v>0</v>
      </c>
      <c r="J24" s="144"/>
      <c r="K24" s="53"/>
    </row>
    <row r="25" spans="1:11" s="48" customFormat="1" ht="30" customHeight="1">
      <c r="A25" s="142"/>
      <c r="B25" s="174"/>
      <c r="C25" s="54" t="s">
        <v>3</v>
      </c>
      <c r="D25" s="55"/>
      <c r="E25" s="56">
        <f>E23</f>
        <v>0</v>
      </c>
      <c r="F25" s="57" t="s">
        <v>3</v>
      </c>
      <c r="G25" s="56">
        <f>SUM(G23:G24)</f>
        <v>0</v>
      </c>
      <c r="H25" s="58"/>
      <c r="I25" s="56">
        <f>SUM(I23:I24)</f>
        <v>0</v>
      </c>
      <c r="J25" s="75">
        <f>MIN(E25,I25)</f>
        <v>0</v>
      </c>
      <c r="K25" s="59"/>
    </row>
    <row r="26" spans="1:11" s="48" customFormat="1" ht="30" customHeight="1">
      <c r="A26" s="142"/>
      <c r="B26" s="60" t="s">
        <v>15</v>
      </c>
      <c r="C26" s="61"/>
      <c r="D26" s="62"/>
      <c r="E26" s="56">
        <f>SUM(E25,E11,E14,E19,E22)</f>
        <v>0</v>
      </c>
      <c r="F26" s="61"/>
      <c r="G26" s="62"/>
      <c r="H26" s="62"/>
      <c r="I26" s="56">
        <f>SUM(I25,I11,I14,I22)</f>
        <v>0</v>
      </c>
      <c r="J26" s="56">
        <f>SUM(J25,J11,J14,J22)</f>
        <v>0</v>
      </c>
      <c r="K26" s="61"/>
    </row>
    <row r="27" spans="1:11" ht="15" customHeight="1">
      <c r="A27" s="1" t="s">
        <v>88</v>
      </c>
    </row>
    <row r="28" spans="1:11" ht="15" customHeight="1">
      <c r="A28" s="1" t="s">
        <v>43</v>
      </c>
    </row>
    <row r="29" spans="1:11" s="48" customFormat="1" ht="15" customHeight="1">
      <c r="A29" s="48" t="s">
        <v>52</v>
      </c>
    </row>
    <row r="34" spans="6:6">
      <c r="F34" s="1" t="s">
        <v>62</v>
      </c>
    </row>
    <row r="35" spans="6:6">
      <c r="F35" s="1" t="s">
        <v>63</v>
      </c>
    </row>
  </sheetData>
  <mergeCells count="17">
    <mergeCell ref="A2:K2"/>
    <mergeCell ref="A7:A8"/>
    <mergeCell ref="B7:B8"/>
    <mergeCell ref="C7:E7"/>
    <mergeCell ref="F7:I7"/>
    <mergeCell ref="J9:J10"/>
    <mergeCell ref="D23:D24"/>
    <mergeCell ref="K7:K8"/>
    <mergeCell ref="A9:A26"/>
    <mergeCell ref="B9:B11"/>
    <mergeCell ref="B12:B14"/>
    <mergeCell ref="B15:B19"/>
    <mergeCell ref="B23:B25"/>
    <mergeCell ref="J23:J24"/>
    <mergeCell ref="B20:B22"/>
    <mergeCell ref="J15:J18"/>
    <mergeCell ref="F15:I18"/>
  </mergeCells>
  <phoneticPr fontId="2"/>
  <dataValidations count="1">
    <dataValidation type="list" allowBlank="1" showInputMessage="1" showErrorMessage="1" sqref="F5">
      <formula1>$F$34:$F$35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showZeros="0" view="pageBreakPreview" zoomScaleNormal="85" zoomScaleSheetLayoutView="100" workbookViewId="0">
      <selection activeCell="B11" sqref="B11"/>
    </sheetView>
  </sheetViews>
  <sheetFormatPr defaultColWidth="9.09765625" defaultRowHeight="12"/>
  <cols>
    <col min="1" max="1" width="17.8984375" style="1" customWidth="1"/>
    <col min="2" max="2" width="21.3984375" style="1" customWidth="1"/>
    <col min="3" max="3" width="14.296875" style="1" customWidth="1"/>
    <col min="4" max="4" width="16.09765625" style="1" customWidth="1"/>
    <col min="5" max="5" width="14.296875" style="1" customWidth="1"/>
    <col min="6" max="6" width="28.59765625" style="1" customWidth="1"/>
    <col min="7" max="9" width="14.296875" style="1" customWidth="1"/>
    <col min="10" max="10" width="17.8984375" style="1" customWidth="1"/>
    <col min="11" max="11" width="18.8984375" style="1" customWidth="1"/>
    <col min="12" max="16384" width="9.09765625" style="1"/>
  </cols>
  <sheetData>
    <row r="1" spans="1:11" s="65" customFormat="1" ht="22.5" customHeight="1">
      <c r="A1" s="92" t="s">
        <v>39</v>
      </c>
      <c r="J1" s="93"/>
    </row>
    <row r="2" spans="1:11" s="48" customFormat="1" ht="22.5" customHeight="1">
      <c r="A2" s="187" t="s">
        <v>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s="66" customFormat="1" ht="22.5" customHeight="1">
      <c r="A3" s="69"/>
      <c r="B3" s="69"/>
      <c r="C3" s="69"/>
      <c r="D3" s="69"/>
      <c r="E3" s="69"/>
      <c r="F3" s="69"/>
      <c r="G3" s="69"/>
      <c r="H3" s="69"/>
      <c r="I3" s="69"/>
      <c r="K3" s="67" t="s">
        <v>49</v>
      </c>
    </row>
    <row r="4" spans="1:11" ht="12" customHeight="1" thickBot="1">
      <c r="A4" s="6"/>
      <c r="B4" s="6"/>
      <c r="C4" s="6"/>
      <c r="D4" s="6"/>
      <c r="E4" s="6"/>
      <c r="F4" s="6"/>
      <c r="G4" s="6"/>
      <c r="H4" s="6"/>
      <c r="I4" s="6"/>
      <c r="K4" s="29"/>
    </row>
    <row r="5" spans="1:11" ht="22.5" customHeight="1" thickTop="1" thickBot="1">
      <c r="A5" s="6" t="s">
        <v>65</v>
      </c>
      <c r="B5" s="6"/>
      <c r="C5" s="6"/>
      <c r="F5" s="107"/>
      <c r="G5" s="6" t="s">
        <v>61</v>
      </c>
      <c r="H5" s="6"/>
      <c r="I5" s="6"/>
      <c r="K5" s="29"/>
    </row>
    <row r="6" spans="1:11" ht="12" customHeight="1" thickTop="1">
      <c r="A6" s="6"/>
      <c r="B6" s="6"/>
      <c r="C6" s="6"/>
      <c r="D6" s="6"/>
      <c r="E6" s="6"/>
      <c r="F6" s="6"/>
      <c r="G6" s="6"/>
      <c r="H6" s="6"/>
      <c r="I6" s="6"/>
      <c r="K6" s="29"/>
    </row>
    <row r="7" spans="1:11" s="48" customFormat="1" ht="22.5" customHeight="1">
      <c r="A7" s="188" t="s">
        <v>16</v>
      </c>
      <c r="B7" s="188" t="s">
        <v>17</v>
      </c>
      <c r="C7" s="188" t="s">
        <v>18</v>
      </c>
      <c r="D7" s="188"/>
      <c r="E7" s="188"/>
      <c r="F7" s="188" t="s">
        <v>90</v>
      </c>
      <c r="G7" s="188"/>
      <c r="H7" s="188"/>
      <c r="I7" s="188"/>
      <c r="J7" s="103" t="s">
        <v>42</v>
      </c>
      <c r="K7" s="188" t="s">
        <v>14</v>
      </c>
    </row>
    <row r="8" spans="1:11" s="48" customFormat="1" ht="22.5" customHeight="1">
      <c r="A8" s="188"/>
      <c r="B8" s="188"/>
      <c r="C8" s="103" t="s">
        <v>19</v>
      </c>
      <c r="D8" s="64" t="s">
        <v>20</v>
      </c>
      <c r="E8" s="64" t="s">
        <v>21</v>
      </c>
      <c r="F8" s="103" t="s">
        <v>22</v>
      </c>
      <c r="G8" s="103" t="s">
        <v>23</v>
      </c>
      <c r="H8" s="64" t="s">
        <v>20</v>
      </c>
      <c r="I8" s="103" t="s">
        <v>21</v>
      </c>
      <c r="J8" s="103" t="s">
        <v>21</v>
      </c>
      <c r="K8" s="188"/>
    </row>
    <row r="9" spans="1:11" s="48" customFormat="1" ht="29.25" customHeight="1">
      <c r="A9" s="188" t="s">
        <v>24</v>
      </c>
      <c r="B9" s="100"/>
      <c r="C9" s="43"/>
      <c r="D9" s="79">
        <v>133000</v>
      </c>
      <c r="E9" s="94">
        <f>C9*D9</f>
        <v>0</v>
      </c>
      <c r="F9" s="43"/>
      <c r="G9" s="46"/>
      <c r="H9" s="43"/>
      <c r="I9" s="94">
        <f>G9*H9</f>
        <v>0</v>
      </c>
      <c r="J9" s="94">
        <f>MIN(G9*D9,I9)</f>
        <v>0</v>
      </c>
      <c r="K9" s="43"/>
    </row>
    <row r="10" spans="1:11" s="48" customFormat="1" ht="29.25" customHeight="1">
      <c r="A10" s="188"/>
      <c r="B10" s="101"/>
      <c r="C10" s="80"/>
      <c r="D10" s="81"/>
      <c r="E10" s="80"/>
      <c r="F10" s="82"/>
      <c r="G10" s="78"/>
      <c r="H10" s="80"/>
      <c r="I10" s="97">
        <f>G10*H10</f>
        <v>0</v>
      </c>
      <c r="J10" s="97">
        <f>MIN(G10*D9,I10)</f>
        <v>0</v>
      </c>
      <c r="K10" s="80"/>
    </row>
    <row r="11" spans="1:11" s="48" customFormat="1" ht="29.25" customHeight="1">
      <c r="A11" s="188"/>
      <c r="C11" s="83" t="s">
        <v>3</v>
      </c>
      <c r="D11" s="84"/>
      <c r="E11" s="85">
        <f>E9</f>
        <v>0</v>
      </c>
      <c r="F11" s="86" t="s">
        <v>3</v>
      </c>
      <c r="G11" s="85">
        <f>SUM(G9:G10)</f>
        <v>0</v>
      </c>
      <c r="H11" s="58"/>
      <c r="I11" s="85">
        <f>SUM(I9:I10)</f>
        <v>0</v>
      </c>
      <c r="J11" s="18">
        <f>SUM(J9:J10)</f>
        <v>0</v>
      </c>
      <c r="K11" s="87"/>
    </row>
    <row r="12" spans="1:11" s="48" customFormat="1" ht="29.25" customHeight="1">
      <c r="A12" s="189"/>
      <c r="B12" s="150" t="s">
        <v>44</v>
      </c>
      <c r="C12" s="116" t="s">
        <v>75</v>
      </c>
      <c r="D12" s="79">
        <v>3600</v>
      </c>
      <c r="E12" s="94">
        <f>C13*C15*D12</f>
        <v>0</v>
      </c>
      <c r="F12" s="191"/>
      <c r="G12" s="192"/>
      <c r="H12" s="192"/>
      <c r="I12" s="193"/>
      <c r="J12" s="143"/>
      <c r="K12" s="47"/>
    </row>
    <row r="13" spans="1:11" s="48" customFormat="1" ht="29.25" customHeight="1">
      <c r="A13" s="189"/>
      <c r="B13" s="151"/>
      <c r="C13" s="119"/>
      <c r="D13" s="81"/>
      <c r="E13" s="78"/>
      <c r="F13" s="194"/>
      <c r="G13" s="195"/>
      <c r="H13" s="195"/>
      <c r="I13" s="196"/>
      <c r="J13" s="161"/>
      <c r="K13" s="53"/>
    </row>
    <row r="14" spans="1:11" s="48" customFormat="1" ht="29.25" customHeight="1">
      <c r="A14" s="189"/>
      <c r="B14" s="151"/>
      <c r="C14" s="116" t="s">
        <v>76</v>
      </c>
      <c r="D14" s="81"/>
      <c r="E14" s="78"/>
      <c r="F14" s="194"/>
      <c r="G14" s="195"/>
      <c r="H14" s="195"/>
      <c r="I14" s="196"/>
      <c r="J14" s="161"/>
      <c r="K14" s="53"/>
    </row>
    <row r="15" spans="1:11" s="48" customFormat="1" ht="29.25" customHeight="1">
      <c r="A15" s="189"/>
      <c r="B15" s="151"/>
      <c r="C15" s="89"/>
      <c r="D15" s="88"/>
      <c r="E15" s="50"/>
      <c r="F15" s="197"/>
      <c r="G15" s="198"/>
      <c r="H15" s="198"/>
      <c r="I15" s="199"/>
      <c r="J15" s="144"/>
      <c r="K15" s="53"/>
    </row>
    <row r="16" spans="1:11" s="48" customFormat="1" ht="29.25" customHeight="1">
      <c r="A16" s="189"/>
      <c r="B16" s="152"/>
      <c r="C16" s="54" t="s">
        <v>3</v>
      </c>
      <c r="D16" s="84"/>
      <c r="E16" s="56">
        <f>E12</f>
        <v>0</v>
      </c>
      <c r="F16" s="57" t="s">
        <v>3</v>
      </c>
      <c r="G16" s="56">
        <f>SUM(G12:G15)</f>
        <v>0</v>
      </c>
      <c r="H16" s="58"/>
      <c r="I16" s="56"/>
      <c r="J16" s="18">
        <f>MIN(E16,I16)</f>
        <v>0</v>
      </c>
      <c r="K16" s="59"/>
    </row>
    <row r="17" spans="1:11" s="48" customFormat="1" ht="29.25" customHeight="1">
      <c r="A17" s="189"/>
      <c r="B17" s="150" t="s">
        <v>34</v>
      </c>
      <c r="C17" s="43"/>
      <c r="D17" s="79">
        <v>4320000</v>
      </c>
      <c r="E17" s="94">
        <f>C17*D17</f>
        <v>0</v>
      </c>
      <c r="F17" s="45"/>
      <c r="G17" s="46"/>
      <c r="H17" s="46"/>
      <c r="I17" s="94">
        <f>G17*H17</f>
        <v>0</v>
      </c>
      <c r="J17" s="94">
        <f>MIN(G17*D17,I17)</f>
        <v>0</v>
      </c>
      <c r="K17" s="47"/>
    </row>
    <row r="18" spans="1:11" s="48" customFormat="1" ht="29.25" customHeight="1">
      <c r="A18" s="189"/>
      <c r="B18" s="151"/>
      <c r="C18" s="49"/>
      <c r="D18" s="89"/>
      <c r="E18" s="50"/>
      <c r="F18" s="51"/>
      <c r="G18" s="50"/>
      <c r="H18" s="50"/>
      <c r="I18" s="97">
        <f>G18*H18</f>
        <v>0</v>
      </c>
      <c r="J18" s="97">
        <f>MIN(G18*D17,I18)</f>
        <v>0</v>
      </c>
      <c r="K18" s="53"/>
    </row>
    <row r="19" spans="1:11" s="48" customFormat="1" ht="29.25" customHeight="1">
      <c r="A19" s="189"/>
      <c r="B19" s="152"/>
      <c r="C19" s="54" t="s">
        <v>3</v>
      </c>
      <c r="D19" s="84"/>
      <c r="E19" s="56">
        <f>E17</f>
        <v>0</v>
      </c>
      <c r="F19" s="57" t="s">
        <v>3</v>
      </c>
      <c r="G19" s="56">
        <f>SUM(G17:G18)</f>
        <v>0</v>
      </c>
      <c r="H19" s="58"/>
      <c r="I19" s="56">
        <f>SUM(I17:I18)</f>
        <v>0</v>
      </c>
      <c r="J19" s="18">
        <f>SUM(J17:J18)</f>
        <v>0</v>
      </c>
      <c r="K19" s="59"/>
    </row>
    <row r="20" spans="1:11" s="48" customFormat="1" ht="29.25" customHeight="1">
      <c r="A20" s="189"/>
      <c r="B20" s="153" t="s">
        <v>33</v>
      </c>
      <c r="C20" s="43"/>
      <c r="D20" s="79">
        <v>51400</v>
      </c>
      <c r="E20" s="94">
        <f>C20*D20</f>
        <v>0</v>
      </c>
      <c r="F20" s="45"/>
      <c r="G20" s="46"/>
      <c r="H20" s="46"/>
      <c r="I20" s="94">
        <f>G20*H20</f>
        <v>0</v>
      </c>
      <c r="J20" s="94">
        <f>MIN(G20*D20,I20)</f>
        <v>0</v>
      </c>
      <c r="K20" s="47"/>
    </row>
    <row r="21" spans="1:11" s="48" customFormat="1" ht="29.25" customHeight="1">
      <c r="A21" s="189"/>
      <c r="B21" s="154"/>
      <c r="C21" s="49"/>
      <c r="D21" s="89"/>
      <c r="E21" s="50"/>
      <c r="F21" s="51"/>
      <c r="G21" s="50"/>
      <c r="H21" s="50"/>
      <c r="I21" s="97">
        <f>G21*H21</f>
        <v>0</v>
      </c>
      <c r="J21" s="97">
        <f>MIN(G21*D20,I21)</f>
        <v>0</v>
      </c>
      <c r="K21" s="53"/>
    </row>
    <row r="22" spans="1:11" s="48" customFormat="1" ht="29.25" customHeight="1">
      <c r="A22" s="189"/>
      <c r="B22" s="174"/>
      <c r="C22" s="54" t="s">
        <v>3</v>
      </c>
      <c r="D22" s="84"/>
      <c r="E22" s="56">
        <f>E20</f>
        <v>0</v>
      </c>
      <c r="F22" s="57" t="s">
        <v>3</v>
      </c>
      <c r="G22" s="56">
        <f>SUM(G20:G21)</f>
        <v>0</v>
      </c>
      <c r="H22" s="58"/>
      <c r="I22" s="56">
        <f>SUM(I20:I21)</f>
        <v>0</v>
      </c>
      <c r="J22" s="18">
        <f>SUM(J20:J21)</f>
        <v>0</v>
      </c>
      <c r="K22" s="59"/>
    </row>
    <row r="23" spans="1:11" s="48" customFormat="1" ht="29.25" customHeight="1">
      <c r="A23" s="189"/>
      <c r="B23" s="153" t="s">
        <v>47</v>
      </c>
      <c r="C23" s="43"/>
      <c r="D23" s="90"/>
      <c r="E23" s="94">
        <f>C23*D23</f>
        <v>0</v>
      </c>
      <c r="F23" s="45"/>
      <c r="G23" s="46"/>
      <c r="H23" s="46"/>
      <c r="I23" s="94">
        <f>G23*H23</f>
        <v>0</v>
      </c>
      <c r="J23" s="143"/>
      <c r="K23" s="47"/>
    </row>
    <row r="24" spans="1:11" s="48" customFormat="1" ht="29.25" customHeight="1">
      <c r="A24" s="189"/>
      <c r="B24" s="154"/>
      <c r="C24" s="49"/>
      <c r="D24" s="88"/>
      <c r="E24" s="50"/>
      <c r="F24" s="51"/>
      <c r="G24" s="50"/>
      <c r="H24" s="50"/>
      <c r="I24" s="97">
        <f>G24*H24</f>
        <v>0</v>
      </c>
      <c r="J24" s="144"/>
      <c r="K24" s="53"/>
    </row>
    <row r="25" spans="1:11" s="48" customFormat="1" ht="29.25" customHeight="1">
      <c r="A25" s="189"/>
      <c r="B25" s="155"/>
      <c r="C25" s="54" t="s">
        <v>3</v>
      </c>
      <c r="D25" s="84"/>
      <c r="E25" s="56">
        <f>E23</f>
        <v>0</v>
      </c>
      <c r="F25" s="57" t="s">
        <v>3</v>
      </c>
      <c r="G25" s="56">
        <f>SUM(G23:G24)</f>
        <v>0</v>
      </c>
      <c r="H25" s="58"/>
      <c r="I25" s="56">
        <f>SUM(I23:I24)</f>
        <v>0</v>
      </c>
      <c r="J25" s="56">
        <f>MIN(E25,I25)</f>
        <v>0</v>
      </c>
      <c r="K25" s="59"/>
    </row>
    <row r="26" spans="1:11" s="48" customFormat="1" ht="29.25" customHeight="1">
      <c r="A26" s="189"/>
      <c r="B26" s="153" t="s">
        <v>31</v>
      </c>
      <c r="C26" s="3"/>
      <c r="D26" s="3">
        <v>905000</v>
      </c>
      <c r="E26" s="21">
        <f>IF(C26="",0,905000)</f>
        <v>0</v>
      </c>
      <c r="F26" s="39"/>
      <c r="G26" s="16"/>
      <c r="H26" s="16"/>
      <c r="I26" s="21">
        <f>G26*H26</f>
        <v>0</v>
      </c>
      <c r="J26" s="143"/>
      <c r="K26" s="47"/>
    </row>
    <row r="27" spans="1:11" s="48" customFormat="1" ht="29.25" customHeight="1">
      <c r="A27" s="189"/>
      <c r="B27" s="154"/>
      <c r="C27" s="32"/>
      <c r="D27" s="32"/>
      <c r="E27" s="34"/>
      <c r="F27" s="40"/>
      <c r="G27" s="34">
        <f>SUM(D27:F27)</f>
        <v>0</v>
      </c>
      <c r="H27" s="34"/>
      <c r="I27" s="33">
        <f>G27*H27</f>
        <v>0</v>
      </c>
      <c r="J27" s="144"/>
      <c r="K27" s="53"/>
    </row>
    <row r="28" spans="1:11" s="48" customFormat="1" ht="29.25" customHeight="1">
      <c r="A28" s="189"/>
      <c r="B28" s="200"/>
      <c r="C28" s="36" t="s">
        <v>3</v>
      </c>
      <c r="D28" s="41"/>
      <c r="E28" s="22">
        <f>E26</f>
        <v>0</v>
      </c>
      <c r="F28" s="37" t="s">
        <v>3</v>
      </c>
      <c r="G28" s="22">
        <f>SUM(G26:G27)</f>
        <v>0</v>
      </c>
      <c r="H28" s="42"/>
      <c r="I28" s="22">
        <f>SUM(I26:I27)</f>
        <v>0</v>
      </c>
      <c r="J28" s="22">
        <f>MIN(E28,I28)</f>
        <v>0</v>
      </c>
      <c r="K28" s="59"/>
    </row>
    <row r="29" spans="1:11" s="48" customFormat="1" ht="29.25" customHeight="1">
      <c r="A29" s="189"/>
      <c r="B29" s="153" t="s">
        <v>82</v>
      </c>
      <c r="C29" s="43"/>
      <c r="D29" s="79">
        <v>205000</v>
      </c>
      <c r="E29" s="94">
        <f>C29*D29</f>
        <v>0</v>
      </c>
      <c r="F29" s="45"/>
      <c r="G29" s="46"/>
      <c r="H29" s="46"/>
      <c r="I29" s="94">
        <f>G29*H29</f>
        <v>0</v>
      </c>
      <c r="J29" s="94">
        <f>MIN(G29*D29,I29)</f>
        <v>0</v>
      </c>
      <c r="K29" s="47"/>
    </row>
    <row r="30" spans="1:11" s="48" customFormat="1" ht="29.25" customHeight="1">
      <c r="A30" s="189"/>
      <c r="B30" s="154"/>
      <c r="C30" s="49"/>
      <c r="D30" s="88"/>
      <c r="E30" s="50"/>
      <c r="F30" s="51"/>
      <c r="G30" s="50"/>
      <c r="H30" s="50"/>
      <c r="I30" s="97">
        <f>G30*H30</f>
        <v>0</v>
      </c>
      <c r="J30" s="97">
        <f>MIN(G30*D29,I30)</f>
        <v>0</v>
      </c>
      <c r="K30" s="53"/>
    </row>
    <row r="31" spans="1:11" s="48" customFormat="1" ht="29.25" customHeight="1">
      <c r="A31" s="189"/>
      <c r="B31" s="174"/>
      <c r="C31" s="54" t="s">
        <v>3</v>
      </c>
      <c r="D31" s="84"/>
      <c r="E31" s="56">
        <f>E29</f>
        <v>0</v>
      </c>
      <c r="F31" s="57" t="s">
        <v>3</v>
      </c>
      <c r="G31" s="56">
        <f>SUM(G29:G30)</f>
        <v>0</v>
      </c>
      <c r="H31" s="58"/>
      <c r="I31" s="56">
        <f>SUM(I29:I30)</f>
        <v>0</v>
      </c>
      <c r="J31" s="18">
        <f>SUM(J29:J30)</f>
        <v>0</v>
      </c>
      <c r="K31" s="59"/>
    </row>
    <row r="32" spans="1:11" s="48" customFormat="1" ht="29.25" customHeight="1">
      <c r="A32" s="189"/>
      <c r="B32" s="153" t="s">
        <v>50</v>
      </c>
      <c r="C32" s="43"/>
      <c r="D32" s="79">
        <v>300000</v>
      </c>
      <c r="E32" s="21">
        <f>IF(C32="",0,300000)</f>
        <v>0</v>
      </c>
      <c r="F32" s="45"/>
      <c r="G32" s="46"/>
      <c r="H32" s="46"/>
      <c r="I32" s="94">
        <f>G32*H32</f>
        <v>0</v>
      </c>
      <c r="J32" s="143"/>
      <c r="K32" s="47"/>
    </row>
    <row r="33" spans="1:11" s="48" customFormat="1" ht="29.25" customHeight="1">
      <c r="A33" s="189"/>
      <c r="B33" s="154"/>
      <c r="C33" s="49"/>
      <c r="D33" s="88"/>
      <c r="E33" s="50"/>
      <c r="F33" s="51"/>
      <c r="G33" s="50"/>
      <c r="H33" s="50"/>
      <c r="I33" s="97">
        <f>G33*H33</f>
        <v>0</v>
      </c>
      <c r="J33" s="144"/>
      <c r="K33" s="53"/>
    </row>
    <row r="34" spans="1:11" s="48" customFormat="1" ht="29.25" customHeight="1">
      <c r="A34" s="189"/>
      <c r="B34" s="174"/>
      <c r="C34" s="54" t="s">
        <v>3</v>
      </c>
      <c r="D34" s="84"/>
      <c r="E34" s="56">
        <f>E32</f>
        <v>0</v>
      </c>
      <c r="F34" s="57" t="s">
        <v>3</v>
      </c>
      <c r="G34" s="56">
        <f>SUM(G32:G33)</f>
        <v>0</v>
      </c>
      <c r="H34" s="58"/>
      <c r="I34" s="56">
        <f>SUM(I32:I33)</f>
        <v>0</v>
      </c>
      <c r="J34" s="56">
        <f>MIN(E34,I34)</f>
        <v>0</v>
      </c>
      <c r="K34" s="59"/>
    </row>
    <row r="35" spans="1:11" s="48" customFormat="1" ht="29.25" customHeight="1">
      <c r="A35" s="189"/>
      <c r="B35" s="153" t="s">
        <v>51</v>
      </c>
      <c r="C35" s="43"/>
      <c r="D35" s="79">
        <v>1500000</v>
      </c>
      <c r="E35" s="94">
        <f>C35*D35</f>
        <v>0</v>
      </c>
      <c r="F35" s="45"/>
      <c r="G35" s="46"/>
      <c r="H35" s="46"/>
      <c r="I35" s="94">
        <f>G35*H35</f>
        <v>0</v>
      </c>
      <c r="J35" s="94">
        <f>MIN(G35*D35,I35)</f>
        <v>0</v>
      </c>
      <c r="K35" s="47"/>
    </row>
    <row r="36" spans="1:11" s="48" customFormat="1" ht="29.25" customHeight="1">
      <c r="A36" s="189"/>
      <c r="B36" s="154"/>
      <c r="C36" s="49"/>
      <c r="D36" s="88"/>
      <c r="E36" s="50"/>
      <c r="F36" s="51"/>
      <c r="G36" s="50"/>
      <c r="H36" s="50"/>
      <c r="I36" s="97">
        <f>G36*H36</f>
        <v>0</v>
      </c>
      <c r="J36" s="97">
        <f>MIN(G36*D35,I36)</f>
        <v>0</v>
      </c>
      <c r="K36" s="53"/>
    </row>
    <row r="37" spans="1:11" s="48" customFormat="1" ht="29.25" customHeight="1">
      <c r="A37" s="190"/>
      <c r="B37" s="174"/>
      <c r="C37" s="54" t="s">
        <v>3</v>
      </c>
      <c r="D37" s="84"/>
      <c r="E37" s="56">
        <f>E35</f>
        <v>0</v>
      </c>
      <c r="F37" s="57" t="s">
        <v>3</v>
      </c>
      <c r="G37" s="56">
        <f>SUM(G35:G36)</f>
        <v>0</v>
      </c>
      <c r="H37" s="58"/>
      <c r="I37" s="56">
        <f>SUM(I35:I36)</f>
        <v>0</v>
      </c>
      <c r="J37" s="18">
        <f>SUM(J35:J36)</f>
        <v>0</v>
      </c>
      <c r="K37" s="59"/>
    </row>
    <row r="38" spans="1:11" s="48" customFormat="1" ht="29.25" customHeight="1">
      <c r="A38" s="91"/>
      <c r="B38" s="102" t="s">
        <v>15</v>
      </c>
      <c r="C38" s="71"/>
      <c r="D38" s="72"/>
      <c r="E38" s="56">
        <f>SUM(E11,E16,E19,E22,E25,E28,E31,E34,E37)</f>
        <v>0</v>
      </c>
      <c r="F38" s="71"/>
      <c r="G38" s="72"/>
      <c r="H38" s="72"/>
      <c r="I38" s="56">
        <f>SUM(I11,I19,I22,I25,I28,I31,I34,I37)</f>
        <v>0</v>
      </c>
      <c r="J38" s="56">
        <f>SUM(J11,J19,J22,J25,J28,J31,J34,J37)</f>
        <v>0</v>
      </c>
      <c r="K38" s="71"/>
    </row>
    <row r="39" spans="1:11" s="48" customFormat="1" ht="15" customHeight="1">
      <c r="A39" s="48" t="s">
        <v>41</v>
      </c>
    </row>
    <row r="40" spans="1:11" s="48" customFormat="1" ht="15" customHeight="1">
      <c r="A40" s="48" t="s">
        <v>40</v>
      </c>
    </row>
    <row r="44" spans="1:11">
      <c r="F44" s="1" t="s">
        <v>62</v>
      </c>
    </row>
    <row r="45" spans="1:11">
      <c r="F45" s="1" t="s">
        <v>63</v>
      </c>
    </row>
  </sheetData>
  <mergeCells count="21">
    <mergeCell ref="J12:J15"/>
    <mergeCell ref="F12:I15"/>
    <mergeCell ref="J32:J33"/>
    <mergeCell ref="B35:B37"/>
    <mergeCell ref="J23:J24"/>
    <mergeCell ref="B26:B28"/>
    <mergeCell ref="J26:J27"/>
    <mergeCell ref="B29:B31"/>
    <mergeCell ref="A9:A11"/>
    <mergeCell ref="A12:A37"/>
    <mergeCell ref="B12:B16"/>
    <mergeCell ref="B17:B19"/>
    <mergeCell ref="B20:B22"/>
    <mergeCell ref="B23:B25"/>
    <mergeCell ref="B32:B34"/>
    <mergeCell ref="A2:K2"/>
    <mergeCell ref="A7:A8"/>
    <mergeCell ref="B7:B8"/>
    <mergeCell ref="C7:E7"/>
    <mergeCell ref="F7:I7"/>
    <mergeCell ref="K7:K8"/>
  </mergeCells>
  <phoneticPr fontId="2"/>
  <dataValidations count="1">
    <dataValidation type="list" allowBlank="1" showInputMessage="1" showErrorMessage="1" sqref="F5">
      <formula1>$F$44:$F$45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4"/>
  <sheetViews>
    <sheetView showGridLines="0" showZeros="0" view="pageBreakPreview" zoomScale="115" zoomScaleNormal="85" zoomScaleSheetLayoutView="115" workbookViewId="0">
      <selection activeCell="G14" sqref="G14"/>
    </sheetView>
  </sheetViews>
  <sheetFormatPr defaultColWidth="9.09765625" defaultRowHeight="12"/>
  <cols>
    <col min="1" max="1" width="8.09765625" style="1" customWidth="1"/>
    <col min="2" max="2" width="21.3984375" style="1" customWidth="1"/>
    <col min="3" max="5" width="14.296875" style="1" customWidth="1"/>
    <col min="6" max="6" width="28.59765625" style="1" customWidth="1"/>
    <col min="7" max="10" width="14.296875" style="1" customWidth="1"/>
    <col min="11" max="11" width="17.8984375" style="1" customWidth="1"/>
    <col min="12" max="16384" width="9.09765625" style="1"/>
  </cols>
  <sheetData>
    <row r="1" spans="1:11" ht="22.5" customHeight="1">
      <c r="A1" s="30" t="s">
        <v>39</v>
      </c>
      <c r="K1" s="15"/>
    </row>
    <row r="2" spans="1:11" ht="22.5" customHeight="1">
      <c r="A2" s="129" t="s">
        <v>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22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29" t="s">
        <v>66</v>
      </c>
    </row>
    <row r="4" spans="1:11" ht="22.5" customHeight="1">
      <c r="A4" s="142" t="s">
        <v>16</v>
      </c>
      <c r="B4" s="142" t="s">
        <v>17</v>
      </c>
      <c r="C4" s="142" t="s">
        <v>18</v>
      </c>
      <c r="D4" s="142"/>
      <c r="E4" s="142"/>
      <c r="F4" s="142" t="s">
        <v>86</v>
      </c>
      <c r="G4" s="142"/>
      <c r="H4" s="142"/>
      <c r="I4" s="142"/>
      <c r="J4" s="105" t="s">
        <v>42</v>
      </c>
      <c r="K4" s="142" t="s">
        <v>14</v>
      </c>
    </row>
    <row r="5" spans="1:11" ht="22.5" customHeight="1">
      <c r="A5" s="142"/>
      <c r="B5" s="142"/>
      <c r="C5" s="105" t="s">
        <v>19</v>
      </c>
      <c r="D5" s="26" t="s">
        <v>20</v>
      </c>
      <c r="E5" s="26" t="s">
        <v>21</v>
      </c>
      <c r="F5" s="105" t="s">
        <v>22</v>
      </c>
      <c r="G5" s="105" t="s">
        <v>23</v>
      </c>
      <c r="H5" s="26" t="s">
        <v>20</v>
      </c>
      <c r="I5" s="105" t="s">
        <v>21</v>
      </c>
      <c r="J5" s="105" t="s">
        <v>21</v>
      </c>
      <c r="K5" s="142"/>
    </row>
    <row r="6" spans="1:11" ht="30" customHeight="1">
      <c r="A6" s="142" t="s">
        <v>30</v>
      </c>
      <c r="B6" s="156" t="s">
        <v>56</v>
      </c>
      <c r="C6" s="3"/>
      <c r="D6" s="3"/>
      <c r="E6" s="21">
        <f>C6*D6</f>
        <v>0</v>
      </c>
      <c r="F6" s="39"/>
      <c r="G6" s="16"/>
      <c r="H6" s="16"/>
      <c r="I6" s="21">
        <f>G6*H6</f>
        <v>0</v>
      </c>
      <c r="J6" s="148"/>
      <c r="K6" s="5"/>
    </row>
    <row r="7" spans="1:11" ht="30" customHeight="1">
      <c r="A7" s="142"/>
      <c r="B7" s="146"/>
      <c r="C7" s="32"/>
      <c r="D7" s="32"/>
      <c r="E7" s="34"/>
      <c r="F7" s="40"/>
      <c r="G7" s="34">
        <f>SUM(D7:F7)</f>
        <v>0</v>
      </c>
      <c r="H7" s="34"/>
      <c r="I7" s="33">
        <f>G7*H7</f>
        <v>0</v>
      </c>
      <c r="J7" s="201"/>
      <c r="K7" s="13"/>
    </row>
    <row r="8" spans="1:11" ht="30" customHeight="1">
      <c r="A8" s="142"/>
      <c r="B8" s="147"/>
      <c r="C8" s="36" t="s">
        <v>3</v>
      </c>
      <c r="D8" s="41"/>
      <c r="E8" s="22">
        <f>E6</f>
        <v>0</v>
      </c>
      <c r="F8" s="37" t="s">
        <v>3</v>
      </c>
      <c r="G8" s="22">
        <f>SUM(G6:G7)</f>
        <v>0</v>
      </c>
      <c r="H8" s="42"/>
      <c r="I8" s="22">
        <f>SUM(I6:I7)</f>
        <v>0</v>
      </c>
      <c r="J8" s="202"/>
      <c r="K8" s="13"/>
    </row>
    <row r="9" spans="1:11" ht="30" customHeight="1">
      <c r="A9" s="142"/>
      <c r="B9" s="156" t="s">
        <v>57</v>
      </c>
      <c r="C9" s="3"/>
      <c r="D9" s="3"/>
      <c r="E9" s="21">
        <f>C9*D9</f>
        <v>0</v>
      </c>
      <c r="F9" s="39"/>
      <c r="G9" s="16"/>
      <c r="H9" s="16"/>
      <c r="I9" s="21">
        <f>G9*H9</f>
        <v>0</v>
      </c>
      <c r="J9" s="148"/>
      <c r="K9" s="5"/>
    </row>
    <row r="10" spans="1:11" ht="30" customHeight="1">
      <c r="A10" s="142"/>
      <c r="B10" s="146"/>
      <c r="C10" s="32"/>
      <c r="D10" s="32"/>
      <c r="E10" s="34"/>
      <c r="F10" s="40"/>
      <c r="G10" s="34"/>
      <c r="H10" s="34"/>
      <c r="I10" s="33">
        <f>G10*H10</f>
        <v>0</v>
      </c>
      <c r="J10" s="201"/>
      <c r="K10" s="13"/>
    </row>
    <row r="11" spans="1:11" ht="30" customHeight="1">
      <c r="A11" s="142"/>
      <c r="B11" s="157"/>
      <c r="C11" s="35" t="s">
        <v>3</v>
      </c>
      <c r="D11" s="41"/>
      <c r="E11" s="18">
        <f>E9</f>
        <v>0</v>
      </c>
      <c r="F11" s="38" t="s">
        <v>3</v>
      </c>
      <c r="G11" s="18">
        <f>SUM(G9:G10)</f>
        <v>0</v>
      </c>
      <c r="H11" s="42"/>
      <c r="I11" s="18">
        <f>SUM(I9:I10)</f>
        <v>0</v>
      </c>
      <c r="J11" s="202"/>
      <c r="K11" s="14"/>
    </row>
    <row r="12" spans="1:11" ht="30" customHeight="1">
      <c r="A12" s="142"/>
      <c r="B12" s="156" t="s">
        <v>58</v>
      </c>
      <c r="C12" s="3"/>
      <c r="D12" s="3"/>
      <c r="E12" s="21">
        <f>C12*D12</f>
        <v>0</v>
      </c>
      <c r="F12" s="39"/>
      <c r="G12" s="16"/>
      <c r="H12" s="16"/>
      <c r="I12" s="21">
        <f>G12*H12</f>
        <v>0</v>
      </c>
      <c r="J12" s="148"/>
      <c r="K12" s="5"/>
    </row>
    <row r="13" spans="1:11" ht="30" customHeight="1">
      <c r="A13" s="142"/>
      <c r="B13" s="146"/>
      <c r="C13" s="32"/>
      <c r="D13" s="32"/>
      <c r="E13" s="34"/>
      <c r="F13" s="40"/>
      <c r="G13" s="34"/>
      <c r="H13" s="34"/>
      <c r="I13" s="33">
        <f>G13*H13</f>
        <v>0</v>
      </c>
      <c r="J13" s="201"/>
      <c r="K13" s="13"/>
    </row>
    <row r="14" spans="1:11" ht="30" customHeight="1">
      <c r="A14" s="142"/>
      <c r="B14" s="157"/>
      <c r="C14" s="35" t="s">
        <v>3</v>
      </c>
      <c r="D14" s="41"/>
      <c r="E14" s="18">
        <f>E12</f>
        <v>0</v>
      </c>
      <c r="F14" s="38" t="s">
        <v>3</v>
      </c>
      <c r="G14" s="18">
        <f>SUM(G12:G13)</f>
        <v>0</v>
      </c>
      <c r="H14" s="42"/>
      <c r="I14" s="18">
        <f>SUM(I12:I13)</f>
        <v>0</v>
      </c>
      <c r="J14" s="202"/>
      <c r="K14" s="14"/>
    </row>
    <row r="15" spans="1:11" ht="30" customHeight="1">
      <c r="A15" s="142"/>
      <c r="B15" s="156" t="s">
        <v>59</v>
      </c>
      <c r="C15" s="3"/>
      <c r="D15" s="3"/>
      <c r="E15" s="21">
        <f>C15*D15</f>
        <v>0</v>
      </c>
      <c r="F15" s="39"/>
      <c r="G15" s="16"/>
      <c r="H15" s="16"/>
      <c r="I15" s="21">
        <f>G15*H15</f>
        <v>0</v>
      </c>
      <c r="J15" s="148"/>
      <c r="K15" s="5"/>
    </row>
    <row r="16" spans="1:11" ht="30" customHeight="1">
      <c r="A16" s="142"/>
      <c r="B16" s="146"/>
      <c r="C16" s="32"/>
      <c r="D16" s="32"/>
      <c r="E16" s="34"/>
      <c r="F16" s="40"/>
      <c r="G16" s="34"/>
      <c r="H16" s="34"/>
      <c r="I16" s="33">
        <f>G16*H16</f>
        <v>0</v>
      </c>
      <c r="J16" s="201"/>
      <c r="K16" s="13"/>
    </row>
    <row r="17" spans="1:37" ht="30" customHeight="1">
      <c r="A17" s="142"/>
      <c r="B17" s="157"/>
      <c r="C17" s="35" t="s">
        <v>3</v>
      </c>
      <c r="D17" s="41"/>
      <c r="E17" s="18">
        <f>E15</f>
        <v>0</v>
      </c>
      <c r="F17" s="38" t="s">
        <v>3</v>
      </c>
      <c r="G17" s="18">
        <f>SUM(G15:G16)</f>
        <v>0</v>
      </c>
      <c r="H17" s="42"/>
      <c r="I17" s="18">
        <f>SUM(I15:I16)</f>
        <v>0</v>
      </c>
      <c r="J17" s="202"/>
      <c r="K17" s="14"/>
    </row>
    <row r="18" spans="1:37" ht="30" customHeight="1">
      <c r="A18" s="142"/>
      <c r="B18" s="156" t="s">
        <v>60</v>
      </c>
      <c r="C18" s="3"/>
      <c r="D18" s="109"/>
      <c r="E18" s="21">
        <f>C18*D18</f>
        <v>0</v>
      </c>
      <c r="F18" s="39"/>
      <c r="G18" s="16"/>
      <c r="H18" s="16"/>
      <c r="I18" s="21">
        <f>G18*H18</f>
        <v>0</v>
      </c>
      <c r="J18" s="148"/>
      <c r="K18" s="5"/>
    </row>
    <row r="19" spans="1:37" ht="30" customHeight="1">
      <c r="A19" s="142"/>
      <c r="B19" s="146"/>
      <c r="C19" s="32"/>
      <c r="D19" s="108"/>
      <c r="E19" s="34"/>
      <c r="F19" s="40"/>
      <c r="G19" s="34"/>
      <c r="H19" s="34"/>
      <c r="I19" s="33">
        <f>G19*H19</f>
        <v>0</v>
      </c>
      <c r="J19" s="201"/>
      <c r="K19" s="13"/>
    </row>
    <row r="20" spans="1:37" ht="30" customHeight="1">
      <c r="A20" s="142"/>
      <c r="B20" s="157"/>
      <c r="C20" s="35" t="s">
        <v>3</v>
      </c>
      <c r="D20" s="41"/>
      <c r="E20" s="18">
        <f>E18</f>
        <v>0</v>
      </c>
      <c r="F20" s="38" t="s">
        <v>3</v>
      </c>
      <c r="G20" s="18">
        <f>SUM(G18:G19)</f>
        <v>0</v>
      </c>
      <c r="H20" s="42"/>
      <c r="I20" s="18">
        <f>SUM(I18:I19)</f>
        <v>0</v>
      </c>
      <c r="J20" s="202"/>
      <c r="K20" s="14"/>
    </row>
    <row r="21" spans="1:37" ht="30" customHeight="1">
      <c r="A21" s="142"/>
      <c r="B21" s="104" t="s">
        <v>15</v>
      </c>
      <c r="C21" s="110"/>
      <c r="D21" s="111">
        <v>500000</v>
      </c>
      <c r="E21" s="112">
        <f>MIN((E8+E11+E14+E17+E20),D21)</f>
        <v>0</v>
      </c>
      <c r="F21" s="110"/>
      <c r="G21" s="113"/>
      <c r="H21" s="113"/>
      <c r="I21" s="18">
        <f>SUM(I8,I11,I14,I17,I20)</f>
        <v>0</v>
      </c>
      <c r="J21" s="112">
        <f>MIN(E21,I21)</f>
        <v>0</v>
      </c>
      <c r="K21" s="110"/>
    </row>
    <row r="22" spans="1:37" ht="15" customHeight="1">
      <c r="A22" s="1" t="s">
        <v>88</v>
      </c>
    </row>
    <row r="23" spans="1:37" ht="15" customHeight="1">
      <c r="A23" s="1" t="s">
        <v>43</v>
      </c>
      <c r="AK23" s="115"/>
    </row>
    <row r="24" spans="1:37" ht="15" customHeight="1">
      <c r="A24" s="1" t="s">
        <v>52</v>
      </c>
    </row>
  </sheetData>
  <mergeCells count="17">
    <mergeCell ref="J15:J17"/>
    <mergeCell ref="J18:J20"/>
    <mergeCell ref="A6:A21"/>
    <mergeCell ref="B6:B8"/>
    <mergeCell ref="B9:B11"/>
    <mergeCell ref="B12:B14"/>
    <mergeCell ref="B15:B17"/>
    <mergeCell ref="B18:B20"/>
    <mergeCell ref="J6:J8"/>
    <mergeCell ref="J9:J11"/>
    <mergeCell ref="J12:J14"/>
    <mergeCell ref="A2:K2"/>
    <mergeCell ref="A4:A5"/>
    <mergeCell ref="B4:B5"/>
    <mergeCell ref="C4:E4"/>
    <mergeCell ref="F4:I4"/>
    <mergeCell ref="K4:K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view="pageBreakPreview" zoomScale="115" zoomScaleNormal="100" zoomScaleSheetLayoutView="115" workbookViewId="0">
      <selection activeCell="P14" sqref="P14"/>
    </sheetView>
  </sheetViews>
  <sheetFormatPr defaultColWidth="9.09765625" defaultRowHeight="14"/>
  <cols>
    <col min="1" max="16384" width="9.09765625" style="120"/>
  </cols>
  <sheetData>
    <row r="1" spans="1:9" ht="28">
      <c r="A1" s="203" t="s">
        <v>101</v>
      </c>
      <c r="B1" s="203"/>
      <c r="C1" s="203"/>
      <c r="D1" s="203"/>
      <c r="E1" s="203"/>
      <c r="F1" s="203"/>
      <c r="G1" s="203"/>
      <c r="H1" s="203"/>
      <c r="I1" s="203"/>
    </row>
    <row r="3" spans="1:9" ht="21" customHeight="1">
      <c r="A3" s="120" t="s">
        <v>100</v>
      </c>
    </row>
    <row r="4" spans="1:9" s="121" customFormat="1" ht="20.149999999999999" customHeight="1">
      <c r="A4" s="124"/>
      <c r="B4" s="124"/>
      <c r="C4" s="124"/>
      <c r="D4" s="124" t="s">
        <v>93</v>
      </c>
      <c r="E4" s="204">
        <f>+'[1]入力用シート '!$C$7</f>
        <v>0</v>
      </c>
      <c r="F4" s="204"/>
      <c r="G4" s="204"/>
      <c r="H4" s="204"/>
      <c r="I4" s="204"/>
    </row>
    <row r="5" spans="1:9" s="121" customFormat="1" ht="20.149999999999999" customHeight="1">
      <c r="A5" s="124"/>
      <c r="B5" s="124"/>
      <c r="C5" s="124"/>
      <c r="D5" s="124"/>
      <c r="E5" s="128"/>
      <c r="F5" s="128"/>
      <c r="G5" s="128"/>
      <c r="H5" s="128"/>
      <c r="I5" s="128"/>
    </row>
    <row r="6" spans="1:9" s="121" customFormat="1" ht="20.149999999999999" customHeight="1">
      <c r="A6" s="123"/>
      <c r="D6" s="121" t="s">
        <v>92</v>
      </c>
      <c r="E6" s="204">
        <f>+'[1]入力用シート '!$C$3</f>
        <v>0</v>
      </c>
      <c r="F6" s="204"/>
      <c r="G6" s="204"/>
      <c r="H6" s="204"/>
      <c r="I6" s="204"/>
    </row>
    <row r="7" spans="1:9" s="121" customFormat="1" ht="20.149999999999999" customHeight="1">
      <c r="A7" s="123"/>
      <c r="E7" s="128"/>
      <c r="F7" s="128"/>
      <c r="G7" s="128"/>
      <c r="H7" s="128"/>
      <c r="I7" s="128"/>
    </row>
    <row r="8" spans="1:9" s="121" customFormat="1" ht="20.149999999999999" customHeight="1">
      <c r="A8" s="123"/>
      <c r="D8" s="205" t="s">
        <v>91</v>
      </c>
      <c r="E8" s="207">
        <f>+'[1]入力用シート '!$C$5</f>
        <v>0</v>
      </c>
      <c r="F8" s="207"/>
      <c r="G8" s="207"/>
      <c r="H8" s="207"/>
      <c r="I8" s="207"/>
    </row>
    <row r="9" spans="1:9" s="121" customFormat="1" ht="20.149999999999999" customHeight="1">
      <c r="A9" s="123"/>
      <c r="D9" s="206"/>
      <c r="E9" s="128"/>
      <c r="F9" s="128"/>
      <c r="G9" s="128"/>
      <c r="H9" s="128"/>
      <c r="I9" s="127"/>
    </row>
    <row r="10" spans="1:9" s="121" customFormat="1" ht="20.149999999999999" customHeight="1">
      <c r="A10" s="123"/>
      <c r="D10" s="126" t="s">
        <v>99</v>
      </c>
      <c r="E10" s="204">
        <f>+'[1]入力用シート '!$C$4</f>
        <v>0</v>
      </c>
      <c r="F10" s="204"/>
      <c r="G10" s="204"/>
      <c r="H10" s="204"/>
      <c r="I10" s="204"/>
    </row>
    <row r="12" spans="1:9" ht="69" customHeight="1">
      <c r="A12" s="208" t="s">
        <v>98</v>
      </c>
      <c r="B12" s="208"/>
      <c r="C12" s="208"/>
      <c r="D12" s="208"/>
      <c r="E12" s="208"/>
      <c r="F12" s="208"/>
      <c r="G12" s="208"/>
      <c r="H12" s="208"/>
      <c r="I12" s="208"/>
    </row>
    <row r="13" spans="1:9">
      <c r="A13" s="125"/>
      <c r="B13" s="125"/>
      <c r="C13" s="125"/>
      <c r="D13" s="125"/>
      <c r="E13" s="125"/>
      <c r="F13" s="125"/>
      <c r="G13" s="125"/>
      <c r="H13" s="125"/>
      <c r="I13" s="125"/>
    </row>
    <row r="14" spans="1:9" ht="22.5" customHeight="1">
      <c r="A14" s="125"/>
      <c r="B14" s="209" t="s">
        <v>97</v>
      </c>
      <c r="C14" s="209"/>
      <c r="D14" s="209"/>
      <c r="E14" s="125"/>
      <c r="F14" s="125"/>
      <c r="G14" s="125"/>
      <c r="H14" s="125"/>
      <c r="I14" s="125"/>
    </row>
    <row r="15" spans="1:9" ht="22.5" customHeight="1">
      <c r="A15" s="125"/>
      <c r="B15" s="209" t="s">
        <v>96</v>
      </c>
      <c r="C15" s="209"/>
      <c r="D15" s="209"/>
      <c r="E15" s="125"/>
      <c r="F15" s="125"/>
      <c r="G15" s="125"/>
      <c r="H15" s="125"/>
      <c r="I15" s="125"/>
    </row>
    <row r="17" spans="1:9">
      <c r="A17" s="120" t="s">
        <v>95</v>
      </c>
    </row>
    <row r="20" spans="1:9">
      <c r="A20" s="120" t="s">
        <v>94</v>
      </c>
    </row>
    <row r="21" spans="1:9" s="121" customFormat="1" ht="20.149999999999999" customHeight="1">
      <c r="A21" s="124"/>
      <c r="B21" s="124"/>
      <c r="C21" s="124"/>
      <c r="D21" s="124" t="s">
        <v>93</v>
      </c>
      <c r="E21" s="210"/>
      <c r="F21" s="210"/>
      <c r="G21" s="210"/>
      <c r="H21" s="210"/>
      <c r="I21" s="210"/>
    </row>
    <row r="22" spans="1:9" s="121" customFormat="1" ht="20.149999999999999" customHeight="1">
      <c r="A22" s="124"/>
      <c r="B22" s="124"/>
      <c r="C22" s="124"/>
      <c r="D22" s="124"/>
      <c r="E22" s="210"/>
      <c r="F22" s="210"/>
      <c r="G22" s="210"/>
      <c r="H22" s="210"/>
      <c r="I22" s="210"/>
    </row>
    <row r="23" spans="1:9" s="121" customFormat="1" ht="20.149999999999999" customHeight="1">
      <c r="A23" s="123"/>
      <c r="D23" s="121" t="s">
        <v>92</v>
      </c>
      <c r="E23" s="210"/>
      <c r="F23" s="210"/>
      <c r="G23" s="210"/>
      <c r="H23" s="210"/>
      <c r="I23" s="210"/>
    </row>
    <row r="24" spans="1:9" s="121" customFormat="1" ht="20.149999999999999" customHeight="1">
      <c r="A24" s="123"/>
      <c r="E24" s="210"/>
      <c r="F24" s="210"/>
      <c r="G24" s="210"/>
      <c r="H24" s="210"/>
      <c r="I24" s="210"/>
    </row>
    <row r="25" spans="1:9" s="121" customFormat="1" ht="20.149999999999999" customHeight="1">
      <c r="A25" s="123"/>
      <c r="D25" s="205" t="s">
        <v>91</v>
      </c>
      <c r="E25" s="206"/>
      <c r="F25" s="206"/>
      <c r="G25" s="206"/>
      <c r="H25" s="206"/>
      <c r="I25" s="206"/>
    </row>
    <row r="26" spans="1:9" s="121" customFormat="1" ht="20.149999999999999" customHeight="1">
      <c r="A26" s="123"/>
      <c r="D26" s="206"/>
      <c r="E26" s="206"/>
      <c r="F26" s="206"/>
      <c r="G26" s="206"/>
      <c r="H26" s="206"/>
    </row>
    <row r="27" spans="1:9" s="121" customFormat="1" ht="20.149999999999999" customHeight="1">
      <c r="A27" s="123"/>
      <c r="D27" s="122"/>
      <c r="F27" s="206"/>
      <c r="G27" s="206"/>
      <c r="H27" s="206"/>
      <c r="I27" s="206"/>
    </row>
  </sheetData>
  <mergeCells count="15">
    <mergeCell ref="E10:I10"/>
    <mergeCell ref="F27:I27"/>
    <mergeCell ref="A12:I12"/>
    <mergeCell ref="B14:D14"/>
    <mergeCell ref="B15:D15"/>
    <mergeCell ref="E21:I22"/>
    <mergeCell ref="E23:I24"/>
    <mergeCell ref="D25:D26"/>
    <mergeCell ref="E25:I25"/>
    <mergeCell ref="E26:H26"/>
    <mergeCell ref="A1:I1"/>
    <mergeCell ref="E4:I4"/>
    <mergeCell ref="E6:I6"/>
    <mergeCell ref="D8:D9"/>
    <mergeCell ref="E8:I8"/>
  </mergeCells>
  <phoneticPr fontId="2"/>
  <conditionalFormatting sqref="E8:I8 E4 E10 I9">
    <cfRule type="cellIs" dxfId="3" priority="3" stopIfTrue="1" operator="equal">
      <formula>0</formula>
    </cfRule>
    <cfRule type="cellIs" dxfId="2" priority="4" stopIfTrue="1" operator="equal">
      <formula>0</formula>
    </cfRule>
  </conditionalFormatting>
  <conditionalFormatting sqref="E6">
    <cfRule type="cellIs" dxfId="1" priority="1" stopIfTrue="1" operator="equal">
      <formula>0</formula>
    </cfRule>
    <cfRule type="cellIs" dxfId="0" priority="2" stopIfTrue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様式2-1</vt:lpstr>
      <vt:lpstr>様式2-1-2別紙(入院)</vt:lpstr>
      <vt:lpstr>様式2-1-2別紙(外来)</vt:lpstr>
      <vt:lpstr>様式2-1-2別紙（救急）</vt:lpstr>
      <vt:lpstr>様式2-1-2別紙(外来確保)</vt:lpstr>
      <vt:lpstr>【任意】委任状 </vt:lpstr>
      <vt:lpstr>'様式2-1-2別紙(外来)'!Print_Area</vt:lpstr>
      <vt:lpstr>'様式2-1-2別紙（救急）'!Print_Area</vt:lpstr>
      <vt:lpstr>'様式2-1-2別紙(入院)'!Print_Area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2021-06-28T06:30:33Z</dcterms:created>
  <dcterms:modified xsi:type="dcterms:W3CDTF">2024-01-15T06:58:18Z</dcterms:modified>
</cp:coreProperties>
</file>