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activeTab="1"/>
  </bookViews>
  <sheets>
    <sheet name="様式2-1" sheetId="19" r:id="rId1"/>
    <sheet name="様式2-1-2別紙(入院)" sheetId="20" r:id="rId2"/>
    <sheet name="様式2-1-2別紙(外来)" sheetId="22" r:id="rId3"/>
    <sheet name="様式2-1-2別紙（救急）" sheetId="35" r:id="rId4"/>
    <sheet name="様式2-1-2別紙(外来確保)" sheetId="29" r:id="rId5"/>
  </sheets>
  <definedNames>
    <definedName name="_xlnm.Print_Area" localSheetId="0">'様式2-1'!$A$1:$L$23</definedName>
    <definedName name="_xlnm.Print_Area" localSheetId="2">'様式2-1-2別紙(外来)'!$A$1:$K$30</definedName>
    <definedName name="_xlnm.Print_Area" localSheetId="3">'様式2-1-2別紙（救急）'!$A$1:$K$41</definedName>
    <definedName name="_xlnm.Print_Area" localSheetId="1">'様式2-1-2別紙(入院)'!$A$1:$K$41</definedName>
  </definedNames>
  <calcPr calcId="162913"/>
</workbook>
</file>

<file path=xl/calcChain.xml><?xml version="1.0" encoding="utf-8"?>
<calcChain xmlns="http://schemas.openxmlformats.org/spreadsheetml/2006/main">
  <c r="J37" i="35" l="1"/>
  <c r="J36" i="35"/>
  <c r="I33" i="35"/>
  <c r="J35" i="35"/>
  <c r="J31" i="35"/>
  <c r="J30" i="35"/>
  <c r="J22" i="35"/>
  <c r="J21" i="35"/>
  <c r="J23" i="35"/>
  <c r="J19" i="35"/>
  <c r="J18" i="35"/>
  <c r="J26" i="22"/>
  <c r="J22" i="22"/>
  <c r="J21" i="22"/>
  <c r="J15" i="22"/>
  <c r="J39" i="20"/>
  <c r="J38" i="20"/>
  <c r="J35" i="20"/>
  <c r="J32" i="20"/>
  <c r="J29" i="20"/>
  <c r="J25" i="20"/>
  <c r="J24" i="20"/>
  <c r="J22" i="20"/>
  <c r="J21" i="20"/>
  <c r="J15" i="20"/>
  <c r="J11" i="20"/>
  <c r="J10" i="20"/>
  <c r="J26" i="35"/>
  <c r="J29" i="35"/>
  <c r="J20" i="35"/>
  <c r="J12" i="35"/>
  <c r="J22" i="29"/>
  <c r="I22" i="29" l="1"/>
  <c r="I9" i="29"/>
  <c r="I39" i="35"/>
  <c r="I14" i="35" l="1"/>
  <c r="J14" i="35" s="1"/>
  <c r="I15" i="35"/>
  <c r="J15" i="35" s="1"/>
  <c r="E13" i="35"/>
  <c r="E16" i="22"/>
  <c r="E20" i="22" s="1"/>
  <c r="I17" i="22"/>
  <c r="J17" i="22" s="1"/>
  <c r="I18" i="22"/>
  <c r="J18" i="22" s="1"/>
  <c r="I16" i="22"/>
  <c r="J16" i="22" s="1"/>
  <c r="I19" i="22"/>
  <c r="J19" i="22" s="1"/>
  <c r="G20" i="22"/>
  <c r="I17" i="20"/>
  <c r="J17" i="20" s="1"/>
  <c r="I18" i="20"/>
  <c r="J18" i="20" s="1"/>
  <c r="E16" i="20"/>
  <c r="J20" i="22" l="1"/>
  <c r="I20" i="22"/>
  <c r="I10" i="22"/>
  <c r="E13" i="22"/>
  <c r="E10" i="22"/>
  <c r="E12" i="22" s="1"/>
  <c r="E10" i="20"/>
  <c r="C19" i="19"/>
  <c r="I37" i="20"/>
  <c r="I36" i="20"/>
  <c r="I34" i="20"/>
  <c r="I33" i="20"/>
  <c r="I31" i="20"/>
  <c r="I30" i="20"/>
  <c r="I28" i="20"/>
  <c r="I27" i="20"/>
  <c r="I25" i="20"/>
  <c r="I24" i="20"/>
  <c r="I22" i="20"/>
  <c r="I21" i="20"/>
  <c r="I23" i="20" s="1"/>
  <c r="I19" i="20"/>
  <c r="I16" i="20"/>
  <c r="I13" i="20"/>
  <c r="I10" i="20"/>
  <c r="I11" i="20"/>
  <c r="I26" i="20" l="1"/>
  <c r="I12" i="20"/>
  <c r="I20" i="20"/>
  <c r="I38" i="20"/>
  <c r="G38" i="35"/>
  <c r="I37" i="35"/>
  <c r="I36" i="35"/>
  <c r="E36" i="35"/>
  <c r="E38" i="35" s="1"/>
  <c r="G35" i="35"/>
  <c r="I34" i="35"/>
  <c r="E33" i="35"/>
  <c r="E35" i="35" s="1"/>
  <c r="G32" i="35"/>
  <c r="I31" i="35"/>
  <c r="I30" i="35"/>
  <c r="E30" i="35"/>
  <c r="E32" i="35" s="1"/>
  <c r="G28" i="35"/>
  <c r="G29" i="35" s="1"/>
  <c r="I27" i="35"/>
  <c r="E27" i="35"/>
  <c r="E29" i="35" s="1"/>
  <c r="G26" i="35"/>
  <c r="I25" i="35"/>
  <c r="I24" i="35"/>
  <c r="E24" i="35"/>
  <c r="E26" i="35" s="1"/>
  <c r="E39" i="35" s="1"/>
  <c r="G23" i="35"/>
  <c r="I22" i="35"/>
  <c r="I21" i="35"/>
  <c r="E21" i="35"/>
  <c r="E23" i="35" s="1"/>
  <c r="G20" i="35"/>
  <c r="I19" i="35"/>
  <c r="I18" i="35"/>
  <c r="E18" i="35"/>
  <c r="E20" i="35" s="1"/>
  <c r="G17" i="35"/>
  <c r="I16" i="35"/>
  <c r="J16" i="35" s="1"/>
  <c r="I13" i="35"/>
  <c r="E17" i="35"/>
  <c r="G12" i="35"/>
  <c r="I11" i="35"/>
  <c r="J11" i="35" s="1"/>
  <c r="I10" i="35"/>
  <c r="E10" i="35"/>
  <c r="E12" i="35" s="1"/>
  <c r="I38" i="35" l="1"/>
  <c r="I26" i="35"/>
  <c r="J39" i="35" s="1"/>
  <c r="I23" i="35"/>
  <c r="I17" i="35"/>
  <c r="J13" i="35"/>
  <c r="J17" i="35" s="1"/>
  <c r="J38" i="35"/>
  <c r="I20" i="35"/>
  <c r="I12" i="35"/>
  <c r="J10" i="35"/>
  <c r="I28" i="35"/>
  <c r="I29" i="35" s="1"/>
  <c r="I35" i="35"/>
  <c r="J32" i="35"/>
  <c r="I32" i="35"/>
  <c r="E7" i="29"/>
  <c r="E9" i="29" s="1"/>
  <c r="G21" i="29"/>
  <c r="I20" i="29"/>
  <c r="I19" i="29"/>
  <c r="I21" i="29" s="1"/>
  <c r="G18" i="29"/>
  <c r="I17" i="29"/>
  <c r="I16" i="29"/>
  <c r="G15" i="29"/>
  <c r="I14" i="29"/>
  <c r="I13" i="29"/>
  <c r="G12" i="29"/>
  <c r="I11" i="29"/>
  <c r="I10" i="29"/>
  <c r="E19" i="29"/>
  <c r="E21" i="29" s="1"/>
  <c r="E16" i="29"/>
  <c r="E18" i="29" s="1"/>
  <c r="E13" i="29"/>
  <c r="E15" i="29" s="1"/>
  <c r="E10" i="29"/>
  <c r="E12" i="29" s="1"/>
  <c r="G8" i="29"/>
  <c r="G9" i="29" s="1"/>
  <c r="G38" i="20"/>
  <c r="G35" i="20"/>
  <c r="G12" i="20"/>
  <c r="E13" i="20"/>
  <c r="E15" i="20" s="1"/>
  <c r="I35" i="20"/>
  <c r="E33" i="20"/>
  <c r="E35" i="20" s="1"/>
  <c r="E36" i="20"/>
  <c r="E38" i="20" s="1"/>
  <c r="E18" i="19"/>
  <c r="I16" i="19"/>
  <c r="J16" i="19" s="1"/>
  <c r="I15" i="19"/>
  <c r="E15" i="19"/>
  <c r="D19" i="19"/>
  <c r="F19" i="19"/>
  <c r="G19" i="19"/>
  <c r="H19" i="19"/>
  <c r="I18" i="19"/>
  <c r="J18" i="19" s="1"/>
  <c r="E16" i="19"/>
  <c r="E17" i="19"/>
  <c r="I17" i="19"/>
  <c r="J17" i="19" s="1"/>
  <c r="J12" i="20"/>
  <c r="E12" i="20"/>
  <c r="G14" i="20"/>
  <c r="I14" i="20" s="1"/>
  <c r="I15" i="20" s="1"/>
  <c r="E20" i="20"/>
  <c r="J16" i="20"/>
  <c r="J19" i="20"/>
  <c r="G20" i="20"/>
  <c r="E21" i="20"/>
  <c r="E23" i="20" s="1"/>
  <c r="G23" i="20"/>
  <c r="E24" i="20"/>
  <c r="E26" i="20" s="1"/>
  <c r="G26" i="20"/>
  <c r="E27" i="20"/>
  <c r="E29" i="20" s="1"/>
  <c r="I29" i="20"/>
  <c r="G29" i="20"/>
  <c r="E30" i="20"/>
  <c r="E32" i="20" s="1"/>
  <c r="I32" i="20"/>
  <c r="G32" i="20"/>
  <c r="G11" i="22"/>
  <c r="G12" i="22" s="1"/>
  <c r="E15" i="22"/>
  <c r="I13" i="22"/>
  <c r="J13" i="22" s="1"/>
  <c r="I14" i="22"/>
  <c r="J14" i="22" s="1"/>
  <c r="G15" i="22"/>
  <c r="E21" i="22"/>
  <c r="E23" i="22" s="1"/>
  <c r="I21" i="22"/>
  <c r="I22" i="22"/>
  <c r="G23" i="22"/>
  <c r="E24" i="22"/>
  <c r="E26" i="22" s="1"/>
  <c r="I24" i="22"/>
  <c r="I25" i="22"/>
  <c r="G26" i="22"/>
  <c r="I12" i="29" l="1"/>
  <c r="J26" i="20"/>
  <c r="E27" i="22"/>
  <c r="I18" i="29"/>
  <c r="J23" i="22"/>
  <c r="J23" i="20"/>
  <c r="I26" i="22"/>
  <c r="G15" i="20"/>
  <c r="I15" i="29"/>
  <c r="I23" i="22"/>
  <c r="J20" i="20"/>
  <c r="E19" i="19"/>
  <c r="I19" i="19"/>
  <c r="E22" i="29"/>
  <c r="I15" i="22"/>
  <c r="I11" i="22"/>
  <c r="I12" i="22" s="1"/>
  <c r="J12" i="22" s="1"/>
  <c r="E39" i="20"/>
  <c r="I39" i="20"/>
  <c r="J15" i="19"/>
  <c r="J19" i="19" s="1"/>
  <c r="J27" i="22" l="1"/>
  <c r="I27" i="22"/>
</calcChain>
</file>

<file path=xl/sharedStrings.xml><?xml version="1.0" encoding="utf-8"?>
<sst xmlns="http://schemas.openxmlformats.org/spreadsheetml/2006/main" count="232" uniqueCount="95">
  <si>
    <t>Ｄ</t>
    <phoneticPr fontId="2"/>
  </si>
  <si>
    <t>Ｅ</t>
    <phoneticPr fontId="2"/>
  </si>
  <si>
    <t>備考</t>
    <rPh sb="0" eb="2">
      <t>ビコウ</t>
    </rPh>
    <phoneticPr fontId="2"/>
  </si>
  <si>
    <t>計</t>
    <rPh sb="0" eb="1">
      <t>ケイ</t>
    </rPh>
    <phoneticPr fontId="2"/>
  </si>
  <si>
    <t>（単位：円）</t>
    <rPh sb="1" eb="3">
      <t>タンイ</t>
    </rPh>
    <rPh sb="4" eb="5">
      <t>エン</t>
    </rPh>
    <phoneticPr fontId="2"/>
  </si>
  <si>
    <t>Ａ</t>
    <phoneticPr fontId="2"/>
  </si>
  <si>
    <t>Ｂ</t>
    <phoneticPr fontId="2"/>
  </si>
  <si>
    <t>Ｃ(Ａ－Ｂ)</t>
    <phoneticPr fontId="2"/>
  </si>
  <si>
    <t>Ｆ</t>
    <phoneticPr fontId="2"/>
  </si>
  <si>
    <t>区　　　分</t>
    <rPh sb="0" eb="1">
      <t>ク</t>
    </rPh>
    <rPh sb="4" eb="5">
      <t>ブン</t>
    </rPh>
    <phoneticPr fontId="2"/>
  </si>
  <si>
    <t>総 事 業 費</t>
    <rPh sb="0" eb="1">
      <t>ソウ</t>
    </rPh>
    <rPh sb="2" eb="3">
      <t>コト</t>
    </rPh>
    <rPh sb="4" eb="5">
      <t>ギョウ</t>
    </rPh>
    <rPh sb="6" eb="7">
      <t>ヒ</t>
    </rPh>
    <phoneticPr fontId="2"/>
  </si>
  <si>
    <t>差　引　額</t>
    <rPh sb="0" eb="1">
      <t>サ</t>
    </rPh>
    <rPh sb="2" eb="3">
      <t>イン</t>
    </rPh>
    <rPh sb="4" eb="5">
      <t>ガク</t>
    </rPh>
    <phoneticPr fontId="2"/>
  </si>
  <si>
    <t>基　準　額</t>
    <rPh sb="0" eb="1">
      <t>モト</t>
    </rPh>
    <rPh sb="2" eb="3">
      <t>ジュン</t>
    </rPh>
    <rPh sb="4" eb="5">
      <t>ガク</t>
    </rPh>
    <phoneticPr fontId="2"/>
  </si>
  <si>
    <t>選　定　額
（Ｃ、Ｄ及びＥのいずれか少ない額）</t>
    <rPh sb="0" eb="1">
      <t>セン</t>
    </rPh>
    <rPh sb="2" eb="3">
      <t>サダム</t>
    </rPh>
    <rPh sb="4" eb="5">
      <t>ガク</t>
    </rPh>
    <rPh sb="10" eb="11">
      <t>オヨ</t>
    </rPh>
    <phoneticPr fontId="2"/>
  </si>
  <si>
    <t>備考</t>
    <rPh sb="0" eb="2">
      <t>ビコウ</t>
    </rPh>
    <phoneticPr fontId="4"/>
  </si>
  <si>
    <t>計</t>
    <rPh sb="0" eb="1">
      <t>ケイ</t>
    </rPh>
    <phoneticPr fontId="4"/>
  </si>
  <si>
    <t>基準額算出内訳並びに対象経費支出予定額内訳</t>
    <rPh sb="0" eb="3">
      <t>キジュンガク</t>
    </rPh>
    <rPh sb="3" eb="5">
      <t>サンシュツ</t>
    </rPh>
    <rPh sb="5" eb="7">
      <t>ウチワケ</t>
    </rPh>
    <rPh sb="7" eb="8">
      <t>ナラ</t>
    </rPh>
    <rPh sb="10" eb="12">
      <t>タイショウ</t>
    </rPh>
    <rPh sb="12" eb="14">
      <t>ケイヒ</t>
    </rPh>
    <rPh sb="14" eb="16">
      <t>シシュツ</t>
    </rPh>
    <rPh sb="16" eb="19">
      <t>ヨテイガク</t>
    </rPh>
    <rPh sb="19" eb="21">
      <t>ウチワケ</t>
    </rPh>
    <phoneticPr fontId="4"/>
  </si>
  <si>
    <t>種目</t>
    <rPh sb="0" eb="2">
      <t>シュモク</t>
    </rPh>
    <phoneticPr fontId="4"/>
  </si>
  <si>
    <t>品目</t>
    <rPh sb="0" eb="2">
      <t>ヒンモク</t>
    </rPh>
    <phoneticPr fontId="4"/>
  </si>
  <si>
    <t>基準額</t>
    <rPh sb="0" eb="3">
      <t>キジュンガク</t>
    </rPh>
    <phoneticPr fontId="4"/>
  </si>
  <si>
    <t>対象経費支出予定額</t>
    <rPh sb="0" eb="2">
      <t>タイショウ</t>
    </rPh>
    <rPh sb="2" eb="4">
      <t>ケイヒ</t>
    </rPh>
    <rPh sb="4" eb="6">
      <t>シシュツ</t>
    </rPh>
    <rPh sb="6" eb="9">
      <t>ヨテイガク</t>
    </rPh>
    <phoneticPr fontId="4"/>
  </si>
  <si>
    <t>員数</t>
    <rPh sb="0" eb="2">
      <t>インスウ</t>
    </rPh>
    <phoneticPr fontId="4"/>
  </si>
  <si>
    <t>単価(円)</t>
    <rPh sb="0" eb="2">
      <t>タンカ</t>
    </rPh>
    <rPh sb="3" eb="4">
      <t>エン</t>
    </rPh>
    <phoneticPr fontId="4"/>
  </si>
  <si>
    <t>金額(円)</t>
    <rPh sb="0" eb="2">
      <t>キンガク</t>
    </rPh>
    <rPh sb="3" eb="4">
      <t>エン</t>
    </rPh>
    <phoneticPr fontId="4"/>
  </si>
  <si>
    <t>規格（型式）</t>
    <rPh sb="0" eb="2">
      <t>キカク</t>
    </rPh>
    <rPh sb="3" eb="5">
      <t>カタシキ</t>
    </rPh>
    <phoneticPr fontId="4"/>
  </si>
  <si>
    <t>数量</t>
    <rPh sb="0" eb="2">
      <t>スウリョウ</t>
    </rPh>
    <phoneticPr fontId="4"/>
  </si>
  <si>
    <t>初度設備費</t>
    <rPh sb="0" eb="2">
      <t>ショド</t>
    </rPh>
    <rPh sb="2" eb="5">
      <t>セツビヒ</t>
    </rPh>
    <phoneticPr fontId="4"/>
  </si>
  <si>
    <t>Ｇ(＝Ｆ)</t>
    <phoneticPr fontId="2"/>
  </si>
  <si>
    <t>様式第２号関係（別紙１）</t>
    <rPh sb="0" eb="2">
      <t>ヨウシキ</t>
    </rPh>
    <rPh sb="2" eb="3">
      <t>ダイ</t>
    </rPh>
    <rPh sb="4" eb="5">
      <t>ゴウ</t>
    </rPh>
    <rPh sb="5" eb="7">
      <t>カンケイ</t>
    </rPh>
    <rPh sb="8" eb="10">
      <t>ベッシ</t>
    </rPh>
    <phoneticPr fontId="2"/>
  </si>
  <si>
    <t>補助基本額</t>
    <rPh sb="0" eb="2">
      <t>ホジョ</t>
    </rPh>
    <rPh sb="2" eb="4">
      <t>キホン</t>
    </rPh>
    <rPh sb="4" eb="5">
      <t>ガク</t>
    </rPh>
    <phoneticPr fontId="2"/>
  </si>
  <si>
    <t>補助所要額</t>
    <rPh sb="0" eb="2">
      <t>ホジョ</t>
    </rPh>
    <rPh sb="2" eb="5">
      <t>ショヨウガク</t>
    </rPh>
    <phoneticPr fontId="2"/>
  </si>
  <si>
    <t>　　　２　「補助所要額」（Ｈ）欄に１，０００円未満の端数を生じたときは切捨てること。</t>
    <phoneticPr fontId="2"/>
  </si>
  <si>
    <t>設備費</t>
    <rPh sb="0" eb="3">
      <t>セツビヒ</t>
    </rPh>
    <phoneticPr fontId="4"/>
  </si>
  <si>
    <t>ＨＥＰＡフィルター付空気清浄機(陰圧対応可能なものに限る)</t>
    <rPh sb="9" eb="10">
      <t>ツ</t>
    </rPh>
    <rPh sb="10" eb="12">
      <t>クウキ</t>
    </rPh>
    <rPh sb="12" eb="15">
      <t>セイジョウキ</t>
    </rPh>
    <rPh sb="16" eb="17">
      <t>イン</t>
    </rPh>
    <rPh sb="17" eb="18">
      <t>アツ</t>
    </rPh>
    <rPh sb="18" eb="20">
      <t>タイオウ</t>
    </rPh>
    <rPh sb="20" eb="22">
      <t>カノウ</t>
    </rPh>
    <rPh sb="26" eb="27">
      <t>カギ</t>
    </rPh>
    <phoneticPr fontId="2"/>
  </si>
  <si>
    <t>ＨＥＰＡフィルター付パーテイション</t>
    <rPh sb="9" eb="10">
      <t>ツ</t>
    </rPh>
    <phoneticPr fontId="2"/>
  </si>
  <si>
    <t>人工呼吸器及び付帯する備品</t>
    <rPh sb="0" eb="2">
      <t>ジンコウ</t>
    </rPh>
    <rPh sb="2" eb="5">
      <t>コキュウキ</t>
    </rPh>
    <rPh sb="5" eb="6">
      <t>オヨ</t>
    </rPh>
    <rPh sb="7" eb="9">
      <t>フタイ</t>
    </rPh>
    <rPh sb="11" eb="13">
      <t>ビヒン</t>
    </rPh>
    <phoneticPr fontId="2"/>
  </si>
  <si>
    <t>簡易ベッド</t>
    <rPh sb="0" eb="2">
      <t>カンイ</t>
    </rPh>
    <phoneticPr fontId="2"/>
  </si>
  <si>
    <t>簡易陰圧装置</t>
    <rPh sb="0" eb="2">
      <t>カンイ</t>
    </rPh>
    <rPh sb="2" eb="3">
      <t>イン</t>
    </rPh>
    <rPh sb="3" eb="4">
      <t>アツ</t>
    </rPh>
    <rPh sb="4" eb="6">
      <t>ソウチ</t>
    </rPh>
    <phoneticPr fontId="2"/>
  </si>
  <si>
    <t>設備費</t>
    <rPh sb="0" eb="3">
      <t>セツビヒ</t>
    </rPh>
    <phoneticPr fontId="2"/>
  </si>
  <si>
    <t>寄附金その他の収入予定額</t>
    <rPh sb="0" eb="3">
      <t>キフキン</t>
    </rPh>
    <rPh sb="5" eb="6">
      <t>タ</t>
    </rPh>
    <rPh sb="7" eb="9">
      <t>シュウニュウ</t>
    </rPh>
    <rPh sb="9" eb="11">
      <t>ヨテイ</t>
    </rPh>
    <rPh sb="11" eb="12">
      <t>ガク</t>
    </rPh>
    <phoneticPr fontId="2"/>
  </si>
  <si>
    <t>Ｈ(Ｇ×10/10以内)</t>
    <rPh sb="9" eb="11">
      <t>イナイ</t>
    </rPh>
    <phoneticPr fontId="2"/>
  </si>
  <si>
    <t>　　　３　「寄附金その他の収入予定額」（Ｂ）欄には、実費徴収予定額も含めて計上すること。</t>
    <rPh sb="6" eb="9">
      <t>キフキン</t>
    </rPh>
    <rPh sb="11" eb="12">
      <t>タ</t>
    </rPh>
    <rPh sb="13" eb="15">
      <t>シュウニュウ</t>
    </rPh>
    <rPh sb="15" eb="17">
      <t>ヨテイ</t>
    </rPh>
    <rPh sb="17" eb="18">
      <t>ガク</t>
    </rPh>
    <rPh sb="22" eb="23">
      <t>ラン</t>
    </rPh>
    <rPh sb="26" eb="28">
      <t>ジッピ</t>
    </rPh>
    <rPh sb="28" eb="30">
      <t>チョウシュウ</t>
    </rPh>
    <rPh sb="30" eb="33">
      <t>ヨテイガク</t>
    </rPh>
    <rPh sb="34" eb="35">
      <t>フク</t>
    </rPh>
    <rPh sb="37" eb="39">
      <t>ケイジョウ</t>
    </rPh>
    <phoneticPr fontId="2"/>
  </si>
  <si>
    <t>（注）１　「基準額算出内訳並びに対象経費支出予定額内訳」については、別紙のとおり。</t>
    <rPh sb="1" eb="2">
      <t>チュウ</t>
    </rPh>
    <rPh sb="6" eb="9">
      <t>キジュンガク</t>
    </rPh>
    <rPh sb="9" eb="11">
      <t>サンシュツ</t>
    </rPh>
    <rPh sb="11" eb="13">
      <t>ウチワケ</t>
    </rPh>
    <rPh sb="13" eb="14">
      <t>ナラ</t>
    </rPh>
    <rPh sb="16" eb="18">
      <t>タイショウ</t>
    </rPh>
    <rPh sb="18" eb="20">
      <t>ケイヒ</t>
    </rPh>
    <rPh sb="20" eb="22">
      <t>シシュツ</t>
    </rPh>
    <rPh sb="22" eb="25">
      <t>ヨテイガク</t>
    </rPh>
    <rPh sb="25" eb="27">
      <t>ウチワケ</t>
    </rPh>
    <rPh sb="34" eb="36">
      <t>ベッシ</t>
    </rPh>
    <phoneticPr fontId="2"/>
  </si>
  <si>
    <t>様式第２号関係（別紙１－２設備整備事業の別紙）</t>
    <rPh sb="0" eb="2">
      <t>ヨウシキ</t>
    </rPh>
    <rPh sb="2" eb="3">
      <t>ダイ</t>
    </rPh>
    <rPh sb="4" eb="5">
      <t>ゴウ</t>
    </rPh>
    <rPh sb="5" eb="7">
      <t>カンケイ</t>
    </rPh>
    <rPh sb="8" eb="10">
      <t>ベッシ</t>
    </rPh>
    <rPh sb="13" eb="15">
      <t>セツビ</t>
    </rPh>
    <rPh sb="15" eb="17">
      <t>セイビ</t>
    </rPh>
    <rPh sb="17" eb="19">
      <t>ジギョウ</t>
    </rPh>
    <rPh sb="20" eb="22">
      <t>ベッシ</t>
    </rPh>
    <phoneticPr fontId="2"/>
  </si>
  <si>
    <t>　　　２　施設区分ごとに別様で作成のこと。</t>
    <phoneticPr fontId="2"/>
  </si>
  <si>
    <t>（注）１　備考欄には、補助病床数、入所定員を記入するとともに必要に応じて設置理由、用途等参考となる事項を具体的に記入すること。</t>
    <rPh sb="1" eb="2">
      <t>チュウ</t>
    </rPh>
    <rPh sb="11" eb="13">
      <t>ホジョ</t>
    </rPh>
    <rPh sb="13" eb="16">
      <t>ビョウショウスウ</t>
    </rPh>
    <rPh sb="17" eb="19">
      <t>ニュウショ</t>
    </rPh>
    <rPh sb="19" eb="21">
      <t>テイイン</t>
    </rPh>
    <rPh sb="22" eb="24">
      <t>キニュウ</t>
    </rPh>
    <phoneticPr fontId="2"/>
  </si>
  <si>
    <t>選定額</t>
    <rPh sb="0" eb="2">
      <t>センテイ</t>
    </rPh>
    <rPh sb="2" eb="3">
      <t>ガク</t>
    </rPh>
    <phoneticPr fontId="2"/>
  </si>
  <si>
    <t>（注）　１　選定額は各品目毎の基準額と対象経費支出予定額とを比較して少ない金額を記入すること。</t>
    <rPh sb="1" eb="2">
      <t>チュウ</t>
    </rPh>
    <rPh sb="6" eb="8">
      <t>センテイ</t>
    </rPh>
    <rPh sb="8" eb="9">
      <t>ガク</t>
    </rPh>
    <rPh sb="10" eb="13">
      <t>カクヒンモク</t>
    </rPh>
    <rPh sb="13" eb="14">
      <t>ゴト</t>
    </rPh>
    <rPh sb="15" eb="18">
      <t>キジュンガク</t>
    </rPh>
    <rPh sb="19" eb="21">
      <t>タイショウ</t>
    </rPh>
    <rPh sb="21" eb="23">
      <t>ケイヒ</t>
    </rPh>
    <rPh sb="23" eb="25">
      <t>シシュツ</t>
    </rPh>
    <rPh sb="25" eb="28">
      <t>ヨテイガク</t>
    </rPh>
    <rPh sb="30" eb="32">
      <t>ヒカク</t>
    </rPh>
    <rPh sb="34" eb="35">
      <t>スク</t>
    </rPh>
    <rPh sb="37" eb="39">
      <t>キンガク</t>
    </rPh>
    <rPh sb="40" eb="42">
      <t>キニュウ</t>
    </rPh>
    <phoneticPr fontId="2"/>
  </si>
  <si>
    <t xml:space="preserve">      　２　備考欄には、必要に応じて設置理由、用途等参考となる事項を具体的に記入すること。</t>
    <phoneticPr fontId="2"/>
  </si>
  <si>
    <t>個人防護具</t>
    <rPh sb="0" eb="2">
      <t>コジン</t>
    </rPh>
    <rPh sb="2" eb="4">
      <t>ボウゴ</t>
    </rPh>
    <rPh sb="4" eb="5">
      <t>グ</t>
    </rPh>
    <phoneticPr fontId="2"/>
  </si>
  <si>
    <t>体外式膜型人工肺</t>
    <rPh sb="0" eb="3">
      <t>タイガイシキ</t>
    </rPh>
    <rPh sb="3" eb="4">
      <t>マク</t>
    </rPh>
    <rPh sb="4" eb="5">
      <t>ガタ</t>
    </rPh>
    <rPh sb="5" eb="8">
      <t>ジンコウハイ</t>
    </rPh>
    <phoneticPr fontId="2"/>
  </si>
  <si>
    <t>簡易病室及び付帯する備品</t>
    <rPh sb="0" eb="2">
      <t>カンイ</t>
    </rPh>
    <rPh sb="2" eb="4">
      <t>ビョウシツ</t>
    </rPh>
    <rPh sb="4" eb="5">
      <t>オヨ</t>
    </rPh>
    <rPh sb="6" eb="8">
      <t>フタイ</t>
    </rPh>
    <rPh sb="10" eb="12">
      <t>ビヒン</t>
    </rPh>
    <phoneticPr fontId="2"/>
  </si>
  <si>
    <t>簡易診察室及び付帯する備品</t>
    <rPh sb="0" eb="2">
      <t>カンイ</t>
    </rPh>
    <rPh sb="2" eb="5">
      <t>シンサツシツ</t>
    </rPh>
    <rPh sb="5" eb="6">
      <t>オヨ</t>
    </rPh>
    <rPh sb="7" eb="9">
      <t>フタイ</t>
    </rPh>
    <rPh sb="11" eb="13">
      <t>ビヒン</t>
    </rPh>
    <phoneticPr fontId="2"/>
  </si>
  <si>
    <t>その他の設備費</t>
    <rPh sb="2" eb="3">
      <t>タ</t>
    </rPh>
    <rPh sb="4" eb="6">
      <t>セツビ</t>
    </rPh>
    <rPh sb="6" eb="7">
      <t>ヒ</t>
    </rPh>
    <phoneticPr fontId="4"/>
  </si>
  <si>
    <t>施設区分：救急・周産期・小児医療体制確保事業（病院名：○○○○○）</t>
    <rPh sb="0" eb="2">
      <t>シセツ</t>
    </rPh>
    <rPh sb="2" eb="4">
      <t>クブン</t>
    </rPh>
    <rPh sb="5" eb="7">
      <t>キュウキュウ</t>
    </rPh>
    <rPh sb="8" eb="11">
      <t>シュウサンキ</t>
    </rPh>
    <rPh sb="12" eb="14">
      <t>ショウニ</t>
    </rPh>
    <rPh sb="14" eb="16">
      <t>イリョウ</t>
    </rPh>
    <rPh sb="16" eb="18">
      <t>タイセイ</t>
    </rPh>
    <rPh sb="18" eb="20">
      <t>カクホ</t>
    </rPh>
    <rPh sb="20" eb="22">
      <t>ジギョウ</t>
    </rPh>
    <rPh sb="23" eb="25">
      <t>ビョウイン</t>
    </rPh>
    <rPh sb="25" eb="26">
      <t>メイ</t>
    </rPh>
    <phoneticPr fontId="4"/>
  </si>
  <si>
    <t xml:space="preserve">救急医療機関新型コロナウイルス感染症を疑い患者診療備品
</t>
    <phoneticPr fontId="2"/>
  </si>
  <si>
    <t>周産期・小児医療機関新型コロナウイルス感染症疑い患者保育器</t>
    <phoneticPr fontId="2"/>
  </si>
  <si>
    <t>　　　４　「選定額」（Ｆ）欄のうち、感染症検査機関等を除く区分の設備費については、「基準額算出内訳並びに対象経費支出予定額内訳」による選定額とＣの額のいずれか少ない額を記入すること。</t>
    <rPh sb="6" eb="8">
      <t>センテイ</t>
    </rPh>
    <rPh sb="8" eb="9">
      <t>ガク</t>
    </rPh>
    <rPh sb="13" eb="14">
      <t>ラン</t>
    </rPh>
    <rPh sb="18" eb="21">
      <t>カンセンショウ</t>
    </rPh>
    <rPh sb="21" eb="23">
      <t>ケンサ</t>
    </rPh>
    <rPh sb="23" eb="25">
      <t>キカン</t>
    </rPh>
    <rPh sb="25" eb="26">
      <t>トウ</t>
    </rPh>
    <rPh sb="27" eb="28">
      <t>ノゾ</t>
    </rPh>
    <rPh sb="29" eb="31">
      <t>クブン</t>
    </rPh>
    <rPh sb="67" eb="69">
      <t>センテイ</t>
    </rPh>
    <rPh sb="69" eb="70">
      <t>ガク</t>
    </rPh>
    <rPh sb="73" eb="74">
      <t>ガク</t>
    </rPh>
    <rPh sb="79" eb="80">
      <t>スク</t>
    </rPh>
    <rPh sb="82" eb="83">
      <t>ガク</t>
    </rPh>
    <rPh sb="84" eb="86">
      <t>キニュウ</t>
    </rPh>
    <phoneticPr fontId="2"/>
  </si>
  <si>
    <t xml:space="preserve"> 　　　 ３　施設区分ごとに別様で作成のこと。</t>
    <phoneticPr fontId="2"/>
  </si>
  <si>
    <t>新型コロナウイルス感染症を疑う患者受入れのための救急・周産期・小児</t>
    <rPh sb="0" eb="2">
      <t>シンガタ</t>
    </rPh>
    <rPh sb="9" eb="12">
      <t>カンセンショウ</t>
    </rPh>
    <rPh sb="13" eb="14">
      <t>ウタガ</t>
    </rPh>
    <rPh sb="15" eb="17">
      <t>カンジャ</t>
    </rPh>
    <rPh sb="17" eb="19">
      <t>ウケイ</t>
    </rPh>
    <rPh sb="24" eb="26">
      <t>キュウキュウ</t>
    </rPh>
    <rPh sb="27" eb="30">
      <t>シュウサンキ</t>
    </rPh>
    <rPh sb="31" eb="33">
      <t>ショウニ</t>
    </rPh>
    <phoneticPr fontId="2"/>
  </si>
  <si>
    <t>令和　　年度島根県新型コロナウイルス感染症対策設備整備事業費　所要額調書</t>
    <rPh sb="0" eb="2">
      <t>レイワ</t>
    </rPh>
    <rPh sb="4" eb="6">
      <t>ネンド</t>
    </rPh>
    <rPh sb="6" eb="9">
      <t>シマネケン</t>
    </rPh>
    <rPh sb="9" eb="11">
      <t>シンガタ</t>
    </rPh>
    <rPh sb="18" eb="23">
      <t>カンセンショウタイサク</t>
    </rPh>
    <rPh sb="23" eb="25">
      <t>セツビ</t>
    </rPh>
    <rPh sb="25" eb="27">
      <t>セイビ</t>
    </rPh>
    <rPh sb="27" eb="29">
      <t>ジギョウ</t>
    </rPh>
    <rPh sb="29" eb="30">
      <t>ヒ</t>
    </rPh>
    <rPh sb="31" eb="33">
      <t>ショヨウ</t>
    </rPh>
    <rPh sb="33" eb="34">
      <t>ガク</t>
    </rPh>
    <rPh sb="34" eb="36">
      <t>チョウショ</t>
    </rPh>
    <phoneticPr fontId="2"/>
  </si>
  <si>
    <t>外来対応医療機関確保事業</t>
    <rPh sb="0" eb="2">
      <t>ガイライ</t>
    </rPh>
    <rPh sb="2" eb="4">
      <t>タイオウ</t>
    </rPh>
    <rPh sb="4" eb="6">
      <t>イリョウ</t>
    </rPh>
    <rPh sb="6" eb="8">
      <t>キカン</t>
    </rPh>
    <rPh sb="8" eb="10">
      <t>カクホ</t>
    </rPh>
    <rPh sb="10" eb="12">
      <t>ジギョウ</t>
    </rPh>
    <phoneticPr fontId="2"/>
  </si>
  <si>
    <t>患者案内のための看板の設置料</t>
    <rPh sb="0" eb="2">
      <t>カンジャ</t>
    </rPh>
    <rPh sb="2" eb="4">
      <t>アンナイ</t>
    </rPh>
    <rPh sb="8" eb="10">
      <t>カンバン</t>
    </rPh>
    <rPh sb="11" eb="14">
      <t>セッチリョウ</t>
    </rPh>
    <phoneticPr fontId="2"/>
  </si>
  <si>
    <t>ホームページ上に外来対応医療機関であることを明記するための改修費</t>
    <rPh sb="6" eb="7">
      <t>ジョウ</t>
    </rPh>
    <rPh sb="8" eb="10">
      <t>ガイライ</t>
    </rPh>
    <rPh sb="10" eb="12">
      <t>タイオウ</t>
    </rPh>
    <rPh sb="12" eb="14">
      <t>イリョウ</t>
    </rPh>
    <rPh sb="14" eb="16">
      <t>キカン</t>
    </rPh>
    <rPh sb="22" eb="24">
      <t>メイキ</t>
    </rPh>
    <rPh sb="29" eb="32">
      <t>カイシュウヒ</t>
    </rPh>
    <phoneticPr fontId="2"/>
  </si>
  <si>
    <t>換気設備設置のための軽微な改修等の修繕費</t>
    <rPh sb="0" eb="2">
      <t>カンキ</t>
    </rPh>
    <rPh sb="2" eb="4">
      <t>セツビ</t>
    </rPh>
    <rPh sb="4" eb="6">
      <t>セッチ</t>
    </rPh>
    <rPh sb="10" eb="12">
      <t>ケイビ</t>
    </rPh>
    <rPh sb="13" eb="15">
      <t>カイシュウ</t>
    </rPh>
    <rPh sb="15" eb="16">
      <t>トウ</t>
    </rPh>
    <rPh sb="17" eb="20">
      <t>シュウゼンヒ</t>
    </rPh>
    <phoneticPr fontId="2"/>
  </si>
  <si>
    <t>医療機器（パルスオキシメーター等）の購入費</t>
    <rPh sb="0" eb="2">
      <t>イリョウ</t>
    </rPh>
    <rPh sb="2" eb="4">
      <t>キキ</t>
    </rPh>
    <rPh sb="15" eb="16">
      <t>トウ</t>
    </rPh>
    <rPh sb="18" eb="21">
      <t>コウニュウヒ</t>
    </rPh>
    <phoneticPr fontId="2"/>
  </si>
  <si>
    <t>非接触サーモグラフィーカメラ（検温・消毒機能付き等）の購入費</t>
    <rPh sb="0" eb="3">
      <t>ヒセッショク</t>
    </rPh>
    <rPh sb="15" eb="17">
      <t>ケンオン</t>
    </rPh>
    <rPh sb="18" eb="20">
      <t>ショウドク</t>
    </rPh>
    <rPh sb="20" eb="22">
      <t>キノウ</t>
    </rPh>
    <rPh sb="22" eb="23">
      <t>ツ</t>
    </rPh>
    <rPh sb="24" eb="25">
      <t>トウ</t>
    </rPh>
    <rPh sb="27" eb="30">
      <t>コウニュウヒ</t>
    </rPh>
    <phoneticPr fontId="2"/>
  </si>
  <si>
    <t>←あり・なしを入力してください。</t>
    <rPh sb="7" eb="9">
      <t>ニュウリョク</t>
    </rPh>
    <phoneticPr fontId="2"/>
  </si>
  <si>
    <t>あり</t>
    <phoneticPr fontId="2"/>
  </si>
  <si>
    <t>なし</t>
    <phoneticPr fontId="2"/>
  </si>
  <si>
    <t>○新型コロナウイルス感染症患者受入実績（令和３年４月以降）</t>
    <rPh sb="1" eb="3">
      <t>シンガタ</t>
    </rPh>
    <rPh sb="10" eb="13">
      <t>カンセンショウ</t>
    </rPh>
    <rPh sb="13" eb="15">
      <t>カンジャ</t>
    </rPh>
    <rPh sb="15" eb="17">
      <t>ウケイレ</t>
    </rPh>
    <rPh sb="17" eb="19">
      <t>ジッセキ</t>
    </rPh>
    <rPh sb="20" eb="22">
      <t>レイワ</t>
    </rPh>
    <rPh sb="23" eb="24">
      <t>ネン</t>
    </rPh>
    <rPh sb="25" eb="28">
      <t>ガツイコウ</t>
    </rPh>
    <phoneticPr fontId="2"/>
  </si>
  <si>
    <t>○新型コロナウイルス感染症が疑われる患者受入実績（令和３年４月以降）</t>
    <rPh sb="1" eb="3">
      <t>シンガタ</t>
    </rPh>
    <rPh sb="10" eb="13">
      <t>カンセンショウ</t>
    </rPh>
    <rPh sb="14" eb="15">
      <t>ウタガ</t>
    </rPh>
    <rPh sb="18" eb="20">
      <t>カンジャ</t>
    </rPh>
    <rPh sb="20" eb="22">
      <t>ウケイレ</t>
    </rPh>
    <rPh sb="22" eb="24">
      <t>ジッセキ</t>
    </rPh>
    <rPh sb="25" eb="27">
      <t>レイワ</t>
    </rPh>
    <rPh sb="28" eb="29">
      <t>ネン</t>
    </rPh>
    <rPh sb="30" eb="33">
      <t>ガツイコウ</t>
    </rPh>
    <phoneticPr fontId="2"/>
  </si>
  <si>
    <t>施設区分：外来対応医療機関確保事業（医療機関名：○○○○○）</t>
    <rPh sb="0" eb="2">
      <t>シセツ</t>
    </rPh>
    <rPh sb="2" eb="4">
      <t>クブン</t>
    </rPh>
    <rPh sb="5" eb="7">
      <t>ガイライ</t>
    </rPh>
    <rPh sb="7" eb="9">
      <t>タイオウ</t>
    </rPh>
    <rPh sb="9" eb="11">
      <t>イリョウ</t>
    </rPh>
    <rPh sb="11" eb="13">
      <t>キカン</t>
    </rPh>
    <rPh sb="13" eb="15">
      <t>カクホ</t>
    </rPh>
    <rPh sb="15" eb="17">
      <t>ジギョウ</t>
    </rPh>
    <rPh sb="18" eb="20">
      <t>イリョウ</t>
    </rPh>
    <rPh sb="20" eb="22">
      <t>キカン</t>
    </rPh>
    <rPh sb="22" eb="23">
      <t>メイ</t>
    </rPh>
    <rPh sb="23" eb="24">
      <t>ビョウメイ</t>
    </rPh>
    <phoneticPr fontId="4"/>
  </si>
  <si>
    <r>
      <t>新型コロナウイルス感染症患者等入院医療機関</t>
    </r>
    <r>
      <rPr>
        <sz val="10"/>
        <rFont val="ＭＳ ゴシック"/>
        <family val="3"/>
        <charset val="128"/>
      </rPr>
      <t>等</t>
    </r>
    <rPh sb="0" eb="2">
      <t>シンガタ</t>
    </rPh>
    <rPh sb="9" eb="12">
      <t>カンセンショウ</t>
    </rPh>
    <rPh sb="12" eb="14">
      <t>カンジャ</t>
    </rPh>
    <rPh sb="14" eb="15">
      <t>トウ</t>
    </rPh>
    <rPh sb="15" eb="17">
      <t>ニュウイン</t>
    </rPh>
    <rPh sb="17" eb="19">
      <t>イリョウ</t>
    </rPh>
    <rPh sb="19" eb="21">
      <t>キカン</t>
    </rPh>
    <rPh sb="21" eb="22">
      <t>トウ</t>
    </rPh>
    <phoneticPr fontId="2"/>
  </si>
  <si>
    <r>
      <t>外来</t>
    </r>
    <r>
      <rPr>
        <sz val="10"/>
        <rFont val="ＭＳ ゴシック"/>
        <family val="3"/>
        <charset val="128"/>
      </rPr>
      <t>対応医療機関</t>
    </r>
    <rPh sb="0" eb="2">
      <t>ガイライ</t>
    </rPh>
    <rPh sb="2" eb="4">
      <t>タイオウ</t>
    </rPh>
    <rPh sb="4" eb="6">
      <t>イリョウ</t>
    </rPh>
    <rPh sb="6" eb="8">
      <t>キカン</t>
    </rPh>
    <phoneticPr fontId="2"/>
  </si>
  <si>
    <t>施設区分：新型コロナウイルス感染症患者等入院医療機関等（病院名：○○○○○）</t>
    <rPh sb="0" eb="2">
      <t>シセツ</t>
    </rPh>
    <rPh sb="2" eb="4">
      <t>クブン</t>
    </rPh>
    <rPh sb="5" eb="7">
      <t>シンガタ</t>
    </rPh>
    <rPh sb="14" eb="17">
      <t>カンセンショウ</t>
    </rPh>
    <rPh sb="17" eb="19">
      <t>カンジャ</t>
    </rPh>
    <rPh sb="19" eb="20">
      <t>トウ</t>
    </rPh>
    <rPh sb="20" eb="22">
      <t>ニュウイン</t>
    </rPh>
    <rPh sb="22" eb="24">
      <t>イリョウ</t>
    </rPh>
    <rPh sb="24" eb="26">
      <t>キカン</t>
    </rPh>
    <rPh sb="26" eb="27">
      <t>トウ</t>
    </rPh>
    <rPh sb="28" eb="30">
      <t>ビョウイン</t>
    </rPh>
    <rPh sb="30" eb="31">
      <t>メイ</t>
    </rPh>
    <phoneticPr fontId="4"/>
  </si>
  <si>
    <t>施設区分：外来対応医療機関（医療機関名：○○○○○）</t>
    <rPh sb="0" eb="2">
      <t>シセツ</t>
    </rPh>
    <rPh sb="2" eb="4">
      <t>クブン</t>
    </rPh>
    <rPh sb="5" eb="7">
      <t>ガイライ</t>
    </rPh>
    <rPh sb="7" eb="9">
      <t>タイオウ</t>
    </rPh>
    <rPh sb="9" eb="11">
      <t>イリョウ</t>
    </rPh>
    <rPh sb="11" eb="13">
      <t>キカン</t>
    </rPh>
    <rPh sb="14" eb="16">
      <t>イリョウ</t>
    </rPh>
    <rPh sb="16" eb="18">
      <t>キカン</t>
    </rPh>
    <rPh sb="18" eb="19">
      <t>メイ</t>
    </rPh>
    <rPh sb="19" eb="20">
      <t>ビョウメイ</t>
    </rPh>
    <phoneticPr fontId="4"/>
  </si>
  <si>
    <t>対応人数</t>
    <rPh sb="0" eb="2">
      <t>タイオウ</t>
    </rPh>
    <rPh sb="2" eb="4">
      <t>ニンズウ</t>
    </rPh>
    <phoneticPr fontId="2"/>
  </si>
  <si>
    <t>補助対象期間</t>
    <rPh sb="0" eb="4">
      <t>ホジョタイショウ</t>
    </rPh>
    <rPh sb="4" eb="6">
      <t>キカン</t>
    </rPh>
    <phoneticPr fontId="2"/>
  </si>
  <si>
    <t>対応人数</t>
    <rPh sb="0" eb="4">
      <t>タイオウニンズウ</t>
    </rPh>
    <phoneticPr fontId="2"/>
  </si>
  <si>
    <t>対象期間</t>
    <rPh sb="0" eb="2">
      <t>タイショウ</t>
    </rPh>
    <rPh sb="2" eb="4">
      <t>キカン</t>
    </rPh>
    <phoneticPr fontId="2"/>
  </si>
  <si>
    <t>対応人数</t>
    <rPh sb="0" eb="2">
      <t>タイオウ</t>
    </rPh>
    <rPh sb="2" eb="4">
      <t>ニンズ</t>
    </rPh>
    <phoneticPr fontId="2"/>
  </si>
  <si>
    <t>補助対象期間</t>
    <rPh sb="0" eb="6">
      <t>ホジョタイショウキカン</t>
    </rPh>
    <phoneticPr fontId="2"/>
  </si>
  <si>
    <t>TEL：</t>
    <phoneticPr fontId="2"/>
  </si>
  <si>
    <t>FAX：</t>
    <phoneticPr fontId="2"/>
  </si>
  <si>
    <t>所属・担当者：</t>
    <rPh sb="0" eb="2">
      <t>ショゾク</t>
    </rPh>
    <rPh sb="3" eb="6">
      <t>タントウシャ</t>
    </rPh>
    <phoneticPr fontId="2"/>
  </si>
  <si>
    <t>E-mail：</t>
    <phoneticPr fontId="2"/>
  </si>
  <si>
    <t>対象経費の
支出予定額</t>
    <rPh sb="0" eb="2">
      <t>タイショウ</t>
    </rPh>
    <rPh sb="2" eb="4">
      <t>ケイヒ</t>
    </rPh>
    <rPh sb="6" eb="8">
      <t>シシュツ</t>
    </rPh>
    <rPh sb="8" eb="11">
      <t>ヨテイガク</t>
    </rPh>
    <phoneticPr fontId="2"/>
  </si>
  <si>
    <t>医療機関名：</t>
    <rPh sb="0" eb="4">
      <t>イリョウキカン</t>
    </rPh>
    <rPh sb="4" eb="5">
      <t>メイ</t>
    </rPh>
    <phoneticPr fontId="2"/>
  </si>
  <si>
    <t>〈整備計画書用〉</t>
  </si>
  <si>
    <t>〈整備計画書用〉</t>
    <phoneticPr fontId="2"/>
  </si>
  <si>
    <t>　</t>
    <phoneticPr fontId="2"/>
  </si>
  <si>
    <t>〈整備計画書用〉</t>
    <phoneticPr fontId="2"/>
  </si>
  <si>
    <t>　      ２　備考欄には、必要に応じて設置理由、用途等参考となる事項を具体的に記入すること。</t>
    <phoneticPr fontId="2"/>
  </si>
  <si>
    <t>単価(円)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</si>
</sst>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0"/>
      <name val="ＭＳ ゴシック"/>
      <family val="3"/>
      <charset val="128"/>
    </font>
    <font>
      <sz val="10"/>
      <name val="ＭＳ ゴシック"/>
      <family val="3"/>
      <charset val="128"/>
    </font>
    <font>
      <sz val="6"/>
      <name val="ＭＳ ゴシック"/>
      <family val="3"/>
      <charset val="128"/>
    </font>
    <font>
      <sz val="10"/>
      <name val="ＭＳ 明朝"/>
      <family val="1"/>
      <charset val="128"/>
    </font>
    <font>
      <sz val="6"/>
      <name val="ＭＳ Ｐゴシック"/>
      <family val="3"/>
      <charset val="128"/>
    </font>
    <font>
      <sz val="9"/>
      <name val="ＭＳ ゴシック"/>
      <family val="3"/>
      <charset val="128"/>
    </font>
    <font>
      <u/>
      <sz val="12"/>
      <name val="ＭＳ ゴシック"/>
      <family val="3"/>
      <charset val="128"/>
    </font>
    <font>
      <sz val="16"/>
      <name val="ＭＳ ゴシック"/>
      <family val="3"/>
      <charset val="128"/>
    </font>
    <font>
      <b/>
      <sz val="12"/>
      <name val="ＭＳ ゴシック"/>
      <family val="3"/>
      <charset val="128"/>
    </font>
    <font>
      <sz val="11"/>
      <name val="ＭＳ ゴシック"/>
      <family val="3"/>
      <charset val="128"/>
    </font>
    <font>
      <sz val="10"/>
      <color indexed="8"/>
      <name val="ＭＳ ゴシック"/>
      <family val="3"/>
      <charset val="128"/>
    </font>
    <font>
      <sz val="10"/>
      <color indexed="9"/>
      <name val="ＭＳ ゴシック"/>
      <family val="3"/>
      <charset val="128"/>
    </font>
    <font>
      <b/>
      <sz val="10"/>
      <color indexed="9"/>
      <name val="ＭＳ ゴシック"/>
      <family val="3"/>
      <charset val="128"/>
    </font>
    <font>
      <sz val="10"/>
      <color indexed="10"/>
      <name val="ＭＳ ゴシック"/>
      <family val="3"/>
      <charset val="128"/>
    </font>
    <font>
      <b/>
      <sz val="10"/>
      <color indexed="8"/>
      <name val="ＭＳ ゴシック"/>
      <family val="3"/>
      <charset val="128"/>
    </font>
    <font>
      <sz val="10"/>
      <color indexed="8"/>
      <name val="ＭＳ 明朝"/>
      <family val="1"/>
      <charset val="128"/>
    </font>
    <font>
      <b/>
      <u/>
      <sz val="10"/>
      <color indexed="8"/>
      <name val="ＭＳ 明朝"/>
      <family val="1"/>
      <charset val="128"/>
    </font>
    <font>
      <u/>
      <sz val="10"/>
      <color indexed="8"/>
      <name val="ＭＳ 明朝"/>
      <family val="1"/>
      <charset val="128"/>
    </font>
    <font>
      <u/>
      <sz val="12"/>
      <color indexed="8"/>
      <name val="ＭＳ ゴシック"/>
      <family val="3"/>
      <charset val="128"/>
    </font>
    <font>
      <b/>
      <u/>
      <sz val="10"/>
      <color indexed="10"/>
      <name val="ＭＳ 明朝"/>
      <family val="1"/>
      <charset val="128"/>
    </font>
    <font>
      <u/>
      <sz val="10"/>
      <color indexed="8"/>
      <name val="ＭＳ ゴシック"/>
      <family val="3"/>
      <charset val="128"/>
    </font>
    <font>
      <b/>
      <u/>
      <sz val="12"/>
      <color indexed="8"/>
      <name val="ＭＳ ゴシック"/>
      <family val="3"/>
      <charset val="128"/>
    </font>
    <font>
      <sz val="16"/>
      <color indexed="8"/>
      <name val="ＭＳ ゴシック"/>
      <family val="3"/>
      <charset val="128"/>
    </font>
    <font>
      <b/>
      <sz val="18"/>
      <color theme="3"/>
      <name val="ＭＳ Ｐゴシック"/>
      <family val="3"/>
      <charset val="128"/>
    </font>
    <font>
      <sz val="10"/>
      <color rgb="FF9C6500"/>
      <name val="ＭＳ ゴシック"/>
      <family val="3"/>
      <charset val="128"/>
    </font>
    <font>
      <sz val="10"/>
      <color rgb="FFFA7D00"/>
      <name val="ＭＳ ゴシック"/>
      <family val="3"/>
      <charset val="128"/>
    </font>
    <font>
      <sz val="10"/>
      <color rgb="FF9C0006"/>
      <name val="ＭＳ ゴシック"/>
      <family val="3"/>
      <charset val="128"/>
    </font>
    <font>
      <b/>
      <sz val="10"/>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0"/>
      <color rgb="FF3F3F3F"/>
      <name val="ＭＳ ゴシック"/>
      <family val="3"/>
      <charset val="128"/>
    </font>
    <font>
      <i/>
      <sz val="10"/>
      <color rgb="FF7F7F7F"/>
      <name val="ＭＳ ゴシック"/>
      <family val="3"/>
      <charset val="128"/>
    </font>
    <font>
      <sz val="10"/>
      <color rgb="FF3F3F76"/>
      <name val="ＭＳ ゴシック"/>
      <family val="3"/>
      <charset val="128"/>
    </font>
    <font>
      <sz val="10"/>
      <color rgb="FF006100"/>
      <name val="ＭＳ ゴシック"/>
      <family val="3"/>
      <charset val="128"/>
    </font>
    <font>
      <strike/>
      <sz val="10"/>
      <color rgb="FFFF0000"/>
      <name val="ＭＳ ゴシック"/>
      <family val="3"/>
      <charset val="128"/>
    </font>
    <font>
      <sz val="14"/>
      <name val="ＭＳ ゴシック"/>
      <family val="3"/>
      <charset val="128"/>
    </font>
    <font>
      <sz val="14"/>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42">
    <xf numFmtId="0" fontId="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23" fillId="0" borderId="0" applyNumberFormat="0" applyFill="0" applyBorder="0" applyAlignment="0" applyProtection="0">
      <alignment vertical="center"/>
    </xf>
    <xf numFmtId="0" fontId="12" fillId="28" borderId="20" applyNumberFormat="0" applyAlignment="0" applyProtection="0">
      <alignment vertical="center"/>
    </xf>
    <xf numFmtId="0" fontId="24" fillId="29" borderId="0" applyNumberFormat="0" applyBorder="0" applyAlignment="0" applyProtection="0">
      <alignment vertical="center"/>
    </xf>
    <xf numFmtId="0" fontId="1" fillId="3" borderId="21" applyNumberFormat="0" applyFont="0" applyAlignment="0" applyProtection="0">
      <alignment vertical="center"/>
    </xf>
    <xf numFmtId="0" fontId="25" fillId="0" borderId="22" applyNumberFormat="0" applyFill="0" applyAlignment="0" applyProtection="0">
      <alignment vertical="center"/>
    </xf>
    <xf numFmtId="0" fontId="26" fillId="30" borderId="0" applyNumberFormat="0" applyBorder="0" applyAlignment="0" applyProtection="0">
      <alignment vertical="center"/>
    </xf>
    <xf numFmtId="0" fontId="27" fillId="31" borderId="23" applyNumberFormat="0" applyAlignment="0" applyProtection="0">
      <alignment vertical="center"/>
    </xf>
    <xf numFmtId="0" fontId="13"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0" borderId="26" applyNumberFormat="0" applyFill="0" applyAlignment="0" applyProtection="0">
      <alignment vertical="center"/>
    </xf>
    <xf numFmtId="0" fontId="30" fillId="0" borderId="0" applyNumberFormat="0" applyFill="0" applyBorder="0" applyAlignment="0" applyProtection="0">
      <alignment vertical="center"/>
    </xf>
    <xf numFmtId="0" fontId="14" fillId="0" borderId="27" applyNumberFormat="0" applyFill="0" applyAlignment="0" applyProtection="0">
      <alignment vertical="center"/>
    </xf>
    <xf numFmtId="0" fontId="31" fillId="31" borderId="28" applyNumberFormat="0" applyAlignment="0" applyProtection="0">
      <alignment vertical="center"/>
    </xf>
    <xf numFmtId="0" fontId="32" fillId="0" borderId="0" applyNumberFormat="0" applyFill="0" applyBorder="0" applyAlignment="0" applyProtection="0">
      <alignment vertical="center"/>
    </xf>
    <xf numFmtId="0" fontId="33" fillId="2" borderId="23" applyNumberFormat="0" applyAlignment="0" applyProtection="0">
      <alignment vertical="center"/>
    </xf>
    <xf numFmtId="0" fontId="34" fillId="32" borderId="0" applyNumberFormat="0" applyBorder="0" applyAlignment="0" applyProtection="0">
      <alignment vertical="center"/>
    </xf>
  </cellStyleXfs>
  <cellXfs count="185">
    <xf numFmtId="0" fontId="0" fillId="0" borderId="0" xfId="0" applyAlignment="1">
      <alignment vertical="center"/>
    </xf>
    <xf numFmtId="176" fontId="3" fillId="0" borderId="0" xfId="0" applyNumberFormat="1" applyFont="1" applyAlignment="1">
      <alignment vertical="center"/>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2" xfId="0" applyNumberFormat="1" applyFont="1" applyBorder="1" applyAlignment="1">
      <alignment vertical="center" shrinkToFit="1"/>
    </xf>
    <xf numFmtId="176" fontId="0" fillId="0" borderId="0" xfId="0" applyNumberFormat="1" applyFont="1" applyAlignment="1">
      <alignment vertical="center"/>
    </xf>
    <xf numFmtId="176" fontId="0" fillId="0" borderId="0" xfId="0" applyNumberFormat="1" applyFont="1" applyAlignment="1">
      <alignment horizontal="right" vertical="center"/>
    </xf>
    <xf numFmtId="176" fontId="0" fillId="0" borderId="1" xfId="0" applyNumberFormat="1" applyFont="1" applyBorder="1" applyAlignment="1">
      <alignment horizontal="right" vertical="center"/>
    </xf>
    <xf numFmtId="176" fontId="0" fillId="0" borderId="2" xfId="0" applyNumberFormat="1" applyFont="1" applyBorder="1" applyAlignment="1">
      <alignment horizontal="center" vertical="center" wrapText="1"/>
    </xf>
    <xf numFmtId="176" fontId="0" fillId="0" borderId="0" xfId="0" applyNumberFormat="1" applyAlignment="1">
      <alignment vertical="center"/>
    </xf>
    <xf numFmtId="176" fontId="0" fillId="0" borderId="2" xfId="0" applyNumberFormat="1" applyBorder="1" applyAlignment="1">
      <alignment horizontal="center" vertical="center" wrapText="1"/>
    </xf>
    <xf numFmtId="176" fontId="0" fillId="0" borderId="1" xfId="0" applyNumberFormat="1" applyBorder="1" applyAlignment="1">
      <alignment horizontal="right" vertical="center"/>
    </xf>
    <xf numFmtId="176" fontId="3" fillId="0" borderId="3" xfId="0" applyNumberFormat="1" applyFont="1" applyBorder="1" applyAlignment="1">
      <alignment vertical="center" shrinkToFit="1"/>
    </xf>
    <xf numFmtId="176" fontId="3" fillId="0" borderId="1" xfId="0" applyNumberFormat="1" applyFont="1" applyBorder="1" applyAlignment="1">
      <alignment vertical="center" shrinkToFit="1"/>
    </xf>
    <xf numFmtId="176" fontId="3" fillId="0" borderId="0" xfId="0" applyNumberFormat="1" applyFont="1" applyAlignment="1">
      <alignment horizontal="right" vertical="center"/>
    </xf>
    <xf numFmtId="176" fontId="3" fillId="0" borderId="2" xfId="0" applyNumberFormat="1" applyFont="1" applyFill="1" applyBorder="1" applyAlignment="1">
      <alignment vertical="center"/>
    </xf>
    <xf numFmtId="176" fontId="3" fillId="0" borderId="3" xfId="0" applyNumberFormat="1" applyFont="1" applyBorder="1" applyAlignment="1">
      <alignment vertical="top"/>
    </xf>
    <xf numFmtId="176" fontId="3" fillId="9" borderId="1" xfId="0" applyNumberFormat="1" applyFont="1" applyFill="1" applyBorder="1" applyAlignment="1">
      <alignment vertical="center"/>
    </xf>
    <xf numFmtId="176" fontId="3" fillId="9" borderId="2" xfId="0" applyNumberFormat="1" applyFont="1" applyFill="1" applyBorder="1" applyAlignment="1">
      <alignment vertical="center"/>
    </xf>
    <xf numFmtId="176" fontId="3" fillId="0" borderId="3" xfId="0" applyNumberFormat="1" applyFont="1" applyFill="1" applyBorder="1" applyAlignment="1">
      <alignment vertical="center"/>
    </xf>
    <xf numFmtId="176" fontId="3" fillId="9" borderId="2" xfId="0" applyNumberFormat="1" applyFont="1" applyFill="1" applyBorder="1" applyAlignment="1">
      <alignment vertical="center"/>
    </xf>
    <xf numFmtId="176" fontId="3" fillId="9" borderId="3" xfId="0" applyNumberFormat="1" applyFont="1" applyFill="1" applyBorder="1" applyAlignment="1">
      <alignment vertical="center"/>
    </xf>
    <xf numFmtId="0" fontId="5" fillId="0" borderId="2" xfId="0" applyFont="1" applyFill="1" applyBorder="1" applyAlignment="1">
      <alignment horizontal="center" vertical="center" wrapText="1"/>
    </xf>
    <xf numFmtId="176" fontId="0" fillId="0" borderId="1" xfId="0" applyNumberFormat="1" applyBorder="1" applyAlignment="1">
      <alignment horizontal="right" vertical="center" shrinkToFit="1"/>
    </xf>
    <xf numFmtId="176" fontId="0" fillId="0" borderId="4" xfId="0" applyNumberFormat="1" applyFont="1" applyBorder="1" applyAlignment="1">
      <alignment horizontal="center" vertical="center"/>
    </xf>
    <xf numFmtId="176" fontId="0" fillId="0" borderId="4" xfId="0" applyNumberFormat="1" applyFont="1" applyBorder="1" applyAlignment="1">
      <alignment horizontal="center" vertical="center" wrapText="1"/>
    </xf>
    <xf numFmtId="176" fontId="0" fillId="0" borderId="2" xfId="0" applyNumberFormat="1" applyFont="1" applyBorder="1" applyAlignment="1">
      <alignment vertical="center"/>
    </xf>
    <xf numFmtId="176" fontId="0" fillId="0" borderId="3" xfId="0" applyNumberFormat="1" applyFont="1" applyBorder="1" applyAlignment="1">
      <alignment vertical="center"/>
    </xf>
    <xf numFmtId="176" fontId="6" fillId="0" borderId="0" xfId="0" applyNumberFormat="1" applyFont="1" applyAlignment="1">
      <alignment horizontal="right" vertical="center"/>
    </xf>
    <xf numFmtId="176" fontId="8" fillId="0" borderId="0" xfId="0" applyNumberFormat="1" applyFont="1" applyAlignment="1">
      <alignment vertical="center"/>
    </xf>
    <xf numFmtId="176" fontId="0" fillId="0" borderId="4" xfId="0" applyNumberFormat="1" applyBorder="1" applyAlignment="1">
      <alignment horizontal="center" vertical="center"/>
    </xf>
    <xf numFmtId="176" fontId="3" fillId="0" borderId="5" xfId="0" applyNumberFormat="1" applyFont="1" applyBorder="1" applyAlignment="1">
      <alignment vertical="center"/>
    </xf>
    <xf numFmtId="176" fontId="3" fillId="9" borderId="5"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3" xfId="0" applyNumberFormat="1"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2" xfId="0" applyNumberFormat="1" applyFont="1" applyBorder="1" applyAlignment="1">
      <alignment vertical="center" wrapText="1" shrinkToFit="1"/>
    </xf>
    <xf numFmtId="176" fontId="3" fillId="0" borderId="5" xfId="0" applyNumberFormat="1" applyFont="1" applyBorder="1" applyAlignment="1">
      <alignment vertical="center" wrapText="1" shrinkToFit="1"/>
    </xf>
    <xf numFmtId="176" fontId="3" fillId="0" borderId="6" xfId="0" applyNumberFormat="1" applyFont="1" applyBorder="1" applyAlignment="1">
      <alignment vertical="center"/>
    </xf>
    <xf numFmtId="176" fontId="3" fillId="0" borderId="6" xfId="0" applyNumberFormat="1" applyFont="1" applyFill="1" applyBorder="1" applyAlignment="1">
      <alignment vertical="center"/>
    </xf>
    <xf numFmtId="176" fontId="15" fillId="0" borderId="2" xfId="0" applyNumberFormat="1" applyFont="1" applyBorder="1" applyAlignment="1">
      <alignment vertical="center"/>
    </xf>
    <xf numFmtId="176" fontId="15" fillId="9" borderId="2" xfId="0" applyNumberFormat="1" applyFont="1" applyFill="1" applyBorder="1" applyAlignment="1">
      <alignment vertical="center"/>
    </xf>
    <xf numFmtId="176" fontId="15" fillId="0" borderId="2" xfId="0" applyNumberFormat="1" applyFont="1" applyBorder="1" applyAlignment="1">
      <alignment vertical="center" wrapText="1" shrinkToFit="1"/>
    </xf>
    <xf numFmtId="176" fontId="15" fillId="0" borderId="2" xfId="0" applyNumberFormat="1" applyFont="1" applyFill="1" applyBorder="1" applyAlignment="1">
      <alignment vertical="center"/>
    </xf>
    <xf numFmtId="176" fontId="15" fillId="0" borderId="2" xfId="0" applyNumberFormat="1" applyFont="1" applyBorder="1" applyAlignment="1">
      <alignment vertical="center" shrinkToFit="1"/>
    </xf>
    <xf numFmtId="176" fontId="15" fillId="0" borderId="0" xfId="0" applyNumberFormat="1" applyFont="1" applyAlignment="1">
      <alignment vertical="center"/>
    </xf>
    <xf numFmtId="176" fontId="15" fillId="0" borderId="5" xfId="0" applyNumberFormat="1" applyFont="1" applyBorder="1" applyAlignment="1">
      <alignment vertical="center"/>
    </xf>
    <xf numFmtId="176" fontId="15" fillId="0" borderId="5" xfId="0" applyNumberFormat="1" applyFont="1" applyFill="1" applyBorder="1" applyAlignment="1">
      <alignment vertical="center"/>
    </xf>
    <xf numFmtId="176" fontId="15" fillId="0" borderId="5" xfId="0" applyNumberFormat="1" applyFont="1" applyBorder="1" applyAlignment="1">
      <alignment vertical="center" wrapText="1" shrinkToFit="1"/>
    </xf>
    <xf numFmtId="176" fontId="15" fillId="9" borderId="5" xfId="0" applyNumberFormat="1" applyFont="1" applyFill="1" applyBorder="1" applyAlignment="1">
      <alignment vertical="center"/>
    </xf>
    <xf numFmtId="176" fontId="15" fillId="0" borderId="3" xfId="0" applyNumberFormat="1" applyFont="1" applyBorder="1" applyAlignment="1">
      <alignment vertical="center" shrinkToFit="1"/>
    </xf>
    <xf numFmtId="176" fontId="15" fillId="0" borderId="1" xfId="0" applyNumberFormat="1" applyFont="1" applyBorder="1" applyAlignment="1">
      <alignment horizontal="center" vertical="center"/>
    </xf>
    <xf numFmtId="176" fontId="15" fillId="0" borderId="6" xfId="0" applyNumberFormat="1" applyFont="1" applyBorder="1" applyAlignment="1">
      <alignment vertical="center"/>
    </xf>
    <xf numFmtId="176" fontId="15" fillId="9" borderId="1" xfId="0" applyNumberFormat="1" applyFont="1" applyFill="1" applyBorder="1" applyAlignment="1">
      <alignment vertical="center"/>
    </xf>
    <xf numFmtId="0" fontId="15" fillId="0" borderId="1" xfId="0" applyFont="1" applyBorder="1" applyAlignment="1">
      <alignment horizontal="center" vertical="center" shrinkToFit="1"/>
    </xf>
    <xf numFmtId="176" fontId="15" fillId="0" borderId="6" xfId="0" applyNumberFormat="1" applyFont="1" applyFill="1" applyBorder="1" applyAlignment="1">
      <alignment vertical="center"/>
    </xf>
    <xf numFmtId="176" fontId="15" fillId="0" borderId="1" xfId="0" applyNumberFormat="1" applyFont="1" applyBorder="1" applyAlignment="1">
      <alignment vertical="center" shrinkToFit="1"/>
    </xf>
    <xf numFmtId="176" fontId="10" fillId="0" borderId="1" xfId="0" applyNumberFormat="1" applyFont="1" applyBorder="1" applyAlignment="1">
      <alignment horizontal="center" vertical="center"/>
    </xf>
    <xf numFmtId="176" fontId="15" fillId="0" borderId="7" xfId="0" applyNumberFormat="1" applyFont="1" applyBorder="1" applyAlignment="1">
      <alignment vertical="center"/>
    </xf>
    <xf numFmtId="176" fontId="15" fillId="0" borderId="7" xfId="0" applyNumberFormat="1" applyFont="1" applyFill="1" applyBorder="1" applyAlignment="1">
      <alignment vertical="center"/>
    </xf>
    <xf numFmtId="176" fontId="15" fillId="0" borderId="2" xfId="0" applyNumberFormat="1" applyFont="1" applyBorder="1" applyAlignment="1">
      <alignment vertical="center" wrapText="1"/>
    </xf>
    <xf numFmtId="176" fontId="10" fillId="0" borderId="4" xfId="0" applyNumberFormat="1" applyFont="1" applyBorder="1" applyAlignment="1">
      <alignment horizontal="center" vertical="center" wrapText="1"/>
    </xf>
    <xf numFmtId="176" fontId="16" fillId="0" borderId="0" xfId="0" applyNumberFormat="1" applyFont="1" applyAlignment="1">
      <alignment vertical="center"/>
    </xf>
    <xf numFmtId="176" fontId="17" fillId="0" borderId="0" xfId="0" applyNumberFormat="1" applyFont="1" applyAlignment="1">
      <alignment vertical="center"/>
    </xf>
    <xf numFmtId="176" fontId="18" fillId="0" borderId="0" xfId="0" applyNumberFormat="1" applyFont="1" applyAlignment="1">
      <alignment horizontal="right" vertical="center"/>
    </xf>
    <xf numFmtId="176" fontId="19" fillId="0" borderId="5" xfId="0" applyNumberFormat="1" applyFont="1" applyBorder="1" applyAlignment="1">
      <alignment vertical="center" wrapText="1"/>
    </xf>
    <xf numFmtId="176" fontId="20" fillId="0" borderId="0" xfId="0" applyNumberFormat="1" applyFont="1" applyAlignment="1">
      <alignment vertical="center"/>
    </xf>
    <xf numFmtId="176" fontId="15" fillId="0" borderId="5" xfId="0" applyNumberFormat="1" applyFont="1" applyBorder="1" applyAlignment="1">
      <alignment vertical="center" wrapText="1"/>
    </xf>
    <xf numFmtId="176" fontId="15" fillId="0" borderId="8" xfId="0" applyNumberFormat="1" applyFont="1" applyBorder="1" applyAlignment="1">
      <alignment vertical="center"/>
    </xf>
    <xf numFmtId="176" fontId="15" fillId="0" borderId="8" xfId="0" applyNumberFormat="1" applyFont="1" applyFill="1" applyBorder="1" applyAlignment="1">
      <alignment vertical="center"/>
    </xf>
    <xf numFmtId="176" fontId="9" fillId="0" borderId="0" xfId="0" applyNumberFormat="1" applyFont="1" applyFill="1" applyAlignment="1">
      <alignment vertical="center"/>
    </xf>
    <xf numFmtId="176" fontId="3" fillId="0" borderId="9" xfId="0" applyNumberFormat="1" applyFont="1" applyBorder="1" applyAlignment="1">
      <alignment horizontal="center" vertical="center"/>
    </xf>
    <xf numFmtId="176" fontId="3" fillId="9" borderId="9" xfId="0" applyNumberFormat="1" applyFont="1" applyFill="1" applyBorder="1" applyAlignment="1">
      <alignment vertical="center"/>
    </xf>
    <xf numFmtId="176" fontId="3" fillId="0" borderId="9" xfId="0" applyNumberFormat="1" applyFont="1" applyBorder="1" applyAlignment="1">
      <alignment horizontal="center" vertical="center" shrinkToFit="1"/>
    </xf>
    <xf numFmtId="176" fontId="0" fillId="0" borderId="4" xfId="0" applyNumberFormat="1" applyFont="1" applyBorder="1" applyAlignment="1">
      <alignment vertical="center"/>
    </xf>
    <xf numFmtId="176" fontId="15" fillId="0" borderId="3" xfId="0" applyNumberFormat="1" applyFont="1" applyFill="1" applyBorder="1" applyAlignment="1">
      <alignment vertical="center"/>
    </xf>
    <xf numFmtId="176" fontId="15" fillId="0" borderId="2" xfId="0" applyNumberFormat="1" applyFont="1" applyBorder="1" applyAlignment="1">
      <alignment horizontal="right" vertical="center"/>
    </xf>
    <xf numFmtId="176" fontId="15" fillId="0" borderId="3" xfId="0" applyNumberFormat="1" applyFont="1" applyBorder="1" applyAlignment="1">
      <alignment vertical="center"/>
    </xf>
    <xf numFmtId="176" fontId="15" fillId="0" borderId="3" xfId="0" applyNumberFormat="1" applyFont="1" applyBorder="1" applyAlignment="1">
      <alignment horizontal="right" vertical="center"/>
    </xf>
    <xf numFmtId="176" fontId="15" fillId="0" borderId="3" xfId="0" applyNumberFormat="1" applyFont="1" applyBorder="1" applyAlignment="1">
      <alignment vertical="top"/>
    </xf>
    <xf numFmtId="176" fontId="15" fillId="0" borderId="9" xfId="0" applyNumberFormat="1" applyFont="1" applyBorder="1" applyAlignment="1">
      <alignment horizontal="center" vertical="center"/>
    </xf>
    <xf numFmtId="176" fontId="15" fillId="0" borderId="6" xfId="0" applyNumberFormat="1" applyFont="1" applyBorder="1" applyAlignment="1">
      <alignment horizontal="right" vertical="center"/>
    </xf>
    <xf numFmtId="176" fontId="15" fillId="9" borderId="9" xfId="0" applyNumberFormat="1" applyFont="1" applyFill="1" applyBorder="1" applyAlignment="1">
      <alignment vertical="center"/>
    </xf>
    <xf numFmtId="176" fontId="15" fillId="0" borderId="9" xfId="0" applyNumberFormat="1" applyFont="1" applyBorder="1" applyAlignment="1">
      <alignment horizontal="center" vertical="center" shrinkToFit="1"/>
    </xf>
    <xf numFmtId="176" fontId="15" fillId="0" borderId="1" xfId="0" applyNumberFormat="1" applyFont="1" applyBorder="1" applyAlignment="1">
      <alignment vertical="center"/>
    </xf>
    <xf numFmtId="176" fontId="15" fillId="0" borderId="5" xfId="0" applyNumberFormat="1" applyFont="1" applyBorder="1" applyAlignment="1">
      <alignment horizontal="right" vertical="center" wrapText="1"/>
    </xf>
    <xf numFmtId="176" fontId="15" fillId="0" borderId="5" xfId="0" applyNumberFormat="1" applyFont="1" applyBorder="1" applyAlignment="1">
      <alignment horizontal="right" vertical="center"/>
    </xf>
    <xf numFmtId="176" fontId="15" fillId="0" borderId="2" xfId="0" applyNumberFormat="1" applyFont="1" applyBorder="1" applyAlignment="1">
      <alignment horizontal="right" vertical="center" wrapText="1"/>
    </xf>
    <xf numFmtId="176" fontId="10" fillId="0" borderId="4" xfId="0" applyNumberFormat="1" applyFont="1" applyBorder="1" applyAlignment="1">
      <alignment vertical="center"/>
    </xf>
    <xf numFmtId="176" fontId="21" fillId="0" borderId="0" xfId="0" applyNumberFormat="1" applyFont="1" applyAlignment="1">
      <alignment vertical="center"/>
    </xf>
    <xf numFmtId="176" fontId="16" fillId="0" borderId="0" xfId="0" applyNumberFormat="1" applyFont="1" applyAlignment="1">
      <alignment horizontal="right" vertical="center"/>
    </xf>
    <xf numFmtId="176" fontId="15" fillId="9" borderId="2" xfId="0" applyNumberFormat="1" applyFont="1" applyFill="1" applyBorder="1" applyAlignment="1">
      <alignment vertical="center"/>
    </xf>
    <xf numFmtId="176" fontId="15" fillId="9" borderId="4" xfId="0" applyNumberFormat="1" applyFont="1" applyFill="1" applyBorder="1" applyAlignment="1">
      <alignment vertical="center"/>
    </xf>
    <xf numFmtId="176" fontId="15" fillId="0" borderId="7" xfId="0" applyNumberFormat="1" applyFont="1" applyBorder="1" applyAlignment="1">
      <alignment vertical="center" wrapText="1"/>
    </xf>
    <xf numFmtId="176" fontId="15" fillId="9" borderId="5" xfId="0" applyNumberFormat="1" applyFont="1" applyFill="1" applyBorder="1" applyAlignment="1">
      <alignment vertical="center"/>
    </xf>
    <xf numFmtId="176" fontId="3" fillId="0" borderId="2" xfId="0" applyNumberFormat="1" applyFont="1" applyFill="1" applyBorder="1" applyAlignment="1">
      <alignment vertical="center" wrapText="1"/>
    </xf>
    <xf numFmtId="176" fontId="15" fillId="0" borderId="2" xfId="0" applyNumberFormat="1" applyFont="1" applyFill="1" applyBorder="1" applyAlignment="1">
      <alignment vertical="center" wrapText="1"/>
    </xf>
    <xf numFmtId="176" fontId="10" fillId="0" borderId="2" xfId="0" applyNumberFormat="1" applyFont="1" applyBorder="1" applyAlignment="1">
      <alignment vertical="center"/>
    </xf>
    <xf numFmtId="176" fontId="10" fillId="0" borderId="3" xfId="0" applyNumberFormat="1" applyFont="1" applyBorder="1" applyAlignment="1">
      <alignment vertical="center"/>
    </xf>
    <xf numFmtId="176" fontId="10" fillId="0" borderId="1"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4" xfId="0" applyNumberFormat="1" applyFont="1" applyBorder="1" applyAlignment="1">
      <alignment horizontal="center" vertical="center"/>
    </xf>
    <xf numFmtId="0" fontId="0" fillId="0" borderId="2" xfId="0" applyFont="1" applyFill="1" applyBorder="1" applyAlignment="1">
      <alignment horizontal="center" vertical="center" wrapText="1"/>
    </xf>
    <xf numFmtId="176" fontId="0" fillId="0" borderId="13" xfId="0" applyNumberFormat="1" applyFont="1" applyFill="1" applyBorder="1" applyAlignment="1">
      <alignment vertical="center"/>
    </xf>
    <xf numFmtId="176" fontId="3" fillId="0" borderId="5" xfId="0" applyNumberFormat="1" applyFont="1" applyBorder="1" applyAlignment="1">
      <alignment vertical="center" wrapText="1"/>
    </xf>
    <xf numFmtId="176" fontId="3" fillId="0" borderId="2" xfId="0" applyNumberFormat="1" applyFont="1" applyBorder="1" applyAlignment="1">
      <alignment vertical="center" wrapText="1"/>
    </xf>
    <xf numFmtId="176" fontId="3" fillId="0" borderId="7" xfId="0" applyNumberFormat="1" applyFont="1" applyBorder="1" applyAlignment="1">
      <alignment vertical="center"/>
    </xf>
    <xf numFmtId="176" fontId="3" fillId="0" borderId="4" xfId="0" applyNumberFormat="1" applyFont="1" applyFill="1" applyBorder="1" applyAlignment="1">
      <alignment vertical="center"/>
    </xf>
    <xf numFmtId="176" fontId="3" fillId="9" borderId="4" xfId="0" applyNumberFormat="1" applyFont="1" applyFill="1" applyBorder="1" applyAlignment="1">
      <alignment vertical="center"/>
    </xf>
    <xf numFmtId="176" fontId="3" fillId="0" borderId="7" xfId="0" applyNumberFormat="1" applyFont="1" applyFill="1" applyBorder="1" applyAlignment="1">
      <alignment vertical="center"/>
    </xf>
    <xf numFmtId="176" fontId="15" fillId="9" borderId="3" xfId="0" applyNumberFormat="1" applyFont="1" applyFill="1" applyBorder="1" applyAlignment="1">
      <alignment vertical="center"/>
    </xf>
    <xf numFmtId="176" fontId="15" fillId="0" borderId="3" xfId="0" applyNumberFormat="1" applyFont="1" applyBorder="1" applyAlignment="1">
      <alignment vertical="center" wrapText="1" shrinkToFit="1"/>
    </xf>
    <xf numFmtId="176" fontId="3" fillId="0" borderId="3" xfId="0" applyNumberFormat="1" applyFont="1" applyBorder="1" applyAlignment="1">
      <alignment vertical="center" wrapText="1" shrinkToFit="1"/>
    </xf>
    <xf numFmtId="176" fontId="3" fillId="0" borderId="2" xfId="0" applyNumberFormat="1" applyFont="1" applyBorder="1" applyAlignment="1">
      <alignment horizontal="center" vertical="center"/>
    </xf>
    <xf numFmtId="176" fontId="36" fillId="0" borderId="0" xfId="0" applyNumberFormat="1" applyFont="1" applyAlignment="1">
      <alignment horizontal="right" vertical="center"/>
    </xf>
    <xf numFmtId="176" fontId="36" fillId="0" borderId="0" xfId="0" applyNumberFormat="1" applyFont="1" applyAlignment="1">
      <alignment horizontal="right" vertical="top"/>
    </xf>
    <xf numFmtId="176" fontId="0" fillId="0" borderId="4"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3" fillId="0" borderId="0" xfId="0" applyNumberFormat="1" applyFont="1" applyAlignment="1">
      <alignment horizontal="left" vertical="center"/>
    </xf>
    <xf numFmtId="176" fontId="3" fillId="0" borderId="0" xfId="0" applyNumberFormat="1" applyFont="1" applyBorder="1" applyAlignment="1">
      <alignment vertical="center"/>
    </xf>
    <xf numFmtId="176" fontId="0" fillId="0" borderId="0" xfId="0" applyNumberFormat="1" applyFont="1" applyBorder="1" applyAlignment="1">
      <alignment horizontal="right" vertical="center"/>
    </xf>
    <xf numFmtId="176" fontId="15" fillId="0" borderId="0" xfId="0" applyNumberFormat="1" applyFont="1" applyBorder="1" applyAlignment="1">
      <alignment vertical="center"/>
    </xf>
    <xf numFmtId="176" fontId="35" fillId="0" borderId="0" xfId="0" applyNumberFormat="1" applyFont="1" applyBorder="1" applyAlignment="1">
      <alignment horizontal="center" vertical="center" wrapText="1"/>
    </xf>
    <xf numFmtId="176" fontId="0" fillId="0" borderId="31" xfId="0" applyNumberFormat="1" applyFont="1" applyBorder="1" applyAlignment="1">
      <alignment horizontal="center" vertical="center" wrapText="1"/>
    </xf>
    <xf numFmtId="176" fontId="3" fillId="9" borderId="0" xfId="0" applyNumberFormat="1" applyFont="1" applyFill="1" applyBorder="1" applyAlignment="1">
      <alignment vertical="center"/>
    </xf>
    <xf numFmtId="176" fontId="3" fillId="0" borderId="31" xfId="0" applyNumberFormat="1" applyFont="1" applyFill="1" applyBorder="1" applyAlignment="1">
      <alignment vertical="center" wrapText="1"/>
    </xf>
    <xf numFmtId="176" fontId="15" fillId="0" borderId="31" xfId="0" applyNumberFormat="1" applyFont="1" applyFill="1" applyBorder="1" applyAlignment="1">
      <alignment vertical="center" wrapText="1"/>
    </xf>
    <xf numFmtId="176" fontId="15" fillId="9" borderId="0" xfId="0" applyNumberFormat="1" applyFont="1" applyFill="1" applyBorder="1" applyAlignment="1">
      <alignment vertical="center"/>
    </xf>
    <xf numFmtId="176" fontId="15" fillId="0" borderId="31" xfId="0" applyNumberFormat="1" applyFont="1" applyBorder="1" applyAlignment="1">
      <alignment vertical="center" wrapText="1"/>
    </xf>
    <xf numFmtId="176" fontId="0" fillId="0" borderId="29" xfId="0" applyNumberFormat="1" applyFont="1" applyBorder="1" applyAlignment="1">
      <alignment vertical="center"/>
    </xf>
    <xf numFmtId="176" fontId="0" fillId="0" borderId="30" xfId="0" applyNumberFormat="1" applyFont="1" applyBorder="1" applyAlignment="1">
      <alignment vertical="center"/>
    </xf>
    <xf numFmtId="176" fontId="37" fillId="0" borderId="0" xfId="0" applyNumberFormat="1" applyFont="1" applyAlignment="1">
      <alignment horizontal="right" vertical="top"/>
    </xf>
    <xf numFmtId="176" fontId="0" fillId="0" borderId="15"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15" fillId="0" borderId="0" xfId="0" applyNumberFormat="1" applyFont="1" applyAlignment="1">
      <alignment horizontal="right" vertical="center"/>
    </xf>
    <xf numFmtId="176" fontId="7" fillId="0" borderId="0" xfId="0" applyNumberFormat="1" applyFont="1" applyAlignment="1">
      <alignment horizontal="center" vertical="center"/>
    </xf>
    <xf numFmtId="176" fontId="0" fillId="0" borderId="12" xfId="0" applyNumberFormat="1" applyFont="1" applyBorder="1" applyAlignment="1">
      <alignment horizontal="center" vertical="center" wrapText="1"/>
    </xf>
    <xf numFmtId="176" fontId="0" fillId="0" borderId="10" xfId="0" applyNumberFormat="1" applyFont="1" applyBorder="1" applyAlignment="1">
      <alignment horizontal="center" vertical="center" wrapText="1"/>
    </xf>
    <xf numFmtId="176" fontId="0" fillId="0" borderId="16" xfId="0" applyNumberFormat="1" applyFont="1" applyBorder="1" applyAlignment="1">
      <alignment horizontal="center" vertical="center" wrapText="1"/>
    </xf>
    <xf numFmtId="176" fontId="0" fillId="0" borderId="11" xfId="0" applyNumberFormat="1" applyFont="1" applyBorder="1" applyAlignment="1">
      <alignment horizontal="center" vertical="center" wrapText="1"/>
    </xf>
    <xf numFmtId="176" fontId="0" fillId="0" borderId="2"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0" fontId="10" fillId="0" borderId="14" xfId="0" applyFont="1" applyFill="1" applyBorder="1" applyAlignment="1">
      <alignment horizontal="center" vertical="center" textRotation="255" wrapText="1"/>
    </xf>
    <xf numFmtId="0" fontId="10" fillId="0" borderId="15" xfId="0" applyFont="1" applyFill="1" applyBorder="1" applyAlignment="1">
      <alignment horizontal="center" vertical="center" textRotation="255" wrapText="1"/>
    </xf>
    <xf numFmtId="176" fontId="15" fillId="0" borderId="0" xfId="0" applyNumberFormat="1" applyFont="1" applyAlignment="1">
      <alignment vertical="center" wrapText="1"/>
    </xf>
    <xf numFmtId="176" fontId="0" fillId="0" borderId="2" xfId="0" applyNumberFormat="1" applyFont="1" applyBorder="1" applyAlignment="1">
      <alignment vertical="center" wrapText="1"/>
    </xf>
    <xf numFmtId="176" fontId="0" fillId="0" borderId="3" xfId="0" applyNumberFormat="1" applyFont="1" applyBorder="1" applyAlignment="1">
      <alignment vertical="center" wrapText="1"/>
    </xf>
    <xf numFmtId="0" fontId="0" fillId="0" borderId="1" xfId="0" applyFont="1" applyBorder="1" applyAlignment="1">
      <alignment vertical="center" wrapText="1"/>
    </xf>
    <xf numFmtId="176" fontId="15" fillId="0" borderId="17" xfId="0" applyNumberFormat="1" applyFont="1" applyFill="1" applyBorder="1" applyAlignment="1">
      <alignment horizontal="center" vertical="center"/>
    </xf>
    <xf numFmtId="176" fontId="15" fillId="0" borderId="18" xfId="0" applyNumberFormat="1" applyFont="1" applyFill="1" applyBorder="1" applyAlignment="1">
      <alignment horizontal="center" vertical="center"/>
    </xf>
    <xf numFmtId="0" fontId="0" fillId="0" borderId="3" xfId="0" applyFont="1" applyBorder="1" applyAlignment="1">
      <alignment vertical="center" wrapText="1"/>
    </xf>
    <xf numFmtId="176" fontId="0" fillId="0" borderId="2" xfId="0" applyNumberFormat="1" applyFont="1" applyBorder="1" applyAlignment="1">
      <alignment horizontal="center" vertical="center"/>
    </xf>
    <xf numFmtId="176" fontId="0" fillId="0" borderId="3"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2" xfId="0" applyNumberFormat="1" applyBorder="1" applyAlignment="1">
      <alignment vertical="center" wrapText="1"/>
    </xf>
    <xf numFmtId="176" fontId="10" fillId="0" borderId="2" xfId="0" applyNumberFormat="1" applyFont="1" applyBorder="1" applyAlignment="1">
      <alignment vertical="center"/>
    </xf>
    <xf numFmtId="176" fontId="10" fillId="0" borderId="3" xfId="0" applyNumberFormat="1" applyFont="1" applyBorder="1" applyAlignment="1">
      <alignment vertical="center"/>
    </xf>
    <xf numFmtId="176" fontId="10" fillId="0" borderId="1" xfId="0" applyNumberFormat="1" applyFont="1" applyBorder="1" applyAlignment="1">
      <alignment vertical="center"/>
    </xf>
    <xf numFmtId="176"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0" fillId="0" borderId="4" xfId="0" applyNumberFormat="1" applyFont="1" applyBorder="1" applyAlignment="1">
      <alignment horizontal="center" vertical="center"/>
    </xf>
    <xf numFmtId="176" fontId="10" fillId="0" borderId="2" xfId="0" applyNumberFormat="1" applyFont="1" applyBorder="1" applyAlignment="1">
      <alignment vertical="center" wrapText="1"/>
    </xf>
    <xf numFmtId="176" fontId="10" fillId="0" borderId="3" xfId="0" applyNumberFormat="1" applyFont="1" applyBorder="1" applyAlignment="1">
      <alignment vertical="center" wrapText="1"/>
    </xf>
    <xf numFmtId="176" fontId="10" fillId="0" borderId="1" xfId="0" applyNumberFormat="1" applyFont="1" applyBorder="1" applyAlignment="1">
      <alignment vertical="center" wrapText="1"/>
    </xf>
    <xf numFmtId="176" fontId="15" fillId="0" borderId="2" xfId="0" applyNumberFormat="1" applyFont="1" applyBorder="1" applyAlignment="1">
      <alignment horizontal="left" vertical="center" wrapText="1"/>
    </xf>
    <xf numFmtId="176" fontId="15" fillId="0" borderId="5" xfId="0" applyNumberFormat="1" applyFont="1" applyBorder="1" applyAlignment="1">
      <alignment horizontal="left" vertical="center" wrapText="1"/>
    </xf>
    <xf numFmtId="176" fontId="0" fillId="0" borderId="1" xfId="0" applyNumberFormat="1" applyFont="1" applyBorder="1" applyAlignment="1">
      <alignment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176" fontId="10" fillId="0" borderId="4"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22" fillId="0" borderId="0" xfId="0" applyNumberFormat="1" applyFont="1" applyAlignment="1">
      <alignment horizontal="center" vertical="center"/>
    </xf>
    <xf numFmtId="176" fontId="10" fillId="0" borderId="14" xfId="0" applyNumberFormat="1" applyFont="1" applyBorder="1" applyAlignment="1">
      <alignment horizontal="center" vertical="center"/>
    </xf>
    <xf numFmtId="176" fontId="10" fillId="0" borderId="30" xfId="0" applyNumberFormat="1" applyFont="1" applyBorder="1" applyAlignment="1">
      <alignment horizontal="center" vertical="center"/>
    </xf>
    <xf numFmtId="176" fontId="10" fillId="0" borderId="15" xfId="0" applyNumberFormat="1" applyFont="1" applyBorder="1" applyAlignment="1">
      <alignment horizontal="center" vertical="center"/>
    </xf>
    <xf numFmtId="176" fontId="3" fillId="0" borderId="19"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0" fillId="0" borderId="14" xfId="0" applyNumberFormat="1"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358588</xdr:rowOff>
    </xdr:from>
    <xdr:to>
      <xdr:col>10</xdr:col>
      <xdr:colOff>1195295</xdr:colOff>
      <xdr:row>19</xdr:row>
      <xdr:rowOff>351118</xdr:rowOff>
    </xdr:to>
    <xdr:cxnSp macro="">
      <xdr:nvCxnSpPr>
        <xdr:cNvPr id="3" name="直線コネクタ 2"/>
        <xdr:cNvCxnSpPr/>
      </xdr:nvCxnSpPr>
      <xdr:spPr>
        <a:xfrm>
          <a:off x="1135529" y="4191000"/>
          <a:ext cx="10974295" cy="18228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1121833</xdr:colOff>
      <xdr:row>14</xdr:row>
      <xdr:rowOff>349250</xdr:rowOff>
    </xdr:from>
    <xdr:to>
      <xdr:col>11</xdr:col>
      <xdr:colOff>0</xdr:colOff>
      <xdr:row>20</xdr:row>
      <xdr:rowOff>0</xdr:rowOff>
    </xdr:to>
    <xdr:cxnSp macro="">
      <xdr:nvCxnSpPr>
        <xdr:cNvPr id="4" name="直線コネクタ 3"/>
        <xdr:cNvCxnSpPr/>
      </xdr:nvCxnSpPr>
      <xdr:spPr>
        <a:xfrm flipV="1">
          <a:off x="1121833" y="4603750"/>
          <a:ext cx="10974917" cy="18732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15</xdr:row>
      <xdr:rowOff>0</xdr:rowOff>
    </xdr:from>
    <xdr:to>
      <xdr:col>11</xdr:col>
      <xdr:colOff>6350</xdr:colOff>
      <xdr:row>19</xdr:row>
      <xdr:rowOff>374650</xdr:rowOff>
    </xdr:to>
    <xdr:cxnSp macro="">
      <xdr:nvCxnSpPr>
        <xdr:cNvPr id="3" name="直線コネクタ 2"/>
        <xdr:cNvCxnSpPr/>
      </xdr:nvCxnSpPr>
      <xdr:spPr>
        <a:xfrm>
          <a:off x="520700" y="4305300"/>
          <a:ext cx="10668000" cy="18986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15</xdr:row>
      <xdr:rowOff>6350</xdr:rowOff>
    </xdr:from>
    <xdr:to>
      <xdr:col>11</xdr:col>
      <xdr:colOff>6350</xdr:colOff>
      <xdr:row>20</xdr:row>
      <xdr:rowOff>0</xdr:rowOff>
    </xdr:to>
    <xdr:cxnSp macro="">
      <xdr:nvCxnSpPr>
        <xdr:cNvPr id="4" name="直線コネクタ 3"/>
        <xdr:cNvCxnSpPr/>
      </xdr:nvCxnSpPr>
      <xdr:spPr>
        <a:xfrm flipV="1">
          <a:off x="520700" y="4565650"/>
          <a:ext cx="10668000" cy="18986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12</xdr:row>
      <xdr:rowOff>0</xdr:rowOff>
    </xdr:from>
    <xdr:to>
      <xdr:col>10</xdr:col>
      <xdr:colOff>1187450</xdr:colOff>
      <xdr:row>16</xdr:row>
      <xdr:rowOff>349250</xdr:rowOff>
    </xdr:to>
    <xdr:cxnSp macro="">
      <xdr:nvCxnSpPr>
        <xdr:cNvPr id="3" name="直線コネクタ 2"/>
        <xdr:cNvCxnSpPr/>
      </xdr:nvCxnSpPr>
      <xdr:spPr>
        <a:xfrm>
          <a:off x="1136650" y="3124200"/>
          <a:ext cx="11061700" cy="18224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11</xdr:col>
      <xdr:colOff>0</xdr:colOff>
      <xdr:row>16</xdr:row>
      <xdr:rowOff>355600</xdr:rowOff>
    </xdr:to>
    <xdr:cxnSp macro="">
      <xdr:nvCxnSpPr>
        <xdr:cNvPr id="4" name="直線コネクタ 3"/>
        <xdr:cNvCxnSpPr/>
      </xdr:nvCxnSpPr>
      <xdr:spPr>
        <a:xfrm flipV="1">
          <a:off x="1136650" y="3333750"/>
          <a:ext cx="11074400" cy="18288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showZeros="0" view="pageBreakPreview" zoomScale="80" zoomScaleNormal="85" zoomScaleSheetLayoutView="80" workbookViewId="0">
      <selection activeCell="R15" sqref="R15"/>
    </sheetView>
  </sheetViews>
  <sheetFormatPr defaultColWidth="9.09765625" defaultRowHeight="12" x14ac:dyDescent="0.2"/>
  <cols>
    <col min="1" max="1" width="25.69921875" style="1" customWidth="1"/>
    <col min="2" max="2" width="17.09765625" style="1" customWidth="1"/>
    <col min="3" max="11" width="14.296875" style="1" customWidth="1"/>
    <col min="12" max="12" width="11.09765625" style="1" customWidth="1"/>
    <col min="13" max="14" width="14.296875" style="1" customWidth="1"/>
    <col min="15" max="16384" width="9.09765625" style="1"/>
  </cols>
  <sheetData>
    <row r="1" spans="1:14" ht="16.5" x14ac:dyDescent="0.2">
      <c r="L1" s="137" t="s">
        <v>92</v>
      </c>
      <c r="N1" s="118"/>
    </row>
    <row r="2" spans="1:14" ht="18.75" customHeight="1" x14ac:dyDescent="0.2">
      <c r="A2" s="30" t="s">
        <v>28</v>
      </c>
      <c r="B2" s="10"/>
      <c r="C2" s="6"/>
      <c r="D2" s="6"/>
      <c r="E2" s="6"/>
      <c r="F2" s="6"/>
      <c r="G2" s="6"/>
      <c r="H2" s="6"/>
      <c r="I2" s="6"/>
      <c r="J2" s="6"/>
      <c r="K2" s="6"/>
      <c r="L2" s="6"/>
      <c r="M2" s="6"/>
      <c r="N2" s="15"/>
    </row>
    <row r="3" spans="1:14" ht="18.5" customHeight="1" x14ac:dyDescent="0.2">
      <c r="A3" s="30"/>
      <c r="B3" s="10"/>
      <c r="C3" s="6"/>
      <c r="D3" s="6"/>
      <c r="E3" s="6"/>
      <c r="F3" s="6"/>
      <c r="G3" s="6"/>
      <c r="H3" s="6"/>
      <c r="I3" s="6"/>
      <c r="J3" s="6"/>
      <c r="K3" s="6"/>
      <c r="L3" s="6"/>
      <c r="M3" s="6"/>
      <c r="N3" s="15"/>
    </row>
    <row r="4" spans="1:14" ht="18.75" customHeight="1" x14ac:dyDescent="0.2">
      <c r="A4" s="30"/>
      <c r="B4" s="10"/>
      <c r="C4" s="6"/>
      <c r="D4" s="6"/>
      <c r="E4" s="6"/>
      <c r="F4" s="6"/>
      <c r="G4" s="6"/>
      <c r="I4" s="135" t="s">
        <v>88</v>
      </c>
      <c r="J4" s="135"/>
      <c r="K4" s="135"/>
      <c r="L4" s="135"/>
    </row>
    <row r="5" spans="1:14" ht="18.75" customHeight="1" x14ac:dyDescent="0.2">
      <c r="A5" s="30"/>
      <c r="B5" s="10"/>
      <c r="C5" s="6"/>
      <c r="D5" s="6"/>
      <c r="E5" s="6"/>
      <c r="F5" s="6"/>
      <c r="G5" s="6"/>
      <c r="I5" s="136" t="s">
        <v>85</v>
      </c>
      <c r="J5" s="136"/>
      <c r="K5" s="136"/>
      <c r="L5" s="136"/>
    </row>
    <row r="6" spans="1:14" ht="18" customHeight="1" x14ac:dyDescent="0.2">
      <c r="A6" s="30"/>
      <c r="B6" s="10"/>
      <c r="C6" s="6"/>
      <c r="D6" s="6"/>
      <c r="E6" s="6"/>
      <c r="F6" s="6"/>
      <c r="G6" s="6"/>
      <c r="I6" s="136" t="s">
        <v>83</v>
      </c>
      <c r="J6" s="136"/>
      <c r="K6" s="136"/>
      <c r="L6" s="136"/>
    </row>
    <row r="7" spans="1:14" ht="18.75" customHeight="1" x14ac:dyDescent="0.2">
      <c r="A7" s="30"/>
      <c r="B7" s="10"/>
      <c r="C7" s="6"/>
      <c r="D7" s="6"/>
      <c r="E7" s="6"/>
      <c r="F7" s="6"/>
      <c r="G7" s="6"/>
      <c r="I7" s="136" t="s">
        <v>84</v>
      </c>
      <c r="J7" s="136"/>
      <c r="K7" s="136"/>
      <c r="L7" s="136"/>
    </row>
    <row r="8" spans="1:14" ht="18.75" customHeight="1" x14ac:dyDescent="0.2">
      <c r="A8" s="30"/>
      <c r="B8" s="10"/>
      <c r="C8" s="6"/>
      <c r="D8" s="6"/>
      <c r="E8" s="6"/>
      <c r="F8" s="6"/>
      <c r="G8" s="6"/>
      <c r="I8" s="136" t="s">
        <v>86</v>
      </c>
      <c r="J8" s="136"/>
      <c r="K8" s="136"/>
      <c r="L8" s="136"/>
    </row>
    <row r="9" spans="1:14" ht="18.75" customHeight="1" x14ac:dyDescent="0.2">
      <c r="A9" s="30"/>
      <c r="B9" s="10"/>
      <c r="C9" s="6"/>
      <c r="D9" s="6"/>
      <c r="E9" s="6"/>
      <c r="F9" s="6"/>
      <c r="G9" s="6"/>
      <c r="H9" s="6"/>
      <c r="I9" s="6"/>
      <c r="J9" s="6"/>
      <c r="K9" s="6"/>
      <c r="L9" s="6"/>
      <c r="M9" s="6"/>
      <c r="N9" s="15"/>
    </row>
    <row r="10" spans="1:14" ht="30" customHeight="1" x14ac:dyDescent="0.2">
      <c r="A10" s="141" t="s">
        <v>60</v>
      </c>
      <c r="B10" s="141"/>
      <c r="C10" s="141"/>
      <c r="D10" s="141"/>
      <c r="E10" s="141"/>
      <c r="F10" s="141"/>
      <c r="G10" s="141"/>
      <c r="H10" s="141"/>
      <c r="I10" s="141"/>
      <c r="J10" s="141"/>
      <c r="K10" s="141"/>
      <c r="L10" s="141"/>
      <c r="M10" s="141"/>
      <c r="N10" s="141"/>
    </row>
    <row r="11" spans="1:14" ht="18.75" customHeight="1" x14ac:dyDescent="0.2"/>
    <row r="12" spans="1:14" ht="22.5" customHeight="1" x14ac:dyDescent="0.2">
      <c r="A12" s="73"/>
      <c r="B12" s="10"/>
      <c r="E12" s="6"/>
      <c r="F12" s="6"/>
      <c r="G12" s="6"/>
      <c r="H12" s="6"/>
      <c r="I12" s="6"/>
      <c r="J12" s="6"/>
      <c r="K12" s="7" t="s">
        <v>4</v>
      </c>
      <c r="L12" s="7"/>
      <c r="M12" s="6"/>
    </row>
    <row r="13" spans="1:14" ht="56.25" customHeight="1" x14ac:dyDescent="0.2">
      <c r="A13" s="142" t="s">
        <v>9</v>
      </c>
      <c r="B13" s="143"/>
      <c r="C13" s="9" t="s">
        <v>10</v>
      </c>
      <c r="D13" s="11" t="s">
        <v>39</v>
      </c>
      <c r="E13" s="9" t="s">
        <v>11</v>
      </c>
      <c r="F13" s="9" t="s">
        <v>12</v>
      </c>
      <c r="G13" s="9" t="s">
        <v>87</v>
      </c>
      <c r="H13" s="11" t="s">
        <v>13</v>
      </c>
      <c r="I13" s="11" t="s">
        <v>29</v>
      </c>
      <c r="J13" s="11" t="s">
        <v>30</v>
      </c>
      <c r="K13" s="146" t="s">
        <v>2</v>
      </c>
      <c r="L13" s="129"/>
      <c r="M13" s="128"/>
    </row>
    <row r="14" spans="1:14" ht="18.75" customHeight="1" x14ac:dyDescent="0.2">
      <c r="A14" s="144"/>
      <c r="B14" s="145"/>
      <c r="C14" s="8" t="s">
        <v>5</v>
      </c>
      <c r="D14" s="8" t="s">
        <v>6</v>
      </c>
      <c r="E14" s="8" t="s">
        <v>7</v>
      </c>
      <c r="F14" s="8" t="s">
        <v>0</v>
      </c>
      <c r="G14" s="8" t="s">
        <v>1</v>
      </c>
      <c r="H14" s="8" t="s">
        <v>8</v>
      </c>
      <c r="I14" s="12" t="s">
        <v>27</v>
      </c>
      <c r="J14" s="24" t="s">
        <v>40</v>
      </c>
      <c r="K14" s="147"/>
      <c r="L14" s="129"/>
      <c r="M14" s="126"/>
      <c r="N14" s="125"/>
    </row>
    <row r="15" spans="1:14" ht="65.25" customHeight="1" x14ac:dyDescent="0.2">
      <c r="A15" s="106" t="s">
        <v>73</v>
      </c>
      <c r="B15" s="23" t="s">
        <v>38</v>
      </c>
      <c r="C15" s="3"/>
      <c r="D15" s="3"/>
      <c r="E15" s="19">
        <f t="shared" ref="E15:E18" si="0">C15-D15</f>
        <v>0</v>
      </c>
      <c r="F15" s="3"/>
      <c r="G15" s="3"/>
      <c r="H15" s="16"/>
      <c r="I15" s="19">
        <f t="shared" ref="I15:I18" si="1">H15</f>
        <v>0</v>
      </c>
      <c r="J15" s="19">
        <f t="shared" ref="J15:J18" si="2">ROUNDDOWN(I15,-3)</f>
        <v>0</v>
      </c>
      <c r="K15" s="98"/>
      <c r="L15" s="131"/>
      <c r="M15" s="130"/>
      <c r="N15" s="125"/>
    </row>
    <row r="16" spans="1:14" ht="65.25" customHeight="1" x14ac:dyDescent="0.2">
      <c r="A16" s="106" t="s">
        <v>74</v>
      </c>
      <c r="B16" s="23" t="s">
        <v>38</v>
      </c>
      <c r="C16" s="3"/>
      <c r="D16" s="3"/>
      <c r="E16" s="19">
        <f t="shared" si="0"/>
        <v>0</v>
      </c>
      <c r="F16" s="3"/>
      <c r="G16" s="3"/>
      <c r="H16" s="16"/>
      <c r="I16" s="19">
        <f t="shared" si="1"/>
        <v>0</v>
      </c>
      <c r="J16" s="19">
        <f t="shared" si="2"/>
        <v>0</v>
      </c>
      <c r="K16" s="98"/>
      <c r="L16" s="131"/>
      <c r="M16" s="130"/>
      <c r="N16" s="125"/>
    </row>
    <row r="17" spans="1:14" s="48" customFormat="1" ht="65.25" customHeight="1" x14ac:dyDescent="0.2">
      <c r="A17" s="106" t="s">
        <v>59</v>
      </c>
      <c r="B17" s="23" t="s">
        <v>38</v>
      </c>
      <c r="C17" s="43"/>
      <c r="D17" s="43"/>
      <c r="E17" s="94">
        <f t="shared" si="0"/>
        <v>0</v>
      </c>
      <c r="F17" s="46"/>
      <c r="G17" s="46"/>
      <c r="H17" s="46"/>
      <c r="I17" s="94">
        <f t="shared" si="1"/>
        <v>0</v>
      </c>
      <c r="J17" s="94">
        <f t="shared" si="2"/>
        <v>0</v>
      </c>
      <c r="K17" s="99"/>
      <c r="L17" s="132"/>
      <c r="M17" s="133"/>
      <c r="N17" s="127"/>
    </row>
    <row r="18" spans="1:14" s="48" customFormat="1" ht="65.25" customHeight="1" x14ac:dyDescent="0.2">
      <c r="A18" s="106" t="s">
        <v>61</v>
      </c>
      <c r="B18" s="23" t="s">
        <v>38</v>
      </c>
      <c r="C18" s="43"/>
      <c r="D18" s="43"/>
      <c r="E18" s="94">
        <f t="shared" si="0"/>
        <v>0</v>
      </c>
      <c r="F18" s="46"/>
      <c r="G18" s="46"/>
      <c r="H18" s="46"/>
      <c r="I18" s="94">
        <f t="shared" si="1"/>
        <v>0</v>
      </c>
      <c r="J18" s="94">
        <f t="shared" si="2"/>
        <v>0</v>
      </c>
      <c r="K18" s="99"/>
      <c r="L18" s="132"/>
      <c r="M18" s="133"/>
      <c r="N18" s="127"/>
    </row>
    <row r="19" spans="1:14" s="48" customFormat="1" ht="65.25" customHeight="1" x14ac:dyDescent="0.2">
      <c r="A19" s="148" t="s">
        <v>3</v>
      </c>
      <c r="B19" s="149"/>
      <c r="C19" s="95">
        <f>SUM(C15:C18)</f>
        <v>0</v>
      </c>
      <c r="D19" s="95">
        <f t="shared" ref="D19:J19" si="3">SUM(D15:D18)</f>
        <v>0</v>
      </c>
      <c r="E19" s="95">
        <f>SUM(E15:E18)</f>
        <v>0</v>
      </c>
      <c r="F19" s="95">
        <f t="shared" si="3"/>
        <v>0</v>
      </c>
      <c r="G19" s="95">
        <f t="shared" si="3"/>
        <v>0</v>
      </c>
      <c r="H19" s="95">
        <f t="shared" si="3"/>
        <v>0</v>
      </c>
      <c r="I19" s="95">
        <f t="shared" si="3"/>
        <v>0</v>
      </c>
      <c r="J19" s="95">
        <f t="shared" si="3"/>
        <v>0</v>
      </c>
      <c r="K19" s="96"/>
      <c r="L19" s="134"/>
      <c r="M19" s="133"/>
      <c r="N19" s="127"/>
    </row>
    <row r="20" spans="1:14" s="48" customFormat="1" ht="15" customHeight="1" x14ac:dyDescent="0.2">
      <c r="A20" s="48" t="s">
        <v>42</v>
      </c>
      <c r="L20" s="127"/>
    </row>
    <row r="21" spans="1:14" s="48" customFormat="1" ht="15" customHeight="1" x14ac:dyDescent="0.2">
      <c r="A21" s="48" t="s">
        <v>31</v>
      </c>
    </row>
    <row r="22" spans="1:14" s="48" customFormat="1" ht="15" customHeight="1" x14ac:dyDescent="0.2">
      <c r="A22" s="48" t="s">
        <v>41</v>
      </c>
    </row>
    <row r="23" spans="1:14" s="48" customFormat="1" ht="15" customHeight="1" x14ac:dyDescent="0.2">
      <c r="A23" s="150" t="s">
        <v>57</v>
      </c>
      <c r="B23" s="150"/>
      <c r="C23" s="150"/>
      <c r="D23" s="150"/>
      <c r="E23" s="150"/>
      <c r="F23" s="150"/>
      <c r="G23" s="150"/>
      <c r="H23" s="150"/>
      <c r="I23" s="150"/>
      <c r="J23" s="150"/>
      <c r="K23" s="150"/>
      <c r="L23" s="150"/>
      <c r="M23" s="150"/>
      <c r="N23" s="150"/>
    </row>
    <row r="24" spans="1:14" ht="15" customHeight="1" x14ac:dyDescent="0.2">
      <c r="A24" s="1" t="s">
        <v>91</v>
      </c>
    </row>
  </sheetData>
  <mergeCells count="5">
    <mergeCell ref="A10:N10"/>
    <mergeCell ref="A13:B14"/>
    <mergeCell ref="K13:K14"/>
    <mergeCell ref="A19:B19"/>
    <mergeCell ref="A23:N23"/>
  </mergeCells>
  <phoneticPr fontId="2"/>
  <printOptions horizontalCentered="1" verticalCentered="1"/>
  <pageMargins left="0.23622047244094491" right="0.23622047244094491" top="0.74803149606299213" bottom="0.74803149606299213"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Zeros="0" tabSelected="1" view="pageBreakPreview" zoomScale="60" zoomScaleNormal="85" workbookViewId="0">
      <selection activeCell="Q16" sqref="Q16"/>
    </sheetView>
  </sheetViews>
  <sheetFormatPr defaultColWidth="9.09765625" defaultRowHeight="12" x14ac:dyDescent="0.2"/>
  <cols>
    <col min="1" max="1" width="17.8984375" style="1" customWidth="1"/>
    <col min="2" max="2" width="21.3984375" style="1" customWidth="1"/>
    <col min="3" max="5" width="14.296875" style="1" customWidth="1"/>
    <col min="6" max="6" width="28.59765625" style="1" customWidth="1"/>
    <col min="7" max="9" width="14.296875" style="1" customWidth="1"/>
    <col min="10" max="10" width="17.8984375" style="1" customWidth="1"/>
    <col min="11" max="11" width="18.8984375" style="1" customWidth="1"/>
    <col min="12" max="16384" width="9.09765625" style="1"/>
  </cols>
  <sheetData>
    <row r="1" spans="1:11" ht="31" customHeight="1" x14ac:dyDescent="0.2">
      <c r="K1" s="118" t="s">
        <v>90</v>
      </c>
    </row>
    <row r="2" spans="1:11" ht="22.5" customHeight="1" x14ac:dyDescent="0.2">
      <c r="A2" s="30" t="s">
        <v>43</v>
      </c>
      <c r="J2" s="15"/>
    </row>
    <row r="3" spans="1:11" ht="22.5" customHeight="1" x14ac:dyDescent="0.2">
      <c r="A3" s="141" t="s">
        <v>16</v>
      </c>
      <c r="B3" s="141"/>
      <c r="C3" s="141"/>
      <c r="D3" s="141"/>
      <c r="E3" s="141"/>
      <c r="F3" s="141"/>
      <c r="G3" s="141"/>
      <c r="H3" s="141"/>
      <c r="I3" s="141"/>
      <c r="J3" s="141"/>
      <c r="K3" s="141"/>
    </row>
    <row r="4" spans="1:11" ht="22.5" customHeight="1" x14ac:dyDescent="0.2">
      <c r="A4" s="6"/>
      <c r="B4" s="6"/>
      <c r="C4" s="6"/>
      <c r="D4" s="6"/>
      <c r="E4" s="6"/>
      <c r="F4" s="6"/>
      <c r="G4" s="6"/>
      <c r="I4" s="29" t="s">
        <v>75</v>
      </c>
    </row>
    <row r="5" spans="1:11" ht="12" customHeight="1" thickBot="1" x14ac:dyDescent="0.25">
      <c r="A5" s="6"/>
      <c r="B5" s="6"/>
      <c r="C5" s="6"/>
      <c r="D5" s="6"/>
      <c r="E5" s="6"/>
      <c r="F5" s="6"/>
      <c r="G5" s="6"/>
      <c r="I5" s="29"/>
    </row>
    <row r="6" spans="1:11" ht="22.5" customHeight="1" thickTop="1" thickBot="1" x14ac:dyDescent="0.25">
      <c r="A6" s="6" t="s">
        <v>70</v>
      </c>
      <c r="B6" s="6"/>
      <c r="C6" s="6"/>
      <c r="E6" s="107"/>
      <c r="F6" s="6" t="s">
        <v>67</v>
      </c>
      <c r="G6" s="6"/>
      <c r="I6" s="29"/>
    </row>
    <row r="7" spans="1:11" ht="12" customHeight="1" thickTop="1" x14ac:dyDescent="0.2">
      <c r="A7" s="6"/>
      <c r="B7" s="6"/>
      <c r="C7" s="6"/>
      <c r="D7" s="6"/>
      <c r="E7" s="6"/>
      <c r="F7" s="6"/>
      <c r="G7" s="6"/>
      <c r="I7" s="29"/>
    </row>
    <row r="8" spans="1:11" ht="22.5" customHeight="1" x14ac:dyDescent="0.2">
      <c r="A8" s="166" t="s">
        <v>17</v>
      </c>
      <c r="B8" s="166" t="s">
        <v>18</v>
      </c>
      <c r="C8" s="166" t="s">
        <v>19</v>
      </c>
      <c r="D8" s="166"/>
      <c r="E8" s="166"/>
      <c r="F8" s="166" t="s">
        <v>20</v>
      </c>
      <c r="G8" s="166"/>
      <c r="H8" s="166"/>
      <c r="I8" s="166"/>
      <c r="J8" s="31" t="s">
        <v>46</v>
      </c>
      <c r="K8" s="120" t="s">
        <v>14</v>
      </c>
    </row>
    <row r="9" spans="1:11" ht="22.5" customHeight="1" x14ac:dyDescent="0.2">
      <c r="A9" s="166"/>
      <c r="B9" s="166"/>
      <c r="C9" s="25" t="s">
        <v>21</v>
      </c>
      <c r="D9" s="26" t="s">
        <v>22</v>
      </c>
      <c r="E9" s="26" t="s">
        <v>23</v>
      </c>
      <c r="F9" s="120" t="s">
        <v>24</v>
      </c>
      <c r="G9" s="120" t="s">
        <v>25</v>
      </c>
      <c r="H9" s="26" t="s">
        <v>22</v>
      </c>
      <c r="I9" s="120" t="s">
        <v>23</v>
      </c>
      <c r="J9" s="120" t="s">
        <v>23</v>
      </c>
      <c r="K9" s="120"/>
    </row>
    <row r="10" spans="1:11" ht="29.25" customHeight="1" x14ac:dyDescent="0.2">
      <c r="A10" s="166" t="s">
        <v>26</v>
      </c>
      <c r="B10" s="27"/>
      <c r="C10" s="3"/>
      <c r="D10" s="3">
        <v>133000</v>
      </c>
      <c r="E10" s="21">
        <f>C10*D10</f>
        <v>0</v>
      </c>
      <c r="F10" s="3"/>
      <c r="G10" s="16"/>
      <c r="H10" s="3"/>
      <c r="I10" s="21">
        <f>G10*H10</f>
        <v>0</v>
      </c>
      <c r="J10" s="94">
        <f>MIN(G10*D10,I10)</f>
        <v>0</v>
      </c>
      <c r="K10" s="3"/>
    </row>
    <row r="11" spans="1:11" ht="29.25" customHeight="1" x14ac:dyDescent="0.2">
      <c r="A11" s="166"/>
      <c r="B11" s="28"/>
      <c r="C11" s="4"/>
      <c r="D11" s="4"/>
      <c r="E11" s="4"/>
      <c r="F11" s="17"/>
      <c r="G11" s="20"/>
      <c r="H11" s="4"/>
      <c r="I11" s="33">
        <f>G11*H11</f>
        <v>0</v>
      </c>
      <c r="J11" s="97">
        <f>MIN(G11*D10,I11)</f>
        <v>0</v>
      </c>
      <c r="K11" s="4"/>
    </row>
    <row r="12" spans="1:11" ht="29.25" customHeight="1" x14ac:dyDescent="0.2">
      <c r="A12" s="166"/>
      <c r="C12" s="74" t="s">
        <v>3</v>
      </c>
      <c r="D12" s="41"/>
      <c r="E12" s="75">
        <f>E10</f>
        <v>0</v>
      </c>
      <c r="F12" s="76" t="s">
        <v>3</v>
      </c>
      <c r="G12" s="75">
        <f>SUM(G10:G11)</f>
        <v>0</v>
      </c>
      <c r="H12" s="42"/>
      <c r="I12" s="75">
        <f>SUM(I10:I11)</f>
        <v>0</v>
      </c>
      <c r="J12" s="18">
        <f>SUM(J10:J11)</f>
        <v>0</v>
      </c>
      <c r="K12" s="2"/>
    </row>
    <row r="13" spans="1:11" ht="29.25" customHeight="1" x14ac:dyDescent="0.2">
      <c r="A13" s="157" t="s">
        <v>53</v>
      </c>
      <c r="B13" s="160" t="s">
        <v>35</v>
      </c>
      <c r="C13" s="3"/>
      <c r="D13" s="43">
        <v>5000000</v>
      </c>
      <c r="E13" s="21">
        <f>C13*D13</f>
        <v>0</v>
      </c>
      <c r="F13" s="39"/>
      <c r="G13" s="16"/>
      <c r="H13" s="16"/>
      <c r="I13" s="21">
        <f>G13*H13</f>
        <v>0</v>
      </c>
      <c r="J13" s="164"/>
      <c r="K13" s="5"/>
    </row>
    <row r="14" spans="1:11" ht="29.25" customHeight="1" x14ac:dyDescent="0.2">
      <c r="A14" s="158"/>
      <c r="B14" s="152"/>
      <c r="C14" s="32"/>
      <c r="D14" s="68"/>
      <c r="E14" s="34"/>
      <c r="F14" s="40"/>
      <c r="G14" s="34">
        <f>SUM(D14:F14)</f>
        <v>0</v>
      </c>
      <c r="H14" s="34"/>
      <c r="I14" s="33">
        <f>G14*H14</f>
        <v>0</v>
      </c>
      <c r="J14" s="165"/>
      <c r="K14" s="13"/>
    </row>
    <row r="15" spans="1:11" ht="29.25" customHeight="1" x14ac:dyDescent="0.2">
      <c r="A15" s="158"/>
      <c r="B15" s="156"/>
      <c r="C15" s="36" t="s">
        <v>3</v>
      </c>
      <c r="D15" s="41"/>
      <c r="E15" s="22">
        <f>E13</f>
        <v>0</v>
      </c>
      <c r="F15" s="37" t="s">
        <v>3</v>
      </c>
      <c r="G15" s="22">
        <f>SUM(G13:G14)</f>
        <v>0</v>
      </c>
      <c r="H15" s="42"/>
      <c r="I15" s="22">
        <f>SUM(I13:I14)</f>
        <v>0</v>
      </c>
      <c r="J15" s="22">
        <f>MIN(E15,I15)</f>
        <v>0</v>
      </c>
      <c r="K15" s="13"/>
    </row>
    <row r="16" spans="1:11" s="48" customFormat="1" ht="29.25" customHeight="1" x14ac:dyDescent="0.2">
      <c r="A16" s="158"/>
      <c r="B16" s="161" t="s">
        <v>49</v>
      </c>
      <c r="C16" s="121" t="s">
        <v>77</v>
      </c>
      <c r="D16" s="43">
        <v>3600</v>
      </c>
      <c r="E16" s="44">
        <f>C17*C19*D16</f>
        <v>0</v>
      </c>
      <c r="F16" s="45"/>
      <c r="G16" s="46"/>
      <c r="H16" s="46"/>
      <c r="I16" s="94">
        <f>G16*H16</f>
        <v>0</v>
      </c>
      <c r="J16" s="94">
        <f>MIN(G16*D16,I16)</f>
        <v>0</v>
      </c>
      <c r="K16" s="47"/>
    </row>
    <row r="17" spans="1:11" s="48" customFormat="1" ht="29.25" customHeight="1" x14ac:dyDescent="0.2">
      <c r="A17" s="158"/>
      <c r="B17" s="162"/>
      <c r="C17" s="3"/>
      <c r="D17" s="80"/>
      <c r="E17" s="78"/>
      <c r="F17" s="115"/>
      <c r="G17" s="78"/>
      <c r="H17" s="78"/>
      <c r="I17" s="114">
        <f t="shared" ref="I17:I18" si="0">G17*H17</f>
        <v>0</v>
      </c>
      <c r="J17" s="114">
        <f>MIN(G17*D16,I17)</f>
        <v>0</v>
      </c>
      <c r="K17" s="53"/>
    </row>
    <row r="18" spans="1:11" s="48" customFormat="1" ht="29.25" customHeight="1" x14ac:dyDescent="0.2">
      <c r="A18" s="158"/>
      <c r="B18" s="162"/>
      <c r="C18" s="120" t="s">
        <v>78</v>
      </c>
      <c r="D18" s="80"/>
      <c r="E18" s="78"/>
      <c r="F18" s="115"/>
      <c r="G18" s="78"/>
      <c r="H18" s="78"/>
      <c r="I18" s="114">
        <f t="shared" si="0"/>
        <v>0</v>
      </c>
      <c r="J18" s="114">
        <f>MIN(G18*D16,I18)</f>
        <v>0</v>
      </c>
      <c r="K18" s="53"/>
    </row>
    <row r="19" spans="1:11" s="48" customFormat="1" ht="29.25" customHeight="1" x14ac:dyDescent="0.2">
      <c r="A19" s="158"/>
      <c r="B19" s="162"/>
      <c r="C19" s="49"/>
      <c r="D19" s="70"/>
      <c r="E19" s="50"/>
      <c r="F19" s="51"/>
      <c r="G19" s="50"/>
      <c r="H19" s="50"/>
      <c r="I19" s="52">
        <f>G19*H19</f>
        <v>0</v>
      </c>
      <c r="J19" s="97">
        <f>MIN(G19*D16,I19)</f>
        <v>0</v>
      </c>
      <c r="K19" s="53"/>
    </row>
    <row r="20" spans="1:11" s="48" customFormat="1" ht="29.25" customHeight="1" x14ac:dyDescent="0.2">
      <c r="A20" s="158"/>
      <c r="B20" s="163"/>
      <c r="C20" s="54" t="s">
        <v>3</v>
      </c>
      <c r="D20" s="55"/>
      <c r="E20" s="56">
        <f>E16</f>
        <v>0</v>
      </c>
      <c r="F20" s="57" t="s">
        <v>3</v>
      </c>
      <c r="G20" s="56">
        <f>SUM(G16:G19)</f>
        <v>0</v>
      </c>
      <c r="H20" s="58"/>
      <c r="I20" s="56">
        <f>SUM(I16:I19)</f>
        <v>0</v>
      </c>
      <c r="J20" s="18">
        <f>SUM(J16:J19)</f>
        <v>0</v>
      </c>
      <c r="K20" s="59"/>
    </row>
    <row r="21" spans="1:11" s="48" customFormat="1" ht="29.25" customHeight="1" x14ac:dyDescent="0.2">
      <c r="A21" s="158"/>
      <c r="B21" s="161" t="s">
        <v>37</v>
      </c>
      <c r="C21" s="43"/>
      <c r="D21" s="43">
        <v>4320000</v>
      </c>
      <c r="E21" s="21">
        <f>C21*D21</f>
        <v>0</v>
      </c>
      <c r="F21" s="45"/>
      <c r="G21" s="46"/>
      <c r="H21" s="46"/>
      <c r="I21" s="44">
        <f>G21*H21</f>
        <v>0</v>
      </c>
      <c r="J21" s="94">
        <f>MIN(G21*D21,I21)</f>
        <v>0</v>
      </c>
      <c r="K21" s="47"/>
    </row>
    <row r="22" spans="1:11" s="48" customFormat="1" ht="29.25" customHeight="1" x14ac:dyDescent="0.2">
      <c r="A22" s="158"/>
      <c r="B22" s="162"/>
      <c r="C22" s="49"/>
      <c r="D22" s="49"/>
      <c r="E22" s="50"/>
      <c r="F22" s="51"/>
      <c r="G22" s="50"/>
      <c r="H22" s="50"/>
      <c r="I22" s="52">
        <f>G22*H22</f>
        <v>0</v>
      </c>
      <c r="J22" s="97">
        <f>MIN(G22*D21,I22)</f>
        <v>0</v>
      </c>
      <c r="K22" s="53"/>
    </row>
    <row r="23" spans="1:11" s="48" customFormat="1" ht="29.25" customHeight="1" x14ac:dyDescent="0.2">
      <c r="A23" s="158"/>
      <c r="B23" s="163"/>
      <c r="C23" s="54" t="s">
        <v>3</v>
      </c>
      <c r="D23" s="55"/>
      <c r="E23" s="56">
        <f>E21</f>
        <v>0</v>
      </c>
      <c r="F23" s="57" t="s">
        <v>3</v>
      </c>
      <c r="G23" s="56">
        <f>SUM(G21:G22)</f>
        <v>0</v>
      </c>
      <c r="H23" s="58"/>
      <c r="I23" s="56">
        <f>SUM(I21:I22)</f>
        <v>0</v>
      </c>
      <c r="J23" s="18">
        <f>SUM(J21:J22)</f>
        <v>0</v>
      </c>
      <c r="K23" s="59"/>
    </row>
    <row r="24" spans="1:11" ht="29.25" customHeight="1" x14ac:dyDescent="0.2">
      <c r="A24" s="158"/>
      <c r="B24" s="160" t="s">
        <v>36</v>
      </c>
      <c r="C24" s="3"/>
      <c r="D24" s="3">
        <v>51400</v>
      </c>
      <c r="E24" s="21">
        <f>C24*D24</f>
        <v>0</v>
      </c>
      <c r="F24" s="39"/>
      <c r="G24" s="16"/>
      <c r="H24" s="16"/>
      <c r="I24" s="21">
        <f>G24*H24</f>
        <v>0</v>
      </c>
      <c r="J24" s="94">
        <f>MIN(G24*D24,I24)</f>
        <v>0</v>
      </c>
      <c r="K24" s="5"/>
    </row>
    <row r="25" spans="1:11" ht="29.25" customHeight="1" x14ac:dyDescent="0.2">
      <c r="A25" s="158"/>
      <c r="B25" s="152"/>
      <c r="C25" s="32"/>
      <c r="D25" s="32"/>
      <c r="E25" s="34"/>
      <c r="F25" s="40"/>
      <c r="G25" s="34"/>
      <c r="H25" s="34"/>
      <c r="I25" s="33">
        <f>G25*H25</f>
        <v>0</v>
      </c>
      <c r="J25" s="97">
        <f>MIN(G25*D24,I25)</f>
        <v>0</v>
      </c>
      <c r="K25" s="13"/>
    </row>
    <row r="26" spans="1:11" ht="29.25" customHeight="1" x14ac:dyDescent="0.2">
      <c r="A26" s="158"/>
      <c r="B26" s="153"/>
      <c r="C26" s="35" t="s">
        <v>3</v>
      </c>
      <c r="D26" s="41"/>
      <c r="E26" s="18">
        <f>E24</f>
        <v>0</v>
      </c>
      <c r="F26" s="38" t="s">
        <v>3</v>
      </c>
      <c r="G26" s="18">
        <f>SUM(G24:G25)</f>
        <v>0</v>
      </c>
      <c r="H26" s="42"/>
      <c r="I26" s="18">
        <f>SUM(I24:I25)</f>
        <v>0</v>
      </c>
      <c r="J26" s="18">
        <f>SUM(J24:J25)</f>
        <v>0</v>
      </c>
      <c r="K26" s="14"/>
    </row>
    <row r="27" spans="1:11" s="48" customFormat="1" ht="29.25" customHeight="1" x14ac:dyDescent="0.2">
      <c r="A27" s="158"/>
      <c r="B27" s="161" t="s">
        <v>50</v>
      </c>
      <c r="C27" s="43"/>
      <c r="D27" s="3">
        <v>21000000</v>
      </c>
      <c r="E27" s="21">
        <f>C27*D27</f>
        <v>0</v>
      </c>
      <c r="F27" s="45"/>
      <c r="G27" s="46"/>
      <c r="H27" s="46"/>
      <c r="I27" s="44">
        <f>G27*H27</f>
        <v>0</v>
      </c>
      <c r="J27" s="154"/>
      <c r="K27" s="47"/>
    </row>
    <row r="28" spans="1:11" s="48" customFormat="1" ht="29.25" customHeight="1" x14ac:dyDescent="0.2">
      <c r="A28" s="158"/>
      <c r="B28" s="162"/>
      <c r="C28" s="49"/>
      <c r="D28" s="68"/>
      <c r="E28" s="50"/>
      <c r="F28" s="51"/>
      <c r="G28" s="50"/>
      <c r="H28" s="50"/>
      <c r="I28" s="52">
        <f>G28*H28</f>
        <v>0</v>
      </c>
      <c r="J28" s="155"/>
      <c r="K28" s="53"/>
    </row>
    <row r="29" spans="1:11" s="48" customFormat="1" ht="29.25" customHeight="1" x14ac:dyDescent="0.2">
      <c r="A29" s="158"/>
      <c r="B29" s="163"/>
      <c r="C29" s="54" t="s">
        <v>3</v>
      </c>
      <c r="D29" s="55"/>
      <c r="E29" s="56">
        <f>E27</f>
        <v>0</v>
      </c>
      <c r="F29" s="57" t="s">
        <v>3</v>
      </c>
      <c r="G29" s="56">
        <f>SUM(G27:G28)</f>
        <v>0</v>
      </c>
      <c r="H29" s="58"/>
      <c r="I29" s="56">
        <f>SUM(I27:I28)</f>
        <v>0</v>
      </c>
      <c r="J29" s="56">
        <f>MIN(E29,I29)</f>
        <v>0</v>
      </c>
      <c r="K29" s="59"/>
    </row>
    <row r="30" spans="1:11" s="48" customFormat="1" ht="29.25" customHeight="1" x14ac:dyDescent="0.2">
      <c r="A30" s="158"/>
      <c r="B30" s="167" t="s">
        <v>51</v>
      </c>
      <c r="C30" s="43"/>
      <c r="D30" s="63"/>
      <c r="E30" s="44">
        <f>C30*D30</f>
        <v>0</v>
      </c>
      <c r="F30" s="45"/>
      <c r="G30" s="46"/>
      <c r="H30" s="46"/>
      <c r="I30" s="44">
        <f>G30*H30</f>
        <v>0</v>
      </c>
      <c r="J30" s="154"/>
      <c r="K30" s="47"/>
    </row>
    <row r="31" spans="1:11" s="48" customFormat="1" ht="29.25" customHeight="1" x14ac:dyDescent="0.2">
      <c r="A31" s="158"/>
      <c r="B31" s="168"/>
      <c r="C31" s="49"/>
      <c r="D31" s="70"/>
      <c r="E31" s="50"/>
      <c r="F31" s="51"/>
      <c r="G31" s="50"/>
      <c r="H31" s="50"/>
      <c r="I31" s="52">
        <f>G31*H31</f>
        <v>0</v>
      </c>
      <c r="J31" s="155"/>
      <c r="K31" s="53"/>
    </row>
    <row r="32" spans="1:11" s="48" customFormat="1" ht="29.25" customHeight="1" x14ac:dyDescent="0.2">
      <c r="A32" s="158"/>
      <c r="B32" s="169"/>
      <c r="C32" s="54" t="s">
        <v>3</v>
      </c>
      <c r="D32" s="55"/>
      <c r="E32" s="56">
        <f>E30</f>
        <v>0</v>
      </c>
      <c r="F32" s="57" t="s">
        <v>3</v>
      </c>
      <c r="G32" s="56">
        <f>SUM(G30:G31)</f>
        <v>0</v>
      </c>
      <c r="H32" s="58"/>
      <c r="I32" s="56">
        <f>SUM(I30:I31)</f>
        <v>0</v>
      </c>
      <c r="J32" s="56">
        <f>MIN(E32,I32)</f>
        <v>0</v>
      </c>
      <c r="K32" s="59"/>
    </row>
    <row r="33" spans="1:11" s="48" customFormat="1" ht="29.25" customHeight="1" x14ac:dyDescent="0.2">
      <c r="A33" s="158"/>
      <c r="B33" s="151" t="s">
        <v>33</v>
      </c>
      <c r="C33" s="3"/>
      <c r="D33" s="3">
        <v>905000</v>
      </c>
      <c r="E33" s="94">
        <f>C33*D33</f>
        <v>0</v>
      </c>
      <c r="F33" s="45"/>
      <c r="G33" s="46"/>
      <c r="H33" s="46"/>
      <c r="I33" s="94">
        <f>G33*H33</f>
        <v>0</v>
      </c>
      <c r="J33" s="154"/>
      <c r="K33" s="47"/>
    </row>
    <row r="34" spans="1:11" s="48" customFormat="1" ht="29.25" customHeight="1" x14ac:dyDescent="0.2">
      <c r="A34" s="158"/>
      <c r="B34" s="152"/>
      <c r="C34" s="32"/>
      <c r="D34" s="108"/>
      <c r="E34" s="50"/>
      <c r="F34" s="51"/>
      <c r="G34" s="50"/>
      <c r="H34" s="50"/>
      <c r="I34" s="97">
        <f>G34*H34</f>
        <v>0</v>
      </c>
      <c r="J34" s="155"/>
      <c r="K34" s="53"/>
    </row>
    <row r="35" spans="1:11" s="48" customFormat="1" ht="29.25" customHeight="1" x14ac:dyDescent="0.2">
      <c r="A35" s="158"/>
      <c r="B35" s="156"/>
      <c r="C35" s="35" t="s">
        <v>3</v>
      </c>
      <c r="D35" s="41"/>
      <c r="E35" s="56">
        <f>E33</f>
        <v>0</v>
      </c>
      <c r="F35" s="57" t="s">
        <v>3</v>
      </c>
      <c r="G35" s="56">
        <f>SUM(G33:G34)</f>
        <v>0</v>
      </c>
      <c r="H35" s="58"/>
      <c r="I35" s="56">
        <f>SUM(I33:I34)</f>
        <v>0</v>
      </c>
      <c r="J35" s="56">
        <f>MIN(E35,I35)</f>
        <v>0</v>
      </c>
      <c r="K35" s="59"/>
    </row>
    <row r="36" spans="1:11" s="48" customFormat="1" ht="29.25" customHeight="1" x14ac:dyDescent="0.2">
      <c r="A36" s="158"/>
      <c r="B36" s="151" t="s">
        <v>34</v>
      </c>
      <c r="C36" s="3"/>
      <c r="D36" s="3">
        <v>205000</v>
      </c>
      <c r="E36" s="94">
        <f>C36*D36</f>
        <v>0</v>
      </c>
      <c r="F36" s="45"/>
      <c r="G36" s="46"/>
      <c r="H36" s="46"/>
      <c r="I36" s="94">
        <f>G36*H36</f>
        <v>0</v>
      </c>
      <c r="J36" s="154"/>
      <c r="K36" s="47"/>
    </row>
    <row r="37" spans="1:11" s="48" customFormat="1" ht="29.25" customHeight="1" x14ac:dyDescent="0.2">
      <c r="A37" s="158"/>
      <c r="B37" s="152"/>
      <c r="C37" s="32"/>
      <c r="D37" s="108"/>
      <c r="E37" s="50"/>
      <c r="F37" s="51"/>
      <c r="G37" s="50"/>
      <c r="H37" s="50"/>
      <c r="I37" s="97">
        <f>G37*H37</f>
        <v>0</v>
      </c>
      <c r="J37" s="155"/>
      <c r="K37" s="53"/>
    </row>
    <row r="38" spans="1:11" s="48" customFormat="1" ht="29.25" customHeight="1" x14ac:dyDescent="0.2">
      <c r="A38" s="159"/>
      <c r="B38" s="153"/>
      <c r="C38" s="35" t="s">
        <v>3</v>
      </c>
      <c r="D38" s="41"/>
      <c r="E38" s="56">
        <f>E36</f>
        <v>0</v>
      </c>
      <c r="F38" s="57" t="s">
        <v>3</v>
      </c>
      <c r="G38" s="56">
        <f>SUM(G36:G37)</f>
        <v>0</v>
      </c>
      <c r="H38" s="58"/>
      <c r="I38" s="56">
        <f>SUM(I36:I37)</f>
        <v>0</v>
      </c>
      <c r="J38" s="56">
        <f>MIN(E38,I38)</f>
        <v>0</v>
      </c>
      <c r="K38" s="59"/>
    </row>
    <row r="39" spans="1:11" s="48" customFormat="1" ht="29.25" customHeight="1" x14ac:dyDescent="0.2">
      <c r="A39" s="77"/>
      <c r="B39" s="60" t="s">
        <v>15</v>
      </c>
      <c r="C39" s="71"/>
      <c r="D39" s="72"/>
      <c r="E39" s="56">
        <f>SUM(E32,E29,E26,E23,E20,E15,E12,E35,E38)</f>
        <v>0</v>
      </c>
      <c r="F39" s="71"/>
      <c r="G39" s="72"/>
      <c r="H39" s="72"/>
      <c r="I39" s="56">
        <f>SUM(I32,I29,I26,I23,I20,I15,I12,I35,I38)</f>
        <v>0</v>
      </c>
      <c r="J39" s="56">
        <f>SUM(J32,J29,J26,J23,J20,J15,J12,J35,J38)</f>
        <v>0</v>
      </c>
      <c r="K39" s="71"/>
    </row>
    <row r="40" spans="1:11" ht="15" customHeight="1" x14ac:dyDescent="0.2">
      <c r="A40" s="1" t="s">
        <v>45</v>
      </c>
    </row>
    <row r="41" spans="1:11" ht="15" customHeight="1" x14ac:dyDescent="0.2">
      <c r="A41" s="1" t="s">
        <v>44</v>
      </c>
    </row>
    <row r="44" spans="1:11" x14ac:dyDescent="0.2">
      <c r="D44" s="1" t="s">
        <v>68</v>
      </c>
    </row>
    <row r="45" spans="1:11" x14ac:dyDescent="0.2">
      <c r="D45" s="1" t="s">
        <v>69</v>
      </c>
    </row>
  </sheetData>
  <mergeCells count="20">
    <mergeCell ref="A3:K3"/>
    <mergeCell ref="J30:J31"/>
    <mergeCell ref="B13:B15"/>
    <mergeCell ref="J13:J14"/>
    <mergeCell ref="B21:B23"/>
    <mergeCell ref="A8:A9"/>
    <mergeCell ref="B8:B9"/>
    <mergeCell ref="C8:E8"/>
    <mergeCell ref="F8:I8"/>
    <mergeCell ref="B30:B32"/>
    <mergeCell ref="A10:A12"/>
    <mergeCell ref="B36:B38"/>
    <mergeCell ref="J36:J37"/>
    <mergeCell ref="B33:B35"/>
    <mergeCell ref="J33:J34"/>
    <mergeCell ref="A13:A38"/>
    <mergeCell ref="B24:B26"/>
    <mergeCell ref="B27:B29"/>
    <mergeCell ref="J27:J28"/>
    <mergeCell ref="B16:B20"/>
  </mergeCells>
  <phoneticPr fontId="2"/>
  <dataValidations disablePrompts="1" count="1">
    <dataValidation type="list" allowBlank="1" showInputMessage="1" showErrorMessage="1" sqref="E6">
      <formula1>$D$44:$D$45</formula1>
    </dataValidation>
  </dataValidations>
  <printOptions horizontalCentered="1" verticalCentered="1"/>
  <pageMargins left="0.23622047244094491" right="0.23622047244094491" top="0.74803149606299213" bottom="0.74803149606299213" header="0" footer="0.31496062992125984"/>
  <pageSetup paperSize="9" scale="58" orientation="portrait" r:id="rId1"/>
  <headerFooter>
    <oddHeader>&amp;C&amp;14　　　　　　　　　　　　　　　　　　　　　　　　　　　　　　　　　　&amp;R　　　　　　　　　　　　　　　　　　　　　　　　　　　　&amp;14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showZeros="0" view="pageBreakPreview" topLeftCell="A4" zoomScaleNormal="85" zoomScaleSheetLayoutView="100" workbookViewId="0">
      <selection activeCell="O6" sqref="O6"/>
    </sheetView>
  </sheetViews>
  <sheetFormatPr defaultColWidth="9.09765625" defaultRowHeight="12" x14ac:dyDescent="0.2"/>
  <cols>
    <col min="1" max="1" width="8.09765625" style="1" customWidth="1"/>
    <col min="2" max="2" width="21.3984375" style="1" customWidth="1"/>
    <col min="3" max="5" width="14.296875" style="1" customWidth="1"/>
    <col min="6" max="6" width="28.59765625" style="1" customWidth="1"/>
    <col min="7" max="10" width="14.296875" style="1" customWidth="1"/>
    <col min="11" max="11" width="17.8984375" style="1" customWidth="1"/>
    <col min="12" max="16384" width="9.09765625" style="1"/>
  </cols>
  <sheetData>
    <row r="1" spans="1:11" ht="20" customHeight="1" x14ac:dyDescent="0.2">
      <c r="K1" s="119" t="s">
        <v>90</v>
      </c>
    </row>
    <row r="2" spans="1:11" ht="22.5" customHeight="1" x14ac:dyDescent="0.2">
      <c r="A2" s="30" t="s">
        <v>43</v>
      </c>
      <c r="K2" s="15"/>
    </row>
    <row r="3" spans="1:11" ht="22.5" customHeight="1" x14ac:dyDescent="0.2">
      <c r="A3" s="141" t="s">
        <v>16</v>
      </c>
      <c r="B3" s="141"/>
      <c r="C3" s="141"/>
      <c r="D3" s="141"/>
      <c r="E3" s="141"/>
      <c r="F3" s="141"/>
      <c r="G3" s="141"/>
      <c r="H3" s="141"/>
      <c r="I3" s="141"/>
      <c r="J3" s="141"/>
      <c r="K3" s="141"/>
    </row>
    <row r="4" spans="1:11" ht="22.5" customHeight="1" x14ac:dyDescent="0.2">
      <c r="A4" s="6"/>
      <c r="B4" s="6"/>
      <c r="C4" s="6"/>
      <c r="D4" s="6"/>
      <c r="E4" s="6"/>
      <c r="F4" s="6"/>
      <c r="G4" s="6"/>
      <c r="H4" s="6"/>
      <c r="I4" s="29" t="s">
        <v>76</v>
      </c>
    </row>
    <row r="5" spans="1:11" ht="12" customHeight="1" thickBot="1" x14ac:dyDescent="0.25">
      <c r="A5" s="6"/>
      <c r="B5" s="6"/>
      <c r="C5" s="6"/>
      <c r="D5" s="6"/>
      <c r="E5" s="6"/>
      <c r="F5" s="6"/>
      <c r="G5" s="6"/>
      <c r="I5" s="29"/>
    </row>
    <row r="6" spans="1:11" ht="22.5" customHeight="1" thickTop="1" thickBot="1" x14ac:dyDescent="0.25">
      <c r="A6" s="6" t="s">
        <v>70</v>
      </c>
      <c r="B6" s="6"/>
      <c r="C6" s="6"/>
      <c r="F6" s="107"/>
      <c r="G6" s="6" t="s">
        <v>67</v>
      </c>
      <c r="I6" s="29"/>
    </row>
    <row r="7" spans="1:11" ht="12" customHeight="1" thickTop="1" x14ac:dyDescent="0.2">
      <c r="A7" s="6"/>
      <c r="B7" s="6"/>
      <c r="C7" s="6"/>
      <c r="D7" s="6"/>
      <c r="E7" s="6"/>
      <c r="F7" s="6"/>
      <c r="G7" s="6"/>
      <c r="I7" s="29"/>
    </row>
    <row r="8" spans="1:11" ht="22.5" customHeight="1" x14ac:dyDescent="0.2">
      <c r="A8" s="166" t="s">
        <v>17</v>
      </c>
      <c r="B8" s="166" t="s">
        <v>18</v>
      </c>
      <c r="C8" s="166" t="s">
        <v>19</v>
      </c>
      <c r="D8" s="166"/>
      <c r="E8" s="166"/>
      <c r="F8" s="166" t="s">
        <v>20</v>
      </c>
      <c r="G8" s="166"/>
      <c r="H8" s="166"/>
      <c r="I8" s="166"/>
      <c r="J8" s="31" t="s">
        <v>46</v>
      </c>
      <c r="K8" s="120" t="s">
        <v>14</v>
      </c>
    </row>
    <row r="9" spans="1:11" ht="22.5" customHeight="1" x14ac:dyDescent="0.2">
      <c r="A9" s="166"/>
      <c r="B9" s="166"/>
      <c r="C9" s="25" t="s">
        <v>21</v>
      </c>
      <c r="D9" s="26" t="s">
        <v>22</v>
      </c>
      <c r="E9" s="26" t="s">
        <v>23</v>
      </c>
      <c r="F9" s="120" t="s">
        <v>24</v>
      </c>
      <c r="G9" s="120" t="s">
        <v>25</v>
      </c>
      <c r="H9" s="26" t="s">
        <v>22</v>
      </c>
      <c r="I9" s="120" t="s">
        <v>23</v>
      </c>
      <c r="J9" s="120" t="s">
        <v>23</v>
      </c>
      <c r="K9" s="120"/>
    </row>
    <row r="10" spans="1:11" ht="30" customHeight="1" x14ac:dyDescent="0.2">
      <c r="A10" s="166" t="s">
        <v>32</v>
      </c>
      <c r="B10" s="151" t="s">
        <v>33</v>
      </c>
      <c r="C10" s="3"/>
      <c r="D10" s="3">
        <v>905000</v>
      </c>
      <c r="E10" s="21">
        <f>IF(C10="",0,905000)</f>
        <v>0</v>
      </c>
      <c r="F10" s="39"/>
      <c r="G10" s="16"/>
      <c r="H10" s="16"/>
      <c r="I10" s="21">
        <f>G10*H10</f>
        <v>0</v>
      </c>
      <c r="J10" s="154"/>
      <c r="K10" s="5"/>
    </row>
    <row r="11" spans="1:11" ht="30" customHeight="1" x14ac:dyDescent="0.2">
      <c r="A11" s="166"/>
      <c r="B11" s="152"/>
      <c r="C11" s="32"/>
      <c r="D11" s="32"/>
      <c r="E11" s="34"/>
      <c r="F11" s="40"/>
      <c r="G11" s="34">
        <f>SUM(D11:F11)</f>
        <v>0</v>
      </c>
      <c r="H11" s="34"/>
      <c r="I11" s="33">
        <f>G11*H11</f>
        <v>0</v>
      </c>
      <c r="J11" s="155"/>
      <c r="K11" s="13"/>
    </row>
    <row r="12" spans="1:11" ht="30" customHeight="1" x14ac:dyDescent="0.2">
      <c r="A12" s="166"/>
      <c r="B12" s="156"/>
      <c r="C12" s="36" t="s">
        <v>3</v>
      </c>
      <c r="D12" s="41"/>
      <c r="E12" s="22">
        <f>E10</f>
        <v>0</v>
      </c>
      <c r="F12" s="37" t="s">
        <v>3</v>
      </c>
      <c r="G12" s="22">
        <f>SUM(G10:G11)</f>
        <v>0</v>
      </c>
      <c r="H12" s="42"/>
      <c r="I12" s="22">
        <f>SUM(I10:I11)</f>
        <v>0</v>
      </c>
      <c r="J12" s="22">
        <f>MIN(E12,I12)</f>
        <v>0</v>
      </c>
      <c r="K12" s="13"/>
    </row>
    <row r="13" spans="1:11" ht="30" customHeight="1" x14ac:dyDescent="0.2">
      <c r="A13" s="166"/>
      <c r="B13" s="151" t="s">
        <v>34</v>
      </c>
      <c r="C13" s="3"/>
      <c r="D13" s="3">
        <v>205000</v>
      </c>
      <c r="E13" s="21">
        <f>C13*D13</f>
        <v>0</v>
      </c>
      <c r="F13" s="39"/>
      <c r="G13" s="16"/>
      <c r="H13" s="16"/>
      <c r="I13" s="21">
        <f>G13*H13</f>
        <v>0</v>
      </c>
      <c r="J13" s="94">
        <f>MIN(G13*D13,I13)</f>
        <v>0</v>
      </c>
      <c r="K13" s="5"/>
    </row>
    <row r="14" spans="1:11" ht="30" customHeight="1" x14ac:dyDescent="0.2">
      <c r="A14" s="166"/>
      <c r="B14" s="152"/>
      <c r="C14" s="32"/>
      <c r="D14" s="32"/>
      <c r="E14" s="34"/>
      <c r="F14" s="40"/>
      <c r="G14" s="34"/>
      <c r="H14" s="34"/>
      <c r="I14" s="33">
        <f>G14*H14</f>
        <v>0</v>
      </c>
      <c r="J14" s="97">
        <f>MIN(G14*D13,I14)</f>
        <v>0</v>
      </c>
      <c r="K14" s="13"/>
    </row>
    <row r="15" spans="1:11" ht="30" customHeight="1" x14ac:dyDescent="0.2">
      <c r="A15" s="166"/>
      <c r="B15" s="153"/>
      <c r="C15" s="35" t="s">
        <v>3</v>
      </c>
      <c r="D15" s="41"/>
      <c r="E15" s="18">
        <f>E13</f>
        <v>0</v>
      </c>
      <c r="F15" s="38" t="s">
        <v>3</v>
      </c>
      <c r="G15" s="18">
        <f>SUM(G13:G14)</f>
        <v>0</v>
      </c>
      <c r="H15" s="42"/>
      <c r="I15" s="18">
        <f>SUM(I13:I14)</f>
        <v>0</v>
      </c>
      <c r="J15" s="18">
        <f>SUM(J13:J14)</f>
        <v>0</v>
      </c>
      <c r="K15" s="14"/>
    </row>
    <row r="16" spans="1:11" ht="30" customHeight="1" x14ac:dyDescent="0.2">
      <c r="A16" s="166"/>
      <c r="B16" s="151" t="s">
        <v>49</v>
      </c>
      <c r="C16" s="121" t="s">
        <v>79</v>
      </c>
      <c r="D16" s="3">
        <v>3600</v>
      </c>
      <c r="E16" s="21">
        <f>C17*C19*D16</f>
        <v>0</v>
      </c>
      <c r="F16" s="39"/>
      <c r="G16" s="16"/>
      <c r="H16" s="16"/>
      <c r="I16" s="21">
        <f>G16*H16</f>
        <v>0</v>
      </c>
      <c r="J16" s="94">
        <f>MIN(G16*D16,I16)</f>
        <v>0</v>
      </c>
      <c r="K16" s="5"/>
    </row>
    <row r="17" spans="1:11" ht="30" customHeight="1" x14ac:dyDescent="0.2">
      <c r="A17" s="166"/>
      <c r="B17" s="152"/>
      <c r="C17" s="117"/>
      <c r="D17" s="4"/>
      <c r="E17" s="20"/>
      <c r="F17" s="116"/>
      <c r="G17" s="20"/>
      <c r="H17" s="20"/>
      <c r="I17" s="22">
        <f t="shared" ref="I17:I18" si="0">G17*H17</f>
        <v>0</v>
      </c>
      <c r="J17" s="114">
        <f>MIN(G17*D16,I17)</f>
        <v>0</v>
      </c>
      <c r="K17" s="13"/>
    </row>
    <row r="18" spans="1:11" ht="30" customHeight="1" x14ac:dyDescent="0.2">
      <c r="A18" s="166"/>
      <c r="B18" s="152"/>
      <c r="C18" s="120" t="s">
        <v>80</v>
      </c>
      <c r="D18" s="4"/>
      <c r="E18" s="20"/>
      <c r="F18" s="116"/>
      <c r="G18" s="20"/>
      <c r="H18" s="20"/>
      <c r="I18" s="22">
        <f t="shared" si="0"/>
        <v>0</v>
      </c>
      <c r="J18" s="114">
        <f>MIN(G18*D16,I18)</f>
        <v>0</v>
      </c>
      <c r="K18" s="13"/>
    </row>
    <row r="19" spans="1:11" ht="30" customHeight="1" x14ac:dyDescent="0.2">
      <c r="A19" s="166"/>
      <c r="B19" s="152"/>
      <c r="C19" s="32"/>
      <c r="D19" s="32"/>
      <c r="E19" s="34"/>
      <c r="F19" s="40"/>
      <c r="G19" s="34"/>
      <c r="H19" s="34"/>
      <c r="I19" s="33">
        <f>G19*H19</f>
        <v>0</v>
      </c>
      <c r="J19" s="97">
        <f>MIN(G19*D16,I19)</f>
        <v>0</v>
      </c>
      <c r="K19" s="13"/>
    </row>
    <row r="20" spans="1:11" ht="30" customHeight="1" x14ac:dyDescent="0.2">
      <c r="A20" s="166"/>
      <c r="B20" s="172"/>
      <c r="C20" s="35" t="s">
        <v>3</v>
      </c>
      <c r="D20" s="41"/>
      <c r="E20" s="18">
        <f>E16</f>
        <v>0</v>
      </c>
      <c r="F20" s="38" t="s">
        <v>3</v>
      </c>
      <c r="G20" s="18">
        <f>SUM(G16:G19)</f>
        <v>0</v>
      </c>
      <c r="H20" s="42"/>
      <c r="I20" s="18">
        <f>SUM(I16:I19)</f>
        <v>0</v>
      </c>
      <c r="J20" s="18">
        <f>SUM(J16:J19)</f>
        <v>0</v>
      </c>
      <c r="K20" s="14"/>
    </row>
    <row r="21" spans="1:11" s="48" customFormat="1" ht="30" customHeight="1" x14ac:dyDescent="0.2">
      <c r="A21" s="166"/>
      <c r="B21" s="167" t="s">
        <v>36</v>
      </c>
      <c r="C21" s="43"/>
      <c r="D21" s="43">
        <v>51400</v>
      </c>
      <c r="E21" s="44">
        <f>C21*D21</f>
        <v>0</v>
      </c>
      <c r="F21" s="45"/>
      <c r="G21" s="46"/>
      <c r="H21" s="46"/>
      <c r="I21" s="44">
        <f>G21*H21</f>
        <v>0</v>
      </c>
      <c r="J21" s="94">
        <f>MIN(G21*D21,I21)</f>
        <v>0</v>
      </c>
      <c r="K21" s="47"/>
    </row>
    <row r="22" spans="1:11" s="48" customFormat="1" ht="30" customHeight="1" x14ac:dyDescent="0.2">
      <c r="A22" s="166"/>
      <c r="B22" s="168"/>
      <c r="C22" s="49"/>
      <c r="D22" s="49"/>
      <c r="E22" s="50"/>
      <c r="F22" s="51"/>
      <c r="G22" s="50"/>
      <c r="H22" s="50"/>
      <c r="I22" s="52">
        <f>G22*H22</f>
        <v>0</v>
      </c>
      <c r="J22" s="97">
        <f>MIN(G22*D21,I22)</f>
        <v>0</v>
      </c>
      <c r="K22" s="53"/>
    </row>
    <row r="23" spans="1:11" s="48" customFormat="1" ht="30" customHeight="1" x14ac:dyDescent="0.2">
      <c r="A23" s="166"/>
      <c r="B23" s="173"/>
      <c r="C23" s="54" t="s">
        <v>3</v>
      </c>
      <c r="D23" s="55"/>
      <c r="E23" s="56">
        <f>E21</f>
        <v>0</v>
      </c>
      <c r="F23" s="57" t="s">
        <v>3</v>
      </c>
      <c r="G23" s="56">
        <f>SUM(G21:G22)</f>
        <v>0</v>
      </c>
      <c r="H23" s="58"/>
      <c r="I23" s="56">
        <f>SUM(I21:I22)</f>
        <v>0</v>
      </c>
      <c r="J23" s="18">
        <f>SUM(J21:J22)</f>
        <v>0</v>
      </c>
      <c r="K23" s="59"/>
    </row>
    <row r="24" spans="1:11" s="48" customFormat="1" ht="30" customHeight="1" x14ac:dyDescent="0.2">
      <c r="A24" s="166"/>
      <c r="B24" s="167" t="s">
        <v>52</v>
      </c>
      <c r="C24" s="43"/>
      <c r="D24" s="170"/>
      <c r="E24" s="44">
        <f>C24*D24</f>
        <v>0</v>
      </c>
      <c r="F24" s="45"/>
      <c r="G24" s="46"/>
      <c r="H24" s="46"/>
      <c r="I24" s="44">
        <f>G24*H24</f>
        <v>0</v>
      </c>
      <c r="J24" s="154"/>
      <c r="K24" s="47"/>
    </row>
    <row r="25" spans="1:11" s="48" customFormat="1" ht="30" customHeight="1" x14ac:dyDescent="0.2">
      <c r="A25" s="166"/>
      <c r="B25" s="168"/>
      <c r="C25" s="49"/>
      <c r="D25" s="171"/>
      <c r="E25" s="50"/>
      <c r="F25" s="51"/>
      <c r="G25" s="50"/>
      <c r="H25" s="50"/>
      <c r="I25" s="52">
        <f>G25*H25</f>
        <v>0</v>
      </c>
      <c r="J25" s="155"/>
      <c r="K25" s="53"/>
    </row>
    <row r="26" spans="1:11" s="48" customFormat="1" ht="30" customHeight="1" x14ac:dyDescent="0.2">
      <c r="A26" s="166"/>
      <c r="B26" s="173"/>
      <c r="C26" s="54" t="s">
        <v>3</v>
      </c>
      <c r="D26" s="55"/>
      <c r="E26" s="56">
        <f>E24</f>
        <v>0</v>
      </c>
      <c r="F26" s="57" t="s">
        <v>3</v>
      </c>
      <c r="G26" s="56">
        <f>SUM(G24:G25)</f>
        <v>0</v>
      </c>
      <c r="H26" s="58"/>
      <c r="I26" s="56">
        <f>SUM(I24:I25)</f>
        <v>0</v>
      </c>
      <c r="J26" s="75">
        <f>MIN(E26,I26)</f>
        <v>0</v>
      </c>
      <c r="K26" s="59"/>
    </row>
    <row r="27" spans="1:11" s="48" customFormat="1" ht="30" customHeight="1" x14ac:dyDescent="0.2">
      <c r="A27" s="166"/>
      <c r="B27" s="60" t="s">
        <v>15</v>
      </c>
      <c r="C27" s="61"/>
      <c r="D27" s="62"/>
      <c r="E27" s="56">
        <f>SUM(E26,E12,E15,E20,E23)</f>
        <v>0</v>
      </c>
      <c r="F27" s="61"/>
      <c r="G27" s="62"/>
      <c r="H27" s="62"/>
      <c r="I27" s="56">
        <f>SUM(I26,I12,I15,I20,I23)</f>
        <v>0</v>
      </c>
      <c r="J27" s="56">
        <f>SUM(J26,J12,J15,J20,J23)</f>
        <v>0</v>
      </c>
      <c r="K27" s="61"/>
    </row>
    <row r="28" spans="1:11" ht="15" customHeight="1" x14ac:dyDescent="0.2">
      <c r="A28" s="1" t="s">
        <v>47</v>
      </c>
    </row>
    <row r="29" spans="1:11" ht="15" customHeight="1" x14ac:dyDescent="0.2">
      <c r="A29" s="1" t="s">
        <v>48</v>
      </c>
    </row>
    <row r="30" spans="1:11" s="48" customFormat="1" ht="15" customHeight="1" x14ac:dyDescent="0.2">
      <c r="A30" s="48" t="s">
        <v>58</v>
      </c>
    </row>
    <row r="35" spans="6:6" x14ac:dyDescent="0.2">
      <c r="F35" s="1" t="s">
        <v>68</v>
      </c>
    </row>
    <row r="36" spans="6:6" x14ac:dyDescent="0.2">
      <c r="F36" s="1" t="s">
        <v>69</v>
      </c>
    </row>
  </sheetData>
  <mergeCells count="14">
    <mergeCell ref="J10:J11"/>
    <mergeCell ref="D24:D25"/>
    <mergeCell ref="A10:A27"/>
    <mergeCell ref="B10:B12"/>
    <mergeCell ref="B13:B15"/>
    <mergeCell ref="B16:B20"/>
    <mergeCell ref="B24:B26"/>
    <mergeCell ref="J24:J25"/>
    <mergeCell ref="B21:B23"/>
    <mergeCell ref="A3:K3"/>
    <mergeCell ref="A8:A9"/>
    <mergeCell ref="B8:B9"/>
    <mergeCell ref="C8:E8"/>
    <mergeCell ref="F8:I8"/>
  </mergeCells>
  <phoneticPr fontId="2"/>
  <dataValidations disablePrompts="1" count="1">
    <dataValidation type="list" allowBlank="1" showInputMessage="1" showErrorMessage="1" sqref="F6">
      <formula1>$F$35:$F$36</formula1>
    </dataValidation>
  </dataValidations>
  <printOptions horizontalCentered="1" verticalCentered="1"/>
  <pageMargins left="0.23622047244094491" right="0.23622047244094491"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showZeros="0" view="pageBreakPreview" zoomScaleNormal="85" zoomScaleSheetLayoutView="100" workbookViewId="0">
      <selection activeCell="O35" sqref="O35"/>
    </sheetView>
  </sheetViews>
  <sheetFormatPr defaultColWidth="9.09765625" defaultRowHeight="12" x14ac:dyDescent="0.2"/>
  <cols>
    <col min="1" max="1" width="17.8984375" style="1" customWidth="1"/>
    <col min="2" max="2" width="21.3984375" style="1" customWidth="1"/>
    <col min="3" max="3" width="14.296875" style="1" customWidth="1"/>
    <col min="4" max="4" width="16.09765625" style="1" customWidth="1"/>
    <col min="5" max="5" width="14.296875" style="1" customWidth="1"/>
    <col min="6" max="6" width="28.59765625" style="1" customWidth="1"/>
    <col min="7" max="9" width="14.296875" style="1" customWidth="1"/>
    <col min="10" max="10" width="17.8984375" style="1" customWidth="1"/>
    <col min="11" max="11" width="18.8984375" style="1" customWidth="1"/>
    <col min="12" max="16384" width="9.09765625" style="1"/>
  </cols>
  <sheetData>
    <row r="1" spans="1:13" ht="16.5" x14ac:dyDescent="0.2">
      <c r="K1" s="118" t="s">
        <v>90</v>
      </c>
    </row>
    <row r="2" spans="1:13" s="65" customFormat="1" ht="22.5" customHeight="1" x14ac:dyDescent="0.2">
      <c r="A2" s="92" t="s">
        <v>43</v>
      </c>
      <c r="J2" s="93"/>
    </row>
    <row r="3" spans="1:13" s="48" customFormat="1" ht="22.5" customHeight="1" x14ac:dyDescent="0.2">
      <c r="A3" s="178" t="s">
        <v>16</v>
      </c>
      <c r="B3" s="178"/>
      <c r="C3" s="178"/>
      <c r="D3" s="178"/>
      <c r="E3" s="178"/>
      <c r="F3" s="178"/>
      <c r="G3" s="178"/>
      <c r="H3" s="178"/>
      <c r="I3" s="178"/>
      <c r="J3" s="178"/>
      <c r="K3" s="178"/>
    </row>
    <row r="4" spans="1:13" s="66" customFormat="1" ht="22.5" customHeight="1" x14ac:dyDescent="0.2">
      <c r="A4" s="69"/>
      <c r="B4" s="69"/>
      <c r="C4" s="69"/>
      <c r="D4" s="69"/>
      <c r="E4" s="69"/>
      <c r="F4" s="69"/>
      <c r="G4" s="69"/>
      <c r="I4" s="67" t="s">
        <v>54</v>
      </c>
    </row>
    <row r="5" spans="1:13" ht="12" customHeight="1" thickBot="1" x14ac:dyDescent="0.25">
      <c r="A5" s="6"/>
      <c r="B5" s="6"/>
      <c r="C5" s="6"/>
      <c r="D5" s="6"/>
      <c r="E5" s="6"/>
      <c r="F5" s="6"/>
      <c r="G5" s="6"/>
      <c r="I5" s="29"/>
    </row>
    <row r="6" spans="1:13" ht="22.5" customHeight="1" thickTop="1" thickBot="1" x14ac:dyDescent="0.25">
      <c r="A6" s="6" t="s">
        <v>71</v>
      </c>
      <c r="B6" s="6"/>
      <c r="C6" s="6"/>
      <c r="F6" s="107"/>
      <c r="G6" s="6" t="s">
        <v>67</v>
      </c>
      <c r="I6" s="29"/>
    </row>
    <row r="7" spans="1:13" ht="12" customHeight="1" thickTop="1" x14ac:dyDescent="0.2">
      <c r="A7" s="6"/>
      <c r="B7" s="6"/>
      <c r="C7" s="6"/>
      <c r="D7" s="6"/>
      <c r="E7" s="6"/>
      <c r="F7" s="6"/>
      <c r="G7" s="6"/>
      <c r="I7" s="29"/>
    </row>
    <row r="8" spans="1:13" s="48" customFormat="1" ht="22.5" customHeight="1" x14ac:dyDescent="0.2">
      <c r="A8" s="175" t="s">
        <v>17</v>
      </c>
      <c r="B8" s="175" t="s">
        <v>18</v>
      </c>
      <c r="C8" s="175" t="s">
        <v>19</v>
      </c>
      <c r="D8" s="175"/>
      <c r="E8" s="175"/>
      <c r="F8" s="179" t="s">
        <v>20</v>
      </c>
      <c r="G8" s="180"/>
      <c r="H8" s="180"/>
      <c r="I8" s="181"/>
      <c r="J8" s="123" t="s">
        <v>46</v>
      </c>
      <c r="K8" s="123" t="s">
        <v>14</v>
      </c>
    </row>
    <row r="9" spans="1:13" s="48" customFormat="1" ht="22.5" customHeight="1" x14ac:dyDescent="0.2">
      <c r="A9" s="175"/>
      <c r="B9" s="175"/>
      <c r="C9" s="103" t="s">
        <v>21</v>
      </c>
      <c r="D9" s="64" t="s">
        <v>22</v>
      </c>
      <c r="E9" s="64" t="s">
        <v>23</v>
      </c>
      <c r="F9" s="123" t="s">
        <v>24</v>
      </c>
      <c r="G9" s="123" t="s">
        <v>25</v>
      </c>
      <c r="H9" s="64" t="s">
        <v>22</v>
      </c>
      <c r="I9" s="123" t="s">
        <v>23</v>
      </c>
      <c r="J9" s="123" t="s">
        <v>23</v>
      </c>
      <c r="K9" s="123"/>
    </row>
    <row r="10" spans="1:13" s="48" customFormat="1" ht="29.25" customHeight="1" x14ac:dyDescent="0.2">
      <c r="A10" s="175" t="s">
        <v>26</v>
      </c>
      <c r="B10" s="100"/>
      <c r="C10" s="43"/>
      <c r="D10" s="79">
        <v>133000</v>
      </c>
      <c r="E10" s="94">
        <f>C10*D10</f>
        <v>0</v>
      </c>
      <c r="F10" s="43"/>
      <c r="G10" s="46"/>
      <c r="H10" s="43"/>
      <c r="I10" s="94">
        <f>G10*H10</f>
        <v>0</v>
      </c>
      <c r="J10" s="94">
        <f>MIN(G10*D10,I10)</f>
        <v>0</v>
      </c>
      <c r="K10" s="43"/>
    </row>
    <row r="11" spans="1:13" s="48" customFormat="1" ht="29.25" customHeight="1" x14ac:dyDescent="0.2">
      <c r="A11" s="175"/>
      <c r="B11" s="101"/>
      <c r="C11" s="80"/>
      <c r="D11" s="81"/>
      <c r="E11" s="80"/>
      <c r="F11" s="82"/>
      <c r="G11" s="78"/>
      <c r="H11" s="80"/>
      <c r="I11" s="97">
        <f>G11*H11</f>
        <v>0</v>
      </c>
      <c r="J11" s="97">
        <f>MIN(G11*D10,I11)</f>
        <v>0</v>
      </c>
      <c r="K11" s="80"/>
    </row>
    <row r="12" spans="1:13" s="48" customFormat="1" ht="29.25" customHeight="1" x14ac:dyDescent="0.2">
      <c r="A12" s="175"/>
      <c r="C12" s="83" t="s">
        <v>3</v>
      </c>
      <c r="D12" s="84"/>
      <c r="E12" s="85">
        <f>E10</f>
        <v>0</v>
      </c>
      <c r="F12" s="86" t="s">
        <v>3</v>
      </c>
      <c r="G12" s="85">
        <f>SUM(G10:G11)</f>
        <v>0</v>
      </c>
      <c r="H12" s="58"/>
      <c r="I12" s="85">
        <f>SUM(I10:I11)</f>
        <v>0</v>
      </c>
      <c r="J12" s="18">
        <f>SUM(J10:J11)</f>
        <v>0</v>
      </c>
      <c r="K12" s="87"/>
    </row>
    <row r="13" spans="1:13" s="48" customFormat="1" ht="29.25" customHeight="1" x14ac:dyDescent="0.2">
      <c r="A13" s="176"/>
      <c r="B13" s="161" t="s">
        <v>49</v>
      </c>
      <c r="C13" s="120" t="s">
        <v>81</v>
      </c>
      <c r="D13" s="79">
        <v>3600</v>
      </c>
      <c r="E13" s="94">
        <f>C14*C16*D13</f>
        <v>0</v>
      </c>
      <c r="F13" s="45"/>
      <c r="G13" s="46"/>
      <c r="H13" s="46"/>
      <c r="I13" s="94">
        <f>G13*H13</f>
        <v>0</v>
      </c>
      <c r="J13" s="94">
        <f>MIN(G13*D13,I13)</f>
        <v>0</v>
      </c>
      <c r="K13" s="47"/>
    </row>
    <row r="14" spans="1:13" s="48" customFormat="1" ht="29.25" customHeight="1" x14ac:dyDescent="0.2">
      <c r="A14" s="176"/>
      <c r="B14" s="162"/>
      <c r="C14" s="4"/>
      <c r="D14" s="81"/>
      <c r="E14" s="78"/>
      <c r="F14" s="115"/>
      <c r="G14" s="78"/>
      <c r="H14" s="78"/>
      <c r="I14" s="114">
        <f t="shared" ref="I14:I15" si="0">G14*H14</f>
        <v>0</v>
      </c>
      <c r="J14" s="114">
        <f>MIN(G14*D13,I14)</f>
        <v>0</v>
      </c>
      <c r="K14" s="53"/>
    </row>
    <row r="15" spans="1:13" s="48" customFormat="1" ht="29.25" customHeight="1" x14ac:dyDescent="0.2">
      <c r="A15" s="176"/>
      <c r="B15" s="162"/>
      <c r="C15" s="120" t="s">
        <v>82</v>
      </c>
      <c r="D15" s="81"/>
      <c r="E15" s="78"/>
      <c r="F15" s="115"/>
      <c r="G15" s="78"/>
      <c r="H15" s="78"/>
      <c r="I15" s="114">
        <f t="shared" si="0"/>
        <v>0</v>
      </c>
      <c r="J15" s="114">
        <f>MIN(G15*D13,I15)</f>
        <v>0</v>
      </c>
      <c r="K15" s="53"/>
    </row>
    <row r="16" spans="1:13" s="48" customFormat="1" ht="29.25" customHeight="1" x14ac:dyDescent="0.2">
      <c r="A16" s="176"/>
      <c r="B16" s="162"/>
      <c r="C16" s="49"/>
      <c r="D16" s="88"/>
      <c r="E16" s="50"/>
      <c r="F16" s="51"/>
      <c r="G16" s="50"/>
      <c r="H16" s="50"/>
      <c r="I16" s="97">
        <f>G16*H16</f>
        <v>0</v>
      </c>
      <c r="J16" s="97">
        <f>MIN(G16*D13,I16)</f>
        <v>0</v>
      </c>
      <c r="K16" s="53"/>
      <c r="M16" s="140"/>
    </row>
    <row r="17" spans="1:11" s="48" customFormat="1" ht="29.25" customHeight="1" x14ac:dyDescent="0.2">
      <c r="A17" s="176"/>
      <c r="B17" s="163"/>
      <c r="C17" s="54" t="s">
        <v>3</v>
      </c>
      <c r="D17" s="84"/>
      <c r="E17" s="56">
        <f>E13</f>
        <v>0</v>
      </c>
      <c r="F17" s="57" t="s">
        <v>3</v>
      </c>
      <c r="G17" s="56">
        <f>SUM(G13:G16)</f>
        <v>0</v>
      </c>
      <c r="H17" s="58"/>
      <c r="I17" s="56">
        <f>SUM(I13:I16)</f>
        <v>0</v>
      </c>
      <c r="J17" s="18">
        <f>SUM(J13:J16)</f>
        <v>0</v>
      </c>
      <c r="K17" s="59"/>
    </row>
    <row r="18" spans="1:11" s="48" customFormat="1" ht="29.25" customHeight="1" x14ac:dyDescent="0.2">
      <c r="A18" s="176"/>
      <c r="B18" s="161" t="s">
        <v>37</v>
      </c>
      <c r="C18" s="43"/>
      <c r="D18" s="79">
        <v>4320000</v>
      </c>
      <c r="E18" s="94">
        <f>C18*D18</f>
        <v>0</v>
      </c>
      <c r="F18" s="45"/>
      <c r="G18" s="46"/>
      <c r="H18" s="46"/>
      <c r="I18" s="94">
        <f>G18*H18</f>
        <v>0</v>
      </c>
      <c r="J18" s="94">
        <f>MIN(G18*D18,I18)</f>
        <v>0</v>
      </c>
      <c r="K18" s="47"/>
    </row>
    <row r="19" spans="1:11" s="48" customFormat="1" ht="29.25" customHeight="1" x14ac:dyDescent="0.2">
      <c r="A19" s="176"/>
      <c r="B19" s="162"/>
      <c r="C19" s="49"/>
      <c r="D19" s="89"/>
      <c r="E19" s="50"/>
      <c r="F19" s="51"/>
      <c r="G19" s="50"/>
      <c r="H19" s="50"/>
      <c r="I19" s="97">
        <f>G19*H19</f>
        <v>0</v>
      </c>
      <c r="J19" s="97">
        <f>MIN(G19*D18,I19)</f>
        <v>0</v>
      </c>
      <c r="K19" s="53"/>
    </row>
    <row r="20" spans="1:11" s="48" customFormat="1" ht="29.25" customHeight="1" x14ac:dyDescent="0.2">
      <c r="A20" s="176"/>
      <c r="B20" s="163"/>
      <c r="C20" s="54" t="s">
        <v>3</v>
      </c>
      <c r="D20" s="84"/>
      <c r="E20" s="56">
        <f>E18</f>
        <v>0</v>
      </c>
      <c r="F20" s="57" t="s">
        <v>3</v>
      </c>
      <c r="G20" s="56">
        <f>SUM(G18:G19)</f>
        <v>0</v>
      </c>
      <c r="H20" s="58"/>
      <c r="I20" s="56">
        <f>SUM(I18:I19)</f>
        <v>0</v>
      </c>
      <c r="J20" s="18">
        <f>SUM(J18:J19)</f>
        <v>0</v>
      </c>
      <c r="K20" s="59"/>
    </row>
    <row r="21" spans="1:11" s="48" customFormat="1" ht="29.25" customHeight="1" x14ac:dyDescent="0.2">
      <c r="A21" s="176"/>
      <c r="B21" s="167" t="s">
        <v>36</v>
      </c>
      <c r="C21" s="43"/>
      <c r="D21" s="79">
        <v>51400</v>
      </c>
      <c r="E21" s="94">
        <f>C21*D21</f>
        <v>0</v>
      </c>
      <c r="F21" s="45"/>
      <c r="G21" s="46"/>
      <c r="H21" s="46"/>
      <c r="I21" s="94">
        <f>G21*H21</f>
        <v>0</v>
      </c>
      <c r="J21" s="94">
        <f>MIN(G21*D21,I21)</f>
        <v>0</v>
      </c>
      <c r="K21" s="47"/>
    </row>
    <row r="22" spans="1:11" s="48" customFormat="1" ht="29.25" customHeight="1" x14ac:dyDescent="0.2">
      <c r="A22" s="176"/>
      <c r="B22" s="168"/>
      <c r="C22" s="49"/>
      <c r="D22" s="89"/>
      <c r="E22" s="50"/>
      <c r="F22" s="51"/>
      <c r="G22" s="50"/>
      <c r="H22" s="50"/>
      <c r="I22" s="97">
        <f>G22*H22</f>
        <v>0</v>
      </c>
      <c r="J22" s="97">
        <f>MIN(G22*D21,I22)</f>
        <v>0</v>
      </c>
      <c r="K22" s="53"/>
    </row>
    <row r="23" spans="1:11" s="48" customFormat="1" ht="29.25" customHeight="1" x14ac:dyDescent="0.2">
      <c r="A23" s="176"/>
      <c r="B23" s="173"/>
      <c r="C23" s="54" t="s">
        <v>3</v>
      </c>
      <c r="D23" s="84"/>
      <c r="E23" s="56">
        <f>E21</f>
        <v>0</v>
      </c>
      <c r="F23" s="57" t="s">
        <v>3</v>
      </c>
      <c r="G23" s="56">
        <f>SUM(G21:G22)</f>
        <v>0</v>
      </c>
      <c r="H23" s="58"/>
      <c r="I23" s="56">
        <f>SUM(I21:I22)</f>
        <v>0</v>
      </c>
      <c r="J23" s="18">
        <f>SUM(J21:J22)</f>
        <v>0</v>
      </c>
      <c r="K23" s="59"/>
    </row>
    <row r="24" spans="1:11" s="48" customFormat="1" ht="29.25" customHeight="1" x14ac:dyDescent="0.2">
      <c r="A24" s="176"/>
      <c r="B24" s="167" t="s">
        <v>52</v>
      </c>
      <c r="C24" s="43"/>
      <c r="D24" s="90"/>
      <c r="E24" s="94">
        <f>C24*D24</f>
        <v>0</v>
      </c>
      <c r="F24" s="45"/>
      <c r="G24" s="46"/>
      <c r="H24" s="46"/>
      <c r="I24" s="94">
        <f>G24*H24</f>
        <v>0</v>
      </c>
      <c r="J24" s="154"/>
      <c r="K24" s="47"/>
    </row>
    <row r="25" spans="1:11" s="48" customFormat="1" ht="29.25" customHeight="1" x14ac:dyDescent="0.2">
      <c r="A25" s="176"/>
      <c r="B25" s="168"/>
      <c r="C25" s="49"/>
      <c r="D25" s="88"/>
      <c r="E25" s="50"/>
      <c r="F25" s="51"/>
      <c r="G25" s="50"/>
      <c r="H25" s="50"/>
      <c r="I25" s="97">
        <f>G25*H25</f>
        <v>0</v>
      </c>
      <c r="J25" s="155"/>
      <c r="K25" s="53"/>
    </row>
    <row r="26" spans="1:11" s="48" customFormat="1" ht="29.25" customHeight="1" x14ac:dyDescent="0.2">
      <c r="A26" s="176"/>
      <c r="B26" s="169"/>
      <c r="C26" s="54" t="s">
        <v>3</v>
      </c>
      <c r="D26" s="84"/>
      <c r="E26" s="56">
        <f>E24</f>
        <v>0</v>
      </c>
      <c r="F26" s="57" t="s">
        <v>3</v>
      </c>
      <c r="G26" s="56">
        <f>SUM(G24:G25)</f>
        <v>0</v>
      </c>
      <c r="H26" s="58"/>
      <c r="I26" s="56">
        <f>SUM(I24:I25)</f>
        <v>0</v>
      </c>
      <c r="J26" s="56">
        <f>MIN(E26,I26)</f>
        <v>0</v>
      </c>
      <c r="K26" s="59"/>
    </row>
    <row r="27" spans="1:11" s="48" customFormat="1" ht="29.25" customHeight="1" x14ac:dyDescent="0.2">
      <c r="A27" s="176"/>
      <c r="B27" s="167" t="s">
        <v>33</v>
      </c>
      <c r="C27" s="3"/>
      <c r="D27" s="3">
        <v>905000</v>
      </c>
      <c r="E27" s="21">
        <f>IF(C27="",0,905000)</f>
        <v>0</v>
      </c>
      <c r="F27" s="39"/>
      <c r="G27" s="16"/>
      <c r="H27" s="16"/>
      <c r="I27" s="21">
        <f>G27*H27</f>
        <v>0</v>
      </c>
      <c r="J27" s="154"/>
      <c r="K27" s="47"/>
    </row>
    <row r="28" spans="1:11" s="48" customFormat="1" ht="29.25" customHeight="1" x14ac:dyDescent="0.2">
      <c r="A28" s="176"/>
      <c r="B28" s="168"/>
      <c r="C28" s="32"/>
      <c r="D28" s="32"/>
      <c r="E28" s="34"/>
      <c r="F28" s="40"/>
      <c r="G28" s="34">
        <f>SUM(D28:F28)</f>
        <v>0</v>
      </c>
      <c r="H28" s="34"/>
      <c r="I28" s="33">
        <f>G28*H28</f>
        <v>0</v>
      </c>
      <c r="J28" s="155"/>
      <c r="K28" s="53"/>
    </row>
    <row r="29" spans="1:11" s="48" customFormat="1" ht="29.25" customHeight="1" x14ac:dyDescent="0.2">
      <c r="A29" s="176"/>
      <c r="B29" s="174"/>
      <c r="C29" s="36" t="s">
        <v>3</v>
      </c>
      <c r="D29" s="41"/>
      <c r="E29" s="22">
        <f>E27</f>
        <v>0</v>
      </c>
      <c r="F29" s="37" t="s">
        <v>3</v>
      </c>
      <c r="G29" s="22">
        <f>SUM(G27:G28)</f>
        <v>0</v>
      </c>
      <c r="H29" s="42"/>
      <c r="I29" s="22">
        <f>SUM(I27:I28)</f>
        <v>0</v>
      </c>
      <c r="J29" s="22">
        <f>MIN(E29,I29)</f>
        <v>0</v>
      </c>
      <c r="K29" s="59"/>
    </row>
    <row r="30" spans="1:11" s="48" customFormat="1" ht="29.25" customHeight="1" x14ac:dyDescent="0.2">
      <c r="A30" s="176"/>
      <c r="B30" s="167" t="s">
        <v>34</v>
      </c>
      <c r="C30" s="43"/>
      <c r="D30" s="79">
        <v>205000</v>
      </c>
      <c r="E30" s="94">
        <f>C30*D30</f>
        <v>0</v>
      </c>
      <c r="F30" s="45"/>
      <c r="G30" s="46"/>
      <c r="H30" s="46"/>
      <c r="I30" s="94">
        <f>G30*H30</f>
        <v>0</v>
      </c>
      <c r="J30" s="94">
        <f>MIN(G30*D30,I30)</f>
        <v>0</v>
      </c>
      <c r="K30" s="47"/>
    </row>
    <row r="31" spans="1:11" s="48" customFormat="1" ht="29.25" customHeight="1" x14ac:dyDescent="0.2">
      <c r="A31" s="176"/>
      <c r="B31" s="168"/>
      <c r="C31" s="49"/>
      <c r="D31" s="88"/>
      <c r="E31" s="50"/>
      <c r="F31" s="51"/>
      <c r="G31" s="50"/>
      <c r="H31" s="50"/>
      <c r="I31" s="97">
        <f>G31*H31</f>
        <v>0</v>
      </c>
      <c r="J31" s="97">
        <f>MIN(G31*D30,I31)</f>
        <v>0</v>
      </c>
      <c r="K31" s="53"/>
    </row>
    <row r="32" spans="1:11" s="48" customFormat="1" ht="29.25" customHeight="1" x14ac:dyDescent="0.2">
      <c r="A32" s="176"/>
      <c r="B32" s="173"/>
      <c r="C32" s="54" t="s">
        <v>3</v>
      </c>
      <c r="D32" s="84"/>
      <c r="E32" s="56">
        <f>E30</f>
        <v>0</v>
      </c>
      <c r="F32" s="57" t="s">
        <v>3</v>
      </c>
      <c r="G32" s="56">
        <f>SUM(G30:G31)</f>
        <v>0</v>
      </c>
      <c r="H32" s="58"/>
      <c r="I32" s="56">
        <f>SUM(I30:I31)</f>
        <v>0</v>
      </c>
      <c r="J32" s="18">
        <f>SUM(J30:J31)</f>
        <v>0</v>
      </c>
      <c r="K32" s="59"/>
    </row>
    <row r="33" spans="1:11" s="48" customFormat="1" ht="29.25" customHeight="1" x14ac:dyDescent="0.2">
      <c r="A33" s="176"/>
      <c r="B33" s="167" t="s">
        <v>55</v>
      </c>
      <c r="C33" s="43"/>
      <c r="D33" s="79">
        <v>300000</v>
      </c>
      <c r="E33" s="21">
        <f>IF(C33="",0,300000)</f>
        <v>0</v>
      </c>
      <c r="F33" s="45"/>
      <c r="G33" s="46"/>
      <c r="H33" s="46"/>
      <c r="I33" s="94">
        <f>G33*H33</f>
        <v>0</v>
      </c>
      <c r="J33" s="154"/>
      <c r="K33" s="47"/>
    </row>
    <row r="34" spans="1:11" s="48" customFormat="1" ht="29.25" customHeight="1" x14ac:dyDescent="0.2">
      <c r="A34" s="176"/>
      <c r="B34" s="168"/>
      <c r="C34" s="49"/>
      <c r="D34" s="88"/>
      <c r="E34" s="50"/>
      <c r="F34" s="51"/>
      <c r="G34" s="50"/>
      <c r="H34" s="50"/>
      <c r="I34" s="97">
        <f>G34*H34</f>
        <v>0</v>
      </c>
      <c r="J34" s="155"/>
      <c r="K34" s="53"/>
    </row>
    <row r="35" spans="1:11" s="48" customFormat="1" ht="29.25" customHeight="1" x14ac:dyDescent="0.2">
      <c r="A35" s="176"/>
      <c r="B35" s="173"/>
      <c r="C35" s="54" t="s">
        <v>3</v>
      </c>
      <c r="D35" s="84"/>
      <c r="E35" s="56">
        <f>E33</f>
        <v>0</v>
      </c>
      <c r="F35" s="57" t="s">
        <v>3</v>
      </c>
      <c r="G35" s="56">
        <f>SUM(G33:G34)</f>
        <v>0</v>
      </c>
      <c r="H35" s="58"/>
      <c r="I35" s="56">
        <f>SUM(I33:I34)</f>
        <v>0</v>
      </c>
      <c r="J35" s="56">
        <f>MIN(E35,I35)</f>
        <v>0</v>
      </c>
      <c r="K35" s="59"/>
    </row>
    <row r="36" spans="1:11" s="48" customFormat="1" ht="29.25" customHeight="1" x14ac:dyDescent="0.2">
      <c r="A36" s="176"/>
      <c r="B36" s="167" t="s">
        <v>56</v>
      </c>
      <c r="C36" s="43"/>
      <c r="D36" s="79">
        <v>1500000</v>
      </c>
      <c r="E36" s="94">
        <f>C36*D36</f>
        <v>0</v>
      </c>
      <c r="F36" s="45"/>
      <c r="G36" s="46"/>
      <c r="H36" s="46"/>
      <c r="I36" s="94">
        <f>G36*H36</f>
        <v>0</v>
      </c>
      <c r="J36" s="94">
        <f>MIN(G36*D36,I36)</f>
        <v>0</v>
      </c>
      <c r="K36" s="47"/>
    </row>
    <row r="37" spans="1:11" s="48" customFormat="1" ht="29.25" customHeight="1" x14ac:dyDescent="0.2">
      <c r="A37" s="176"/>
      <c r="B37" s="168"/>
      <c r="C37" s="49"/>
      <c r="D37" s="88"/>
      <c r="E37" s="50"/>
      <c r="F37" s="51"/>
      <c r="G37" s="50"/>
      <c r="H37" s="50"/>
      <c r="I37" s="97">
        <f>G37*H37</f>
        <v>0</v>
      </c>
      <c r="J37" s="97">
        <f>MIN(G37*D36,I37)</f>
        <v>0</v>
      </c>
      <c r="K37" s="53"/>
    </row>
    <row r="38" spans="1:11" s="48" customFormat="1" ht="29.25" customHeight="1" x14ac:dyDescent="0.2">
      <c r="A38" s="177"/>
      <c r="B38" s="173"/>
      <c r="C38" s="54" t="s">
        <v>3</v>
      </c>
      <c r="D38" s="84"/>
      <c r="E38" s="56">
        <f>E36</f>
        <v>0</v>
      </c>
      <c r="F38" s="57" t="s">
        <v>3</v>
      </c>
      <c r="G38" s="56">
        <f>SUM(G36:G37)</f>
        <v>0</v>
      </c>
      <c r="H38" s="58"/>
      <c r="I38" s="56">
        <f>SUM(I36:I37)</f>
        <v>0</v>
      </c>
      <c r="J38" s="18">
        <f>SUM(J36:J37)</f>
        <v>0</v>
      </c>
      <c r="K38" s="59"/>
    </row>
    <row r="39" spans="1:11" s="48" customFormat="1" ht="29.25" customHeight="1" x14ac:dyDescent="0.2">
      <c r="A39" s="91"/>
      <c r="B39" s="102" t="s">
        <v>15</v>
      </c>
      <c r="C39" s="71"/>
      <c r="D39" s="72"/>
      <c r="E39" s="56">
        <f>SUM(E12,E17,E20,E23,E26,E29,E32,E35,E38)</f>
        <v>0</v>
      </c>
      <c r="F39" s="71"/>
      <c r="G39" s="72"/>
      <c r="H39" s="72"/>
      <c r="I39" s="56">
        <f>SUM(I12,I17,I20,I23,I26,I29,I32,I35,I38)</f>
        <v>0</v>
      </c>
      <c r="J39" s="56">
        <f>SUM(J12,J17,J20,J23,J26,J29,J32,J35,J38)</f>
        <v>0</v>
      </c>
      <c r="K39" s="71"/>
    </row>
    <row r="40" spans="1:11" s="48" customFormat="1" ht="15" customHeight="1" x14ac:dyDescent="0.2">
      <c r="A40" s="48" t="s">
        <v>45</v>
      </c>
    </row>
    <row r="41" spans="1:11" s="48" customFormat="1" ht="15" customHeight="1" x14ac:dyDescent="0.2">
      <c r="A41" s="48" t="s">
        <v>44</v>
      </c>
    </row>
    <row r="45" spans="1:11" x14ac:dyDescent="0.2">
      <c r="F45" s="1" t="s">
        <v>68</v>
      </c>
    </row>
    <row r="46" spans="1:11" x14ac:dyDescent="0.2">
      <c r="F46" s="1" t="s">
        <v>69</v>
      </c>
    </row>
  </sheetData>
  <mergeCells count="18">
    <mergeCell ref="A3:K3"/>
    <mergeCell ref="A8:A9"/>
    <mergeCell ref="B8:B9"/>
    <mergeCell ref="C8:E8"/>
    <mergeCell ref="F8:I8"/>
    <mergeCell ref="A10:A12"/>
    <mergeCell ref="A13:A38"/>
    <mergeCell ref="B13:B17"/>
    <mergeCell ref="B18:B20"/>
    <mergeCell ref="B21:B23"/>
    <mergeCell ref="B24:B26"/>
    <mergeCell ref="B33:B35"/>
    <mergeCell ref="J33:J34"/>
    <mergeCell ref="B36:B38"/>
    <mergeCell ref="J24:J25"/>
    <mergeCell ref="B27:B29"/>
    <mergeCell ref="J27:J28"/>
    <mergeCell ref="B30:B32"/>
  </mergeCells>
  <phoneticPr fontId="2"/>
  <dataValidations count="1">
    <dataValidation type="list" allowBlank="1" showInputMessage="1" showErrorMessage="1" sqref="F6">
      <formula1>$F$45:$F$46</formula1>
    </dataValidation>
  </dataValidations>
  <printOptions horizontalCentered="1" verticalCentered="1"/>
  <pageMargins left="0.23622047244094491" right="0.23622047244094491" top="0.74803149606299213" bottom="0.74803149606299213" header="0.31496062992125984" footer="0.31496062992125984"/>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showGridLines="0" showZeros="0" view="pageBreakPreview" zoomScale="86" zoomScaleNormal="85" zoomScaleSheetLayoutView="86" workbookViewId="0">
      <selection activeCell="O15" sqref="O15"/>
    </sheetView>
  </sheetViews>
  <sheetFormatPr defaultColWidth="9.09765625" defaultRowHeight="12" x14ac:dyDescent="0.2"/>
  <cols>
    <col min="1" max="1" width="8.09765625" style="1" customWidth="1"/>
    <col min="2" max="2" width="21.3984375" style="1" customWidth="1"/>
    <col min="3" max="5" width="14.296875" style="1" customWidth="1"/>
    <col min="6" max="6" width="28.59765625" style="1" customWidth="1"/>
    <col min="7" max="10" width="14.296875" style="1" customWidth="1"/>
    <col min="11" max="11" width="17.8984375" style="1" customWidth="1"/>
    <col min="12" max="16384" width="9.09765625" style="1"/>
  </cols>
  <sheetData>
    <row r="1" spans="1:16" ht="22" customHeight="1" x14ac:dyDescent="0.2">
      <c r="K1" s="118" t="s">
        <v>89</v>
      </c>
    </row>
    <row r="2" spans="1:16" ht="22.5" customHeight="1" x14ac:dyDescent="0.2">
      <c r="A2" s="30" t="s">
        <v>43</v>
      </c>
      <c r="K2" s="15"/>
    </row>
    <row r="3" spans="1:16" ht="22.5" customHeight="1" x14ac:dyDescent="0.2">
      <c r="A3" s="141" t="s">
        <v>16</v>
      </c>
      <c r="B3" s="141"/>
      <c r="C3" s="141"/>
      <c r="D3" s="141"/>
      <c r="E3" s="141"/>
      <c r="F3" s="141"/>
      <c r="G3" s="141"/>
      <c r="H3" s="141"/>
      <c r="I3" s="141"/>
      <c r="J3" s="141"/>
      <c r="K3" s="141"/>
    </row>
    <row r="4" spans="1:16" ht="22.5" customHeight="1" x14ac:dyDescent="0.2">
      <c r="A4" s="6"/>
      <c r="B4" s="6"/>
      <c r="C4" s="6"/>
      <c r="D4" s="6"/>
      <c r="E4" s="6"/>
      <c r="F4" s="6"/>
      <c r="G4" s="6"/>
      <c r="H4" s="6"/>
      <c r="I4" s="29" t="s">
        <v>72</v>
      </c>
    </row>
    <row r="5" spans="1:16" ht="22.5" customHeight="1" x14ac:dyDescent="0.2">
      <c r="A5" s="166" t="s">
        <v>17</v>
      </c>
      <c r="B5" s="166" t="s">
        <v>18</v>
      </c>
      <c r="C5" s="166" t="s">
        <v>19</v>
      </c>
      <c r="D5" s="166"/>
      <c r="E5" s="184"/>
      <c r="F5" s="166" t="s">
        <v>20</v>
      </c>
      <c r="G5" s="166"/>
      <c r="H5" s="166"/>
      <c r="I5" s="166"/>
      <c r="J5" s="138" t="s">
        <v>46</v>
      </c>
      <c r="K5" s="157" t="s">
        <v>14</v>
      </c>
    </row>
    <row r="6" spans="1:16" ht="22.5" customHeight="1" x14ac:dyDescent="0.2">
      <c r="A6" s="166"/>
      <c r="B6" s="166"/>
      <c r="C6" s="105" t="s">
        <v>21</v>
      </c>
      <c r="D6" s="26" t="s">
        <v>22</v>
      </c>
      <c r="E6" s="26" t="s">
        <v>23</v>
      </c>
      <c r="F6" s="122" t="s">
        <v>24</v>
      </c>
      <c r="G6" s="122" t="s">
        <v>25</v>
      </c>
      <c r="H6" s="139" t="s">
        <v>94</v>
      </c>
      <c r="I6" s="26" t="s">
        <v>23</v>
      </c>
      <c r="J6" s="138" t="s">
        <v>23</v>
      </c>
      <c r="K6" s="159"/>
    </row>
    <row r="7" spans="1:16" ht="30" customHeight="1" x14ac:dyDescent="0.2">
      <c r="A7" s="166" t="s">
        <v>32</v>
      </c>
      <c r="B7" s="151" t="s">
        <v>62</v>
      </c>
      <c r="C7" s="3"/>
      <c r="D7" s="3"/>
      <c r="E7" s="21">
        <f>C7*D7</f>
        <v>0</v>
      </c>
      <c r="F7" s="39"/>
      <c r="G7" s="16"/>
      <c r="I7" s="3"/>
      <c r="J7" s="164"/>
      <c r="K7" s="5"/>
    </row>
    <row r="8" spans="1:16" ht="30" customHeight="1" x14ac:dyDescent="0.2">
      <c r="A8" s="166"/>
      <c r="B8" s="152"/>
      <c r="C8" s="32"/>
      <c r="D8" s="32"/>
      <c r="E8" s="34"/>
      <c r="F8" s="40"/>
      <c r="G8" s="34">
        <f>SUM(D8:F8)</f>
        <v>0</v>
      </c>
      <c r="I8" s="4"/>
      <c r="J8" s="182"/>
      <c r="K8" s="13"/>
    </row>
    <row r="9" spans="1:16" ht="30" customHeight="1" x14ac:dyDescent="0.2">
      <c r="A9" s="166"/>
      <c r="B9" s="156"/>
      <c r="C9" s="36" t="s">
        <v>3</v>
      </c>
      <c r="D9" s="41"/>
      <c r="E9" s="22">
        <f>E7</f>
        <v>0</v>
      </c>
      <c r="F9" s="37" t="s">
        <v>3</v>
      </c>
      <c r="G9" s="22">
        <f>SUM(G7:G8)</f>
        <v>0</v>
      </c>
      <c r="H9" s="42"/>
      <c r="I9" s="75">
        <f>SUM(I7:I8)</f>
        <v>0</v>
      </c>
      <c r="J9" s="183"/>
      <c r="K9" s="13"/>
      <c r="P9" s="125"/>
    </row>
    <row r="10" spans="1:16" ht="30" customHeight="1" x14ac:dyDescent="0.2">
      <c r="A10" s="166"/>
      <c r="B10" s="151" t="s">
        <v>63</v>
      </c>
      <c r="C10" s="3"/>
      <c r="D10" s="3"/>
      <c r="E10" s="21">
        <f>C10*D10</f>
        <v>0</v>
      </c>
      <c r="F10" s="39"/>
      <c r="G10" s="16"/>
      <c r="H10" s="16"/>
      <c r="I10" s="21">
        <f>G10*H10</f>
        <v>0</v>
      </c>
      <c r="J10" s="164"/>
      <c r="K10" s="5"/>
    </row>
    <row r="11" spans="1:16" ht="30" customHeight="1" x14ac:dyDescent="0.2">
      <c r="A11" s="166"/>
      <c r="B11" s="152"/>
      <c r="C11" s="32"/>
      <c r="D11" s="32"/>
      <c r="E11" s="34"/>
      <c r="F11" s="40"/>
      <c r="G11" s="34"/>
      <c r="H11" s="34"/>
      <c r="I11" s="33">
        <f>G11*H11</f>
        <v>0</v>
      </c>
      <c r="J11" s="182"/>
      <c r="K11" s="13"/>
    </row>
    <row r="12" spans="1:16" ht="30" customHeight="1" x14ac:dyDescent="0.2">
      <c r="A12" s="166"/>
      <c r="B12" s="153"/>
      <c r="C12" s="35" t="s">
        <v>3</v>
      </c>
      <c r="D12" s="41"/>
      <c r="E12" s="18">
        <f>E10</f>
        <v>0</v>
      </c>
      <c r="F12" s="38" t="s">
        <v>3</v>
      </c>
      <c r="G12" s="18">
        <f>SUM(G10:G11)</f>
        <v>0</v>
      </c>
      <c r="H12" s="42"/>
      <c r="I12" s="18">
        <f>SUM(I10:I11)</f>
        <v>0</v>
      </c>
      <c r="J12" s="183"/>
      <c r="K12" s="14"/>
    </row>
    <row r="13" spans="1:16" ht="30" customHeight="1" x14ac:dyDescent="0.2">
      <c r="A13" s="166"/>
      <c r="B13" s="151" t="s">
        <v>64</v>
      </c>
      <c r="C13" s="3"/>
      <c r="D13" s="3"/>
      <c r="E13" s="21">
        <f>C13*D13</f>
        <v>0</v>
      </c>
      <c r="F13" s="39"/>
      <c r="G13" s="16"/>
      <c r="H13" s="16"/>
      <c r="I13" s="21">
        <f>G13*H13</f>
        <v>0</v>
      </c>
      <c r="J13" s="164"/>
      <c r="K13" s="5"/>
    </row>
    <row r="14" spans="1:16" ht="30" customHeight="1" x14ac:dyDescent="0.2">
      <c r="A14" s="166"/>
      <c r="B14" s="152"/>
      <c r="C14" s="32"/>
      <c r="D14" s="32"/>
      <c r="E14" s="34"/>
      <c r="F14" s="40"/>
      <c r="G14" s="34"/>
      <c r="H14" s="34"/>
      <c r="I14" s="33">
        <f>G14*H14</f>
        <v>0</v>
      </c>
      <c r="J14" s="182"/>
      <c r="K14" s="13"/>
    </row>
    <row r="15" spans="1:16" ht="30" customHeight="1" x14ac:dyDescent="0.2">
      <c r="A15" s="166"/>
      <c r="B15" s="153"/>
      <c r="C15" s="35" t="s">
        <v>3</v>
      </c>
      <c r="D15" s="41"/>
      <c r="E15" s="18">
        <f>E13</f>
        <v>0</v>
      </c>
      <c r="F15" s="38" t="s">
        <v>3</v>
      </c>
      <c r="G15" s="18">
        <f>SUM(G13:G14)</f>
        <v>0</v>
      </c>
      <c r="H15" s="42"/>
      <c r="I15" s="18">
        <f>SUM(I13:I14)</f>
        <v>0</v>
      </c>
      <c r="J15" s="183"/>
      <c r="K15" s="14"/>
    </row>
    <row r="16" spans="1:16" ht="30" customHeight="1" x14ac:dyDescent="0.2">
      <c r="A16" s="166"/>
      <c r="B16" s="151" t="s">
        <v>65</v>
      </c>
      <c r="C16" s="3"/>
      <c r="D16" s="3"/>
      <c r="E16" s="21">
        <f>C16*D16</f>
        <v>0</v>
      </c>
      <c r="F16" s="39"/>
      <c r="G16" s="16"/>
      <c r="H16" s="16"/>
      <c r="I16" s="21">
        <f>G16*H16</f>
        <v>0</v>
      </c>
      <c r="J16" s="164"/>
      <c r="K16" s="5"/>
    </row>
    <row r="17" spans="1:11" ht="30" customHeight="1" x14ac:dyDescent="0.2">
      <c r="A17" s="166"/>
      <c r="B17" s="152"/>
      <c r="C17" s="32"/>
      <c r="D17" s="32"/>
      <c r="E17" s="34"/>
      <c r="F17" s="40"/>
      <c r="G17" s="34"/>
      <c r="H17" s="34"/>
      <c r="I17" s="33">
        <f>G17*H17</f>
        <v>0</v>
      </c>
      <c r="J17" s="182"/>
      <c r="K17" s="13"/>
    </row>
    <row r="18" spans="1:11" ht="30" customHeight="1" x14ac:dyDescent="0.2">
      <c r="A18" s="166"/>
      <c r="B18" s="153"/>
      <c r="C18" s="35" t="s">
        <v>3</v>
      </c>
      <c r="D18" s="41"/>
      <c r="E18" s="18">
        <f>E16</f>
        <v>0</v>
      </c>
      <c r="F18" s="38" t="s">
        <v>3</v>
      </c>
      <c r="G18" s="18">
        <f>SUM(G16:G17)</f>
        <v>0</v>
      </c>
      <c r="H18" s="42"/>
      <c r="I18" s="18">
        <f>SUM(I16:I17)</f>
        <v>0</v>
      </c>
      <c r="J18" s="183"/>
      <c r="K18" s="14"/>
    </row>
    <row r="19" spans="1:11" ht="30" customHeight="1" x14ac:dyDescent="0.2">
      <c r="A19" s="166"/>
      <c r="B19" s="151" t="s">
        <v>66</v>
      </c>
      <c r="C19" s="3"/>
      <c r="D19" s="109"/>
      <c r="E19" s="21">
        <f>C19*D19</f>
        <v>0</v>
      </c>
      <c r="F19" s="39"/>
      <c r="G19" s="16"/>
      <c r="H19" s="16"/>
      <c r="I19" s="21">
        <f>G19*H19</f>
        <v>0</v>
      </c>
      <c r="J19" s="164"/>
      <c r="K19" s="5"/>
    </row>
    <row r="20" spans="1:11" ht="30" customHeight="1" x14ac:dyDescent="0.2">
      <c r="A20" s="166"/>
      <c r="B20" s="152"/>
      <c r="C20" s="32"/>
      <c r="D20" s="108"/>
      <c r="E20" s="34"/>
      <c r="F20" s="40"/>
      <c r="G20" s="34"/>
      <c r="H20" s="34"/>
      <c r="I20" s="33">
        <f>G20*H20</f>
        <v>0</v>
      </c>
      <c r="J20" s="182"/>
      <c r="K20" s="13"/>
    </row>
    <row r="21" spans="1:11" ht="30" customHeight="1" x14ac:dyDescent="0.2">
      <c r="A21" s="166"/>
      <c r="B21" s="153"/>
      <c r="C21" s="35" t="s">
        <v>3</v>
      </c>
      <c r="D21" s="41"/>
      <c r="E21" s="18">
        <f>E19</f>
        <v>0</v>
      </c>
      <c r="F21" s="38" t="s">
        <v>3</v>
      </c>
      <c r="G21" s="18">
        <f>SUM(G19:G20)</f>
        <v>0</v>
      </c>
      <c r="H21" s="42"/>
      <c r="I21" s="18">
        <f>SUM(I19:I20)</f>
        <v>0</v>
      </c>
      <c r="J21" s="183"/>
      <c r="K21" s="14"/>
    </row>
    <row r="22" spans="1:11" ht="30" customHeight="1" x14ac:dyDescent="0.2">
      <c r="A22" s="166"/>
      <c r="B22" s="104" t="s">
        <v>15</v>
      </c>
      <c r="C22" s="110"/>
      <c r="D22" s="111">
        <v>500000</v>
      </c>
      <c r="E22" s="112">
        <f>MIN((E9+E12+E15+E18+E21),D22)</f>
        <v>0</v>
      </c>
      <c r="F22" s="110"/>
      <c r="G22" s="113"/>
      <c r="H22" s="113"/>
      <c r="I22" s="18">
        <f>SUM(I9,I12,I15,I18,I21)</f>
        <v>0</v>
      </c>
      <c r="J22" s="112">
        <f>MIN(E22,I22)</f>
        <v>0</v>
      </c>
      <c r="K22" s="110"/>
    </row>
    <row r="23" spans="1:11" ht="15" customHeight="1" x14ac:dyDescent="0.2">
      <c r="A23" s="1" t="s">
        <v>47</v>
      </c>
    </row>
    <row r="24" spans="1:11" ht="15" customHeight="1" x14ac:dyDescent="0.2">
      <c r="A24" s="1" t="s">
        <v>93</v>
      </c>
      <c r="B24" s="124"/>
    </row>
    <row r="25" spans="1:11" ht="15" customHeight="1" x14ac:dyDescent="0.2">
      <c r="A25" s="1" t="s">
        <v>58</v>
      </c>
    </row>
  </sheetData>
  <mergeCells count="17">
    <mergeCell ref="A3:K3"/>
    <mergeCell ref="A5:A6"/>
    <mergeCell ref="B5:B6"/>
    <mergeCell ref="C5:E5"/>
    <mergeCell ref="F5:I5"/>
    <mergeCell ref="K5:K6"/>
    <mergeCell ref="J16:J18"/>
    <mergeCell ref="J19:J21"/>
    <mergeCell ref="A7:A22"/>
    <mergeCell ref="B7:B9"/>
    <mergeCell ref="B10:B12"/>
    <mergeCell ref="B13:B15"/>
    <mergeCell ref="B16:B18"/>
    <mergeCell ref="B19:B21"/>
    <mergeCell ref="J7:J9"/>
    <mergeCell ref="J10:J12"/>
    <mergeCell ref="J13:J15"/>
  </mergeCells>
  <phoneticPr fontId="2"/>
  <printOptions horizontalCentered="1" verticalCentered="1"/>
  <pageMargins left="0.23622047244094491" right="0.23622047244094491"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様式2-1</vt:lpstr>
      <vt:lpstr>様式2-1-2別紙(入院)</vt:lpstr>
      <vt:lpstr>様式2-1-2別紙(外来)</vt:lpstr>
      <vt:lpstr>様式2-1-2別紙（救急）</vt:lpstr>
      <vt:lpstr>様式2-1-2別紙(外来確保)</vt:lpstr>
      <vt:lpstr>'様式2-1'!Print_Area</vt:lpstr>
      <vt:lpstr>'様式2-1-2別紙(外来)'!Print_Area</vt:lpstr>
      <vt:lpstr>'様式2-1-2別紙（救急）'!Print_Area</vt:lpstr>
      <vt:lpstr>'様式2-1-2別紙(入院)'!Print_Area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2021-06-28T06:30:33Z</dcterms:created>
  <dcterms:modified xsi:type="dcterms:W3CDTF">2023-10-31T08:03:49Z</dcterms:modified>
</cp:coreProperties>
</file>