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8564\Desktop\統計表エクセル\"/>
    </mc:Choice>
  </mc:AlternateContent>
  <bookViews>
    <workbookView xWindow="0" yWindow="0" windowWidth="28800" windowHeight="12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N27" i="1"/>
  <c r="K27" i="1"/>
  <c r="J27" i="1"/>
  <c r="G27" i="1"/>
  <c r="N26" i="1"/>
  <c r="K26" i="1"/>
  <c r="J26" i="1"/>
  <c r="G26" i="1"/>
  <c r="N25" i="1"/>
  <c r="K25" i="1"/>
  <c r="J25" i="1"/>
  <c r="G25" i="1"/>
  <c r="N24" i="1"/>
  <c r="K24" i="1"/>
  <c r="J24" i="1"/>
  <c r="G24" i="1"/>
  <c r="N23" i="1"/>
  <c r="K23" i="1"/>
  <c r="J23" i="1"/>
  <c r="G23" i="1"/>
  <c r="N22" i="1"/>
  <c r="K22" i="1"/>
  <c r="J22" i="1"/>
  <c r="G22" i="1"/>
  <c r="N21" i="1"/>
  <c r="K21" i="1"/>
  <c r="J21" i="1"/>
  <c r="G21" i="1"/>
  <c r="N20" i="1"/>
  <c r="K20" i="1"/>
  <c r="J20" i="1"/>
  <c r="G20" i="1"/>
  <c r="N19" i="1"/>
  <c r="K19" i="1"/>
  <c r="J19" i="1"/>
  <c r="G19" i="1"/>
  <c r="N18" i="1"/>
  <c r="K18" i="1"/>
  <c r="J18" i="1"/>
  <c r="G18" i="1"/>
  <c r="N17" i="1"/>
  <c r="K17" i="1"/>
  <c r="J17" i="1"/>
  <c r="G17" i="1"/>
  <c r="N16" i="1"/>
  <c r="K16" i="1"/>
  <c r="J16" i="1"/>
  <c r="G16" i="1"/>
  <c r="N15" i="1"/>
  <c r="K15" i="1"/>
  <c r="J15" i="1"/>
  <c r="G15" i="1"/>
  <c r="N14" i="1"/>
  <c r="K14" i="1"/>
  <c r="J14" i="1"/>
  <c r="G14" i="1"/>
  <c r="N13" i="1"/>
  <c r="K13" i="1"/>
  <c r="J13" i="1"/>
  <c r="G13" i="1"/>
  <c r="N12" i="1"/>
  <c r="K12" i="1"/>
  <c r="J12" i="1"/>
  <c r="G12" i="1"/>
  <c r="N11" i="1"/>
  <c r="K11" i="1"/>
  <c r="J11" i="1"/>
  <c r="G11" i="1"/>
  <c r="N10" i="1"/>
  <c r="K10" i="1"/>
  <c r="J10" i="1"/>
  <c r="G10" i="1"/>
  <c r="N9" i="1"/>
  <c r="K9" i="1"/>
  <c r="J9" i="1"/>
  <c r="G9" i="1"/>
  <c r="Q8" i="1"/>
  <c r="Q6" i="1" s="1"/>
  <c r="P8" i="1"/>
  <c r="P6" i="1" s="1"/>
  <c r="O8" i="1"/>
  <c r="M8" i="1"/>
  <c r="L8" i="1"/>
  <c r="I8" i="1"/>
  <c r="K8" i="1" s="1"/>
  <c r="H8" i="1"/>
  <c r="F8" i="1"/>
  <c r="Q7" i="1"/>
  <c r="P7" i="1"/>
  <c r="O7" i="1"/>
  <c r="M7" i="1"/>
  <c r="M6" i="1" s="1"/>
  <c r="N6" i="1" s="1"/>
  <c r="L7" i="1"/>
  <c r="I7" i="1"/>
  <c r="K7" i="1" s="1"/>
  <c r="H7" i="1"/>
  <c r="F7" i="1"/>
  <c r="G7" i="1" s="1"/>
  <c r="E7" i="1"/>
  <c r="D7" i="1"/>
  <c r="O6" i="1"/>
  <c r="L6" i="1"/>
  <c r="I6" i="1"/>
  <c r="K6" i="1" s="1"/>
  <c r="H6" i="1"/>
  <c r="F6" i="1"/>
  <c r="G6" i="1" s="1"/>
  <c r="E6" i="1"/>
  <c r="D6" i="1"/>
  <c r="N7" i="1" l="1"/>
  <c r="J6" i="1"/>
  <c r="J7" i="1"/>
</calcChain>
</file>

<file path=xl/sharedStrings.xml><?xml version="1.0" encoding="utf-8"?>
<sst xmlns="http://schemas.openxmlformats.org/spreadsheetml/2006/main" count="76" uniqueCount="45">
  <si>
    <t>第６表　保険者別一般状況（その１）</t>
    <rPh sb="4" eb="7">
      <t>ホケンシャ</t>
    </rPh>
    <rPh sb="7" eb="8">
      <t>ベツ</t>
    </rPh>
    <rPh sb="8" eb="10">
      <t>イッパン</t>
    </rPh>
    <rPh sb="10" eb="12">
      <t>ジョウキョウ</t>
    </rPh>
    <phoneticPr fontId="3"/>
  </si>
  <si>
    <t>番
号</t>
    <rPh sb="0" eb="1">
      <t>バン</t>
    </rPh>
    <rPh sb="3" eb="4">
      <t>ゴウ</t>
    </rPh>
    <phoneticPr fontId="3"/>
  </si>
  <si>
    <t>事業開始
年 月 日</t>
    <rPh sb="0" eb="2">
      <t>ジギョウ</t>
    </rPh>
    <rPh sb="2" eb="4">
      <t>カイシ</t>
    </rPh>
    <rPh sb="5" eb="6">
      <t>トシ</t>
    </rPh>
    <rPh sb="7" eb="8">
      <t>ツキ</t>
    </rPh>
    <rPh sb="9" eb="10">
      <t>ヒ</t>
    </rPh>
    <phoneticPr fontId="3"/>
  </si>
  <si>
    <t>総世帯数</t>
  </si>
  <si>
    <t>総人口</t>
  </si>
  <si>
    <t>国保世帯数</t>
  </si>
  <si>
    <t>被保険者数</t>
    <phoneticPr fontId="3"/>
  </si>
  <si>
    <t>退職被保険者等数</t>
  </si>
  <si>
    <t>一般被保険者数</t>
    <phoneticPr fontId="3"/>
  </si>
  <si>
    <t>保険者名</t>
  </si>
  <si>
    <t>年度末現在</t>
  </si>
  <si>
    <t>加入率</t>
  </si>
  <si>
    <t>年間平均</t>
  </si>
  <si>
    <t>１世帯当被保数</t>
  </si>
  <si>
    <t>被保険者に占める</t>
  </si>
  <si>
    <t>R5.1.1現在</t>
    <rPh sb="6" eb="8">
      <t>ゲンザイ</t>
    </rPh>
    <phoneticPr fontId="3"/>
  </si>
  <si>
    <t>割合・年度末現在</t>
  </si>
  <si>
    <t>世帯</t>
    <rPh sb="0" eb="2">
      <t>セタイ</t>
    </rPh>
    <phoneticPr fontId="3"/>
  </si>
  <si>
    <t>人</t>
    <rPh sb="0" eb="1">
      <t>ニン</t>
    </rPh>
    <phoneticPr fontId="3"/>
  </si>
  <si>
    <t>％</t>
    <phoneticPr fontId="3"/>
  </si>
  <si>
    <t>都道府県計</t>
    <rPh sb="0" eb="4">
      <t>トドウフケン</t>
    </rPh>
    <rPh sb="4" eb="5">
      <t>ケイ</t>
    </rPh>
    <phoneticPr fontId="3"/>
  </si>
  <si>
    <t xml:space="preserve"> 市町村計</t>
  </si>
  <si>
    <t xml:space="preserve"> 国保組合計</t>
    <rPh sb="1" eb="3">
      <t>コクホ</t>
    </rPh>
    <phoneticPr fontId="3"/>
  </si>
  <si>
    <t>-</t>
    <phoneticPr fontId="3"/>
  </si>
  <si>
    <t xml:space="preserve"> 松江市</t>
    <phoneticPr fontId="3"/>
  </si>
  <si>
    <t xml:space="preserve"> 浜田市</t>
  </si>
  <si>
    <t xml:space="preserve"> 出雲市</t>
  </si>
  <si>
    <t xml:space="preserve"> 益田市</t>
  </si>
  <si>
    <t xml:space="preserve"> 大田市</t>
  </si>
  <si>
    <t xml:space="preserve"> 安来市</t>
  </si>
  <si>
    <t xml:space="preserve"> 江津市</t>
  </si>
  <si>
    <t xml:space="preserve"> 川本町</t>
  </si>
  <si>
    <t xml:space="preserve"> 津和野町</t>
  </si>
  <si>
    <t xml:space="preserve"> 海士町</t>
  </si>
  <si>
    <t xml:space="preserve"> 西ノ島町</t>
  </si>
  <si>
    <t xml:space="preserve"> 知夫村</t>
  </si>
  <si>
    <t xml:space="preserve"> 雲南市</t>
  </si>
  <si>
    <t xml:space="preserve"> 奥出雲町</t>
  </si>
  <si>
    <t xml:space="preserve"> 飯南町</t>
  </si>
  <si>
    <t xml:space="preserve"> 美郷町</t>
  </si>
  <si>
    <t xml:space="preserve"> 邑南町</t>
  </si>
  <si>
    <t xml:space="preserve"> 吉賀町</t>
  </si>
  <si>
    <t xml:space="preserve"> 隠岐の島町</t>
  </si>
  <si>
    <t xml:space="preserve"> 医師組合</t>
  </si>
  <si>
    <t>※総世帯数・総人口：島根県市町村課「住民基本台帳年報」（令和5年1月1日現在）</t>
    <rPh sb="1" eb="2">
      <t>ソウ</t>
    </rPh>
    <rPh sb="2" eb="5">
      <t>セタイスウ</t>
    </rPh>
    <rPh sb="6" eb="9">
      <t>ソウジンコウ</t>
    </rPh>
    <rPh sb="10" eb="13">
      <t>シマネケン</t>
    </rPh>
    <rPh sb="13" eb="16">
      <t>シチョウソン</t>
    </rPh>
    <rPh sb="16" eb="17">
      <t>カ</t>
    </rPh>
    <rPh sb="18" eb="20">
      <t>ジュウミン</t>
    </rPh>
    <rPh sb="20" eb="22">
      <t>キホン</t>
    </rPh>
    <rPh sb="22" eb="24">
      <t>ダイチョウ</t>
    </rPh>
    <rPh sb="24" eb="26">
      <t>ネンポウ</t>
    </rPh>
    <rPh sb="28" eb="30">
      <t>レイワ</t>
    </rPh>
    <rPh sb="31" eb="32">
      <t>ネン</t>
    </rPh>
    <rPh sb="33" eb="34">
      <t>ガツ</t>
    </rPh>
    <rPh sb="35" eb="36">
      <t>ニチ</t>
    </rPh>
    <rPh sb="36" eb="3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</si>
</sst>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"/>
    <numFmt numFmtId="177" formatCode="#,###,##0"/>
    <numFmt numFmtId="178" formatCode="#,###,##0.00"/>
    <numFmt numFmtId="179" formatCode="#,###,##0.##"/>
    <numFmt numFmtId="180" formatCode="[$-411]ggge&quot;年&quot;m&quot;月&quot;d&quot;日&quot;;@"/>
    <numFmt numFmtId="181" formatCode="#,###;\-#,###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distributed" vertical="center" wrapText="1" inden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distributed" vertical="center" inden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left" vertical="center"/>
    </xf>
    <xf numFmtId="180" fontId="1" fillId="0" borderId="10" xfId="0" applyNumberFormat="1" applyFont="1" applyFill="1" applyBorder="1" applyAlignment="1">
      <alignment horizontal="center" vertical="center"/>
    </xf>
    <xf numFmtId="37" fontId="5" fillId="2" borderId="10" xfId="0" applyNumberFormat="1" applyFont="1" applyFill="1" applyBorder="1" applyAlignment="1" applyProtection="1">
      <protection locked="0"/>
    </xf>
    <xf numFmtId="181" fontId="5" fillId="2" borderId="10" xfId="1" applyNumberFormat="1" applyFont="1" applyFill="1" applyBorder="1" applyAlignment="1"/>
    <xf numFmtId="177" fontId="5" fillId="2" borderId="10" xfId="0" applyNumberFormat="1" applyFont="1" applyFill="1" applyBorder="1" applyAlignment="1">
      <alignment horizontal="right"/>
    </xf>
    <xf numFmtId="0" fontId="1" fillId="0" borderId="6" xfId="0" applyNumberFormat="1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center" vertical="center"/>
    </xf>
    <xf numFmtId="37" fontId="5" fillId="2" borderId="1" xfId="0" applyNumberFormat="1" applyFont="1" applyFill="1" applyBorder="1" applyAlignment="1" applyProtection="1">
      <protection locked="0"/>
    </xf>
    <xf numFmtId="181" fontId="5" fillId="2" borderId="1" xfId="1" applyNumberFormat="1" applyFont="1" applyFill="1" applyBorder="1" applyAlignment="1"/>
    <xf numFmtId="177" fontId="5" fillId="2" borderId="1" xfId="0" applyNumberFormat="1" applyFont="1" applyFill="1" applyBorder="1" applyAlignment="1">
      <alignment horizontal="right"/>
    </xf>
    <xf numFmtId="0" fontId="1" fillId="0" borderId="6" xfId="0" applyNumberFormat="1" applyFont="1" applyFill="1" applyBorder="1" applyAlignment="1">
      <alignment horizontal="center" vertical="center"/>
    </xf>
    <xf numFmtId="181" fontId="5" fillId="2" borderId="1" xfId="1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176" fontId="1" fillId="0" borderId="10" xfId="0" applyNumberFormat="1" applyFont="1" applyFill="1" applyBorder="1" applyAlignment="1">
      <alignment horizontal="right" vertical="center"/>
    </xf>
    <xf numFmtId="0" fontId="7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horizontal="right" vertical="center"/>
    </xf>
    <xf numFmtId="178" fontId="7" fillId="0" borderId="10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right" vertical="center"/>
    </xf>
    <xf numFmtId="0" fontId="7" fillId="0" borderId="6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horizontal="right" vertical="center"/>
    </xf>
    <xf numFmtId="179" fontId="7" fillId="0" borderId="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_１１年度月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E35" sqref="E35"/>
    </sheetView>
  </sheetViews>
  <sheetFormatPr defaultRowHeight="18" x14ac:dyDescent="0.55000000000000004"/>
  <cols>
    <col min="3" max="3" width="13.9140625" bestFit="1" customWidth="1"/>
  </cols>
  <sheetData>
    <row r="1" spans="1:1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" t="s">
        <v>1</v>
      </c>
      <c r="B2" s="3"/>
      <c r="C2" s="4" t="s">
        <v>2</v>
      </c>
      <c r="D2" s="5" t="s">
        <v>3</v>
      </c>
      <c r="E2" s="5" t="s">
        <v>4</v>
      </c>
      <c r="F2" s="6" t="s">
        <v>5</v>
      </c>
      <c r="G2" s="7"/>
      <c r="H2" s="8"/>
      <c r="I2" s="6" t="s">
        <v>6</v>
      </c>
      <c r="J2" s="7"/>
      <c r="K2" s="7"/>
      <c r="L2" s="8"/>
      <c r="M2" s="6" t="s">
        <v>7</v>
      </c>
      <c r="N2" s="7"/>
      <c r="O2" s="8"/>
      <c r="P2" s="6" t="s">
        <v>8</v>
      </c>
      <c r="Q2" s="8"/>
    </row>
    <row r="3" spans="1:17" x14ac:dyDescent="0.55000000000000004">
      <c r="A3" s="9"/>
      <c r="B3" s="10" t="s">
        <v>9</v>
      </c>
      <c r="C3" s="11"/>
      <c r="D3" s="12"/>
      <c r="E3" s="12"/>
      <c r="F3" s="5" t="s">
        <v>10</v>
      </c>
      <c r="G3" s="13" t="s">
        <v>11</v>
      </c>
      <c r="H3" s="5" t="s">
        <v>12</v>
      </c>
      <c r="I3" s="5" t="s">
        <v>10</v>
      </c>
      <c r="J3" s="13" t="s">
        <v>11</v>
      </c>
      <c r="K3" s="13" t="s">
        <v>13</v>
      </c>
      <c r="L3" s="5" t="s">
        <v>12</v>
      </c>
      <c r="M3" s="5" t="s">
        <v>10</v>
      </c>
      <c r="N3" s="13" t="s">
        <v>14</v>
      </c>
      <c r="O3" s="5" t="s">
        <v>12</v>
      </c>
      <c r="P3" s="5" t="s">
        <v>10</v>
      </c>
      <c r="Q3" s="5" t="s">
        <v>12</v>
      </c>
    </row>
    <row r="4" spans="1:17" x14ac:dyDescent="0.55000000000000004">
      <c r="A4" s="9"/>
      <c r="B4" s="14"/>
      <c r="C4" s="15"/>
      <c r="D4" s="17" t="s">
        <v>15</v>
      </c>
      <c r="E4" s="17" t="s">
        <v>15</v>
      </c>
      <c r="F4" s="16"/>
      <c r="G4" s="17" t="s">
        <v>10</v>
      </c>
      <c r="H4" s="16"/>
      <c r="I4" s="16"/>
      <c r="J4" s="17" t="s">
        <v>10</v>
      </c>
      <c r="K4" s="17" t="s">
        <v>10</v>
      </c>
      <c r="L4" s="16"/>
      <c r="M4" s="16"/>
      <c r="N4" s="17" t="s">
        <v>16</v>
      </c>
      <c r="O4" s="16"/>
      <c r="P4" s="16"/>
      <c r="Q4" s="16"/>
    </row>
    <row r="5" spans="1:17" x14ac:dyDescent="0.55000000000000004">
      <c r="A5" s="18"/>
      <c r="B5" s="19"/>
      <c r="C5" s="18"/>
      <c r="D5" s="20" t="s">
        <v>17</v>
      </c>
      <c r="E5" s="20" t="s">
        <v>18</v>
      </c>
      <c r="F5" s="20" t="s">
        <v>17</v>
      </c>
      <c r="G5" s="20" t="s">
        <v>19</v>
      </c>
      <c r="H5" s="20" t="s">
        <v>17</v>
      </c>
      <c r="I5" s="20" t="s">
        <v>18</v>
      </c>
      <c r="J5" s="20" t="s">
        <v>19</v>
      </c>
      <c r="K5" s="20" t="s">
        <v>18</v>
      </c>
      <c r="L5" s="20" t="s">
        <v>18</v>
      </c>
      <c r="M5" s="20" t="s">
        <v>18</v>
      </c>
      <c r="N5" s="20" t="s">
        <v>19</v>
      </c>
      <c r="O5" s="20" t="s">
        <v>18</v>
      </c>
      <c r="P5" s="20" t="s">
        <v>18</v>
      </c>
      <c r="Q5" s="20" t="s">
        <v>18</v>
      </c>
    </row>
    <row r="6" spans="1:17" x14ac:dyDescent="0.55000000000000004">
      <c r="A6" s="40"/>
      <c r="B6" s="41" t="s">
        <v>20</v>
      </c>
      <c r="C6" s="42"/>
      <c r="D6" s="43">
        <f>SUM(D7:D7)</f>
        <v>293719</v>
      </c>
      <c r="E6" s="43">
        <f>SUM(E7:E7)</f>
        <v>658809</v>
      </c>
      <c r="F6" s="44">
        <f>+F7+F8</f>
        <v>80527</v>
      </c>
      <c r="G6" s="45">
        <f>ROUND(F6/D6*100,2)</f>
        <v>27.42</v>
      </c>
      <c r="H6" s="44">
        <f>+H7+H8</f>
        <v>82907</v>
      </c>
      <c r="I6" s="44">
        <f>+I7+I8</f>
        <v>116711</v>
      </c>
      <c r="J6" s="46">
        <f>ROUND(I6/E6*100,2)</f>
        <v>17.72</v>
      </c>
      <c r="K6" s="45">
        <f t="shared" ref="K6:K27" si="0">ROUND(I6/F6,2)</f>
        <v>1.45</v>
      </c>
      <c r="L6" s="44">
        <f>+L7+L8</f>
        <v>121424</v>
      </c>
      <c r="M6" s="44">
        <f>+M7</f>
        <v>1</v>
      </c>
      <c r="N6" s="45">
        <f>ROUND(M6/I6*100,2)</f>
        <v>0</v>
      </c>
      <c r="O6" s="44">
        <f>+O7</f>
        <v>0</v>
      </c>
      <c r="P6" s="44">
        <f>+P7+P8</f>
        <v>116711</v>
      </c>
      <c r="Q6" s="44">
        <f>+Q7+Q8</f>
        <v>121424</v>
      </c>
    </row>
    <row r="7" spans="1:17" x14ac:dyDescent="0.55000000000000004">
      <c r="A7" s="36"/>
      <c r="B7" s="47" t="s">
        <v>21</v>
      </c>
      <c r="C7" s="37"/>
      <c r="D7" s="48">
        <f>SUM(D9:D27)</f>
        <v>293719</v>
      </c>
      <c r="E7" s="48">
        <f>SUM(E9:E27)</f>
        <v>658809</v>
      </c>
      <c r="F7" s="48">
        <f>SUM(F9:F27)</f>
        <v>79289</v>
      </c>
      <c r="G7" s="49">
        <f>ROUND(F7/D7*100,2)</f>
        <v>26.99</v>
      </c>
      <c r="H7" s="48">
        <f>SUM(H9:H27)</f>
        <v>81646</v>
      </c>
      <c r="I7" s="48">
        <f>SUM(I9:I27)</f>
        <v>114880</v>
      </c>
      <c r="J7" s="50">
        <f>ROUND(I7/E7*100,2)</f>
        <v>17.440000000000001</v>
      </c>
      <c r="K7" s="49">
        <f t="shared" si="0"/>
        <v>1.45</v>
      </c>
      <c r="L7" s="51">
        <f>SUM(L9:L27)</f>
        <v>119562</v>
      </c>
      <c r="M7" s="51">
        <f>SUM(M9:M27)</f>
        <v>1</v>
      </c>
      <c r="N7" s="49">
        <f>ROUND(M7/I7*100,2)</f>
        <v>0</v>
      </c>
      <c r="O7" s="51">
        <f>SUM(O9:O27)</f>
        <v>0</v>
      </c>
      <c r="P7" s="51">
        <f>SUM(P9:P27)</f>
        <v>114880</v>
      </c>
      <c r="Q7" s="51">
        <f>SUM(Q9:Q27)</f>
        <v>119562</v>
      </c>
    </row>
    <row r="8" spans="1:17" x14ac:dyDescent="0.55000000000000004">
      <c r="A8" s="36"/>
      <c r="B8" s="47" t="s">
        <v>22</v>
      </c>
      <c r="C8" s="37"/>
      <c r="D8" s="52" t="s">
        <v>23</v>
      </c>
      <c r="E8" s="52" t="s">
        <v>23</v>
      </c>
      <c r="F8" s="51">
        <f>+F29</f>
        <v>1238</v>
      </c>
      <c r="G8" s="49" t="s">
        <v>23</v>
      </c>
      <c r="H8" s="51">
        <f>+H29</f>
        <v>1261</v>
      </c>
      <c r="I8" s="51">
        <f>+I29</f>
        <v>1831</v>
      </c>
      <c r="J8" s="50" t="s">
        <v>23</v>
      </c>
      <c r="K8" s="49">
        <f t="shared" si="0"/>
        <v>1.48</v>
      </c>
      <c r="L8" s="51">
        <f>+L29</f>
        <v>1862</v>
      </c>
      <c r="M8" s="51">
        <f>+M29</f>
        <v>0</v>
      </c>
      <c r="N8" s="49" t="s">
        <v>23</v>
      </c>
      <c r="O8" s="51">
        <f>+O29</f>
        <v>0</v>
      </c>
      <c r="P8" s="51">
        <f>+P29</f>
        <v>1831</v>
      </c>
      <c r="Q8" s="51">
        <f>+Q29</f>
        <v>1862</v>
      </c>
    </row>
    <row r="9" spans="1:17" x14ac:dyDescent="0.2">
      <c r="A9" s="21">
        <v>1</v>
      </c>
      <c r="B9" s="22" t="s">
        <v>24</v>
      </c>
      <c r="C9" s="23">
        <v>40756</v>
      </c>
      <c r="D9" s="24">
        <v>91570</v>
      </c>
      <c r="E9" s="25">
        <v>197843</v>
      </c>
      <c r="F9" s="26">
        <v>22068</v>
      </c>
      <c r="G9" s="45">
        <f t="shared" ref="G9:G27" si="1">ROUND(F9/D9*100,2)</f>
        <v>24.1</v>
      </c>
      <c r="H9" s="26">
        <v>22722</v>
      </c>
      <c r="I9" s="26">
        <v>31604</v>
      </c>
      <c r="J9" s="46">
        <f>ROUND(I9/E9*100,2)</f>
        <v>15.97</v>
      </c>
      <c r="K9" s="45">
        <f t="shared" si="0"/>
        <v>1.43</v>
      </c>
      <c r="L9" s="26">
        <v>32856</v>
      </c>
      <c r="M9" s="26">
        <v>0</v>
      </c>
      <c r="N9" s="45">
        <f>ROUND(M9/I9*100,2)</f>
        <v>0</v>
      </c>
      <c r="O9" s="26">
        <v>0</v>
      </c>
      <c r="P9" s="26">
        <v>31604</v>
      </c>
      <c r="Q9" s="26">
        <v>32856</v>
      </c>
    </row>
    <row r="10" spans="1:17" x14ac:dyDescent="0.2">
      <c r="A10" s="21">
        <v>2</v>
      </c>
      <c r="B10" s="27" t="s">
        <v>25</v>
      </c>
      <c r="C10" s="28">
        <v>38626</v>
      </c>
      <c r="D10" s="29">
        <v>25567</v>
      </c>
      <c r="E10" s="30">
        <v>50681</v>
      </c>
      <c r="F10" s="31">
        <v>6359</v>
      </c>
      <c r="G10" s="49">
        <f t="shared" si="1"/>
        <v>24.87</v>
      </c>
      <c r="H10" s="31">
        <v>6596</v>
      </c>
      <c r="I10" s="31">
        <v>8773</v>
      </c>
      <c r="J10" s="50">
        <f t="shared" ref="J10:J27" si="2">ROUND(I10/E10*100,2)</f>
        <v>17.309999999999999</v>
      </c>
      <c r="K10" s="49">
        <f t="shared" si="0"/>
        <v>1.38</v>
      </c>
      <c r="L10" s="31">
        <v>9194</v>
      </c>
      <c r="M10" s="31">
        <v>0</v>
      </c>
      <c r="N10" s="49">
        <f t="shared" ref="N10:N27" si="3">ROUND(M10/I10*100,2)</f>
        <v>0</v>
      </c>
      <c r="O10" s="31">
        <v>0</v>
      </c>
      <c r="P10" s="31">
        <v>8773</v>
      </c>
      <c r="Q10" s="31">
        <v>9194</v>
      </c>
    </row>
    <row r="11" spans="1:17" x14ac:dyDescent="0.2">
      <c r="A11" s="21">
        <v>3</v>
      </c>
      <c r="B11" s="27" t="s">
        <v>26</v>
      </c>
      <c r="C11" s="28">
        <v>40817</v>
      </c>
      <c r="D11" s="29">
        <v>69078</v>
      </c>
      <c r="E11" s="30">
        <v>173835</v>
      </c>
      <c r="F11" s="31">
        <v>18834</v>
      </c>
      <c r="G11" s="49">
        <f t="shared" si="1"/>
        <v>27.26</v>
      </c>
      <c r="H11" s="31">
        <v>19289</v>
      </c>
      <c r="I11" s="31">
        <v>28481</v>
      </c>
      <c r="J11" s="50">
        <f t="shared" si="2"/>
        <v>16.38</v>
      </c>
      <c r="K11" s="49">
        <f t="shared" si="0"/>
        <v>1.51</v>
      </c>
      <c r="L11" s="31">
        <v>29482</v>
      </c>
      <c r="M11" s="31">
        <v>0</v>
      </c>
      <c r="N11" s="49">
        <f t="shared" si="3"/>
        <v>0</v>
      </c>
      <c r="O11" s="31">
        <v>0</v>
      </c>
      <c r="P11" s="31">
        <v>28481</v>
      </c>
      <c r="Q11" s="31">
        <v>29482</v>
      </c>
    </row>
    <row r="12" spans="1:17" x14ac:dyDescent="0.2">
      <c r="A12" s="21">
        <v>4</v>
      </c>
      <c r="B12" s="27" t="s">
        <v>27</v>
      </c>
      <c r="C12" s="28">
        <v>19207</v>
      </c>
      <c r="D12" s="29">
        <v>21212</v>
      </c>
      <c r="E12" s="30">
        <v>44355</v>
      </c>
      <c r="F12" s="31">
        <v>5862</v>
      </c>
      <c r="G12" s="49">
        <f t="shared" si="1"/>
        <v>27.64</v>
      </c>
      <c r="H12" s="31">
        <v>6092</v>
      </c>
      <c r="I12" s="31">
        <v>8477</v>
      </c>
      <c r="J12" s="50">
        <f t="shared" si="2"/>
        <v>19.11</v>
      </c>
      <c r="K12" s="49">
        <f t="shared" si="0"/>
        <v>1.45</v>
      </c>
      <c r="L12" s="31">
        <v>8874</v>
      </c>
      <c r="M12" s="31">
        <v>0</v>
      </c>
      <c r="N12" s="49">
        <f t="shared" si="3"/>
        <v>0</v>
      </c>
      <c r="O12" s="31">
        <v>0</v>
      </c>
      <c r="P12" s="31">
        <v>8477</v>
      </c>
      <c r="Q12" s="31">
        <v>8874</v>
      </c>
    </row>
    <row r="13" spans="1:17" x14ac:dyDescent="0.2">
      <c r="A13" s="21">
        <v>5</v>
      </c>
      <c r="B13" s="27" t="s">
        <v>28</v>
      </c>
      <c r="C13" s="28">
        <v>38626</v>
      </c>
      <c r="D13" s="29">
        <v>15527</v>
      </c>
      <c r="E13" s="30">
        <v>32773</v>
      </c>
      <c r="F13" s="31">
        <v>4505</v>
      </c>
      <c r="G13" s="49">
        <f t="shared" si="1"/>
        <v>29.01</v>
      </c>
      <c r="H13" s="31">
        <v>4606</v>
      </c>
      <c r="I13" s="31">
        <v>6493</v>
      </c>
      <c r="J13" s="50">
        <f t="shared" si="2"/>
        <v>19.809999999999999</v>
      </c>
      <c r="K13" s="49">
        <f t="shared" si="0"/>
        <v>1.44</v>
      </c>
      <c r="L13" s="31">
        <v>6712</v>
      </c>
      <c r="M13" s="31">
        <v>0</v>
      </c>
      <c r="N13" s="49">
        <f t="shared" si="3"/>
        <v>0</v>
      </c>
      <c r="O13" s="31">
        <v>0</v>
      </c>
      <c r="P13" s="31">
        <v>6493</v>
      </c>
      <c r="Q13" s="31">
        <v>6712</v>
      </c>
    </row>
    <row r="14" spans="1:17" x14ac:dyDescent="0.2">
      <c r="A14" s="21">
        <v>6</v>
      </c>
      <c r="B14" s="27" t="s">
        <v>29</v>
      </c>
      <c r="C14" s="28">
        <v>38261</v>
      </c>
      <c r="D14" s="29">
        <v>14268</v>
      </c>
      <c r="E14" s="30">
        <v>36391</v>
      </c>
      <c r="F14" s="31">
        <v>4359</v>
      </c>
      <c r="G14" s="49">
        <f t="shared" si="1"/>
        <v>30.55</v>
      </c>
      <c r="H14" s="31">
        <v>4521</v>
      </c>
      <c r="I14" s="31">
        <v>6523</v>
      </c>
      <c r="J14" s="50">
        <f t="shared" si="2"/>
        <v>17.920000000000002</v>
      </c>
      <c r="K14" s="49">
        <f t="shared" si="0"/>
        <v>1.5</v>
      </c>
      <c r="L14" s="31">
        <v>6877</v>
      </c>
      <c r="M14" s="31">
        <v>0</v>
      </c>
      <c r="N14" s="49">
        <f t="shared" si="3"/>
        <v>0</v>
      </c>
      <c r="O14" s="31">
        <v>0</v>
      </c>
      <c r="P14" s="31">
        <v>6523</v>
      </c>
      <c r="Q14" s="31">
        <v>6877</v>
      </c>
    </row>
    <row r="15" spans="1:17" x14ac:dyDescent="0.2">
      <c r="A15" s="21">
        <v>7</v>
      </c>
      <c r="B15" s="27" t="s">
        <v>30</v>
      </c>
      <c r="C15" s="28">
        <v>20455</v>
      </c>
      <c r="D15" s="29">
        <v>11174</v>
      </c>
      <c r="E15" s="30">
        <v>22134</v>
      </c>
      <c r="F15" s="31">
        <v>3118</v>
      </c>
      <c r="G15" s="49">
        <f t="shared" si="1"/>
        <v>27.9</v>
      </c>
      <c r="H15" s="31">
        <v>3164</v>
      </c>
      <c r="I15" s="31">
        <v>4258</v>
      </c>
      <c r="J15" s="50">
        <f t="shared" si="2"/>
        <v>19.239999999999998</v>
      </c>
      <c r="K15" s="49">
        <f t="shared" si="0"/>
        <v>1.37</v>
      </c>
      <c r="L15" s="31">
        <v>4372</v>
      </c>
      <c r="M15" s="31">
        <v>1</v>
      </c>
      <c r="N15" s="49">
        <f t="shared" si="3"/>
        <v>0.02</v>
      </c>
      <c r="O15" s="31">
        <v>0</v>
      </c>
      <c r="P15" s="31">
        <v>4258</v>
      </c>
      <c r="Q15" s="31">
        <v>4372</v>
      </c>
    </row>
    <row r="16" spans="1:17" x14ac:dyDescent="0.2">
      <c r="A16" s="21">
        <v>36</v>
      </c>
      <c r="B16" s="27" t="s">
        <v>31</v>
      </c>
      <c r="C16" s="28">
        <v>20180</v>
      </c>
      <c r="D16" s="29">
        <v>1621</v>
      </c>
      <c r="E16" s="30">
        <v>3078</v>
      </c>
      <c r="F16" s="31">
        <v>425</v>
      </c>
      <c r="G16" s="49">
        <f t="shared" si="1"/>
        <v>26.22</v>
      </c>
      <c r="H16" s="31">
        <v>444</v>
      </c>
      <c r="I16" s="31">
        <v>580</v>
      </c>
      <c r="J16" s="50">
        <f t="shared" si="2"/>
        <v>18.84</v>
      </c>
      <c r="K16" s="49">
        <f t="shared" si="0"/>
        <v>1.36</v>
      </c>
      <c r="L16" s="31">
        <v>626</v>
      </c>
      <c r="M16" s="31">
        <v>0</v>
      </c>
      <c r="N16" s="49">
        <f t="shared" si="3"/>
        <v>0</v>
      </c>
      <c r="O16" s="31">
        <v>0</v>
      </c>
      <c r="P16" s="31">
        <v>580</v>
      </c>
      <c r="Q16" s="31">
        <v>626</v>
      </c>
    </row>
    <row r="17" spans="1:17" x14ac:dyDescent="0.2">
      <c r="A17" s="21">
        <v>49</v>
      </c>
      <c r="B17" s="27" t="s">
        <v>32</v>
      </c>
      <c r="C17" s="28">
        <v>38620</v>
      </c>
      <c r="D17" s="29">
        <v>3383</v>
      </c>
      <c r="E17" s="30">
        <v>6784</v>
      </c>
      <c r="F17" s="31">
        <v>1052</v>
      </c>
      <c r="G17" s="49">
        <f t="shared" si="1"/>
        <v>31.1</v>
      </c>
      <c r="H17" s="31">
        <v>1087</v>
      </c>
      <c r="I17" s="31">
        <v>1492</v>
      </c>
      <c r="J17" s="50">
        <f t="shared" si="2"/>
        <v>21.99</v>
      </c>
      <c r="K17" s="49">
        <f t="shared" si="0"/>
        <v>1.42</v>
      </c>
      <c r="L17" s="31">
        <v>1561</v>
      </c>
      <c r="M17" s="31">
        <v>0</v>
      </c>
      <c r="N17" s="49">
        <f t="shared" si="3"/>
        <v>0</v>
      </c>
      <c r="O17" s="31">
        <v>0</v>
      </c>
      <c r="P17" s="31">
        <v>1492</v>
      </c>
      <c r="Q17" s="31">
        <v>1561</v>
      </c>
    </row>
    <row r="18" spans="1:17" x14ac:dyDescent="0.2">
      <c r="A18" s="21">
        <v>57</v>
      </c>
      <c r="B18" s="27" t="s">
        <v>33</v>
      </c>
      <c r="C18" s="28">
        <v>17918</v>
      </c>
      <c r="D18" s="29">
        <v>1247</v>
      </c>
      <c r="E18" s="30">
        <v>2238</v>
      </c>
      <c r="F18" s="31">
        <v>389</v>
      </c>
      <c r="G18" s="49">
        <f t="shared" si="1"/>
        <v>31.19</v>
      </c>
      <c r="H18" s="31">
        <v>396</v>
      </c>
      <c r="I18" s="31">
        <v>526</v>
      </c>
      <c r="J18" s="50">
        <f t="shared" si="2"/>
        <v>23.5</v>
      </c>
      <c r="K18" s="49">
        <f t="shared" si="0"/>
        <v>1.35</v>
      </c>
      <c r="L18" s="31">
        <v>538</v>
      </c>
      <c r="M18" s="31">
        <v>0</v>
      </c>
      <c r="N18" s="49">
        <f t="shared" si="3"/>
        <v>0</v>
      </c>
      <c r="O18" s="31">
        <v>0</v>
      </c>
      <c r="P18" s="31">
        <v>526</v>
      </c>
      <c r="Q18" s="31">
        <v>538</v>
      </c>
    </row>
    <row r="19" spans="1:17" x14ac:dyDescent="0.2">
      <c r="A19" s="21">
        <v>58</v>
      </c>
      <c r="B19" s="27" t="s">
        <v>34</v>
      </c>
      <c r="C19" s="28">
        <v>20911</v>
      </c>
      <c r="D19" s="29">
        <v>1486</v>
      </c>
      <c r="E19" s="30">
        <v>2606</v>
      </c>
      <c r="F19" s="31">
        <v>493</v>
      </c>
      <c r="G19" s="49">
        <f t="shared" si="1"/>
        <v>33.18</v>
      </c>
      <c r="H19" s="31">
        <v>512</v>
      </c>
      <c r="I19" s="31">
        <v>683</v>
      </c>
      <c r="J19" s="50">
        <f t="shared" si="2"/>
        <v>26.21</v>
      </c>
      <c r="K19" s="49">
        <f t="shared" si="0"/>
        <v>1.39</v>
      </c>
      <c r="L19" s="31">
        <v>720</v>
      </c>
      <c r="M19" s="31">
        <v>0</v>
      </c>
      <c r="N19" s="49">
        <f t="shared" si="3"/>
        <v>0</v>
      </c>
      <c r="O19" s="31">
        <v>0</v>
      </c>
      <c r="P19" s="31">
        <v>683</v>
      </c>
      <c r="Q19" s="31">
        <v>720</v>
      </c>
    </row>
    <row r="20" spans="1:17" x14ac:dyDescent="0.2">
      <c r="A20" s="21">
        <v>59</v>
      </c>
      <c r="B20" s="27" t="s">
        <v>35</v>
      </c>
      <c r="C20" s="28">
        <v>21276</v>
      </c>
      <c r="D20" s="29">
        <v>368</v>
      </c>
      <c r="E20" s="30">
        <v>615</v>
      </c>
      <c r="F20" s="31">
        <v>137</v>
      </c>
      <c r="G20" s="49">
        <f t="shared" si="1"/>
        <v>37.229999999999997</v>
      </c>
      <c r="H20" s="31">
        <v>140</v>
      </c>
      <c r="I20" s="31">
        <v>191</v>
      </c>
      <c r="J20" s="50">
        <f t="shared" si="2"/>
        <v>31.06</v>
      </c>
      <c r="K20" s="49">
        <f t="shared" si="0"/>
        <v>1.39</v>
      </c>
      <c r="L20" s="31">
        <v>197</v>
      </c>
      <c r="M20" s="31">
        <v>0</v>
      </c>
      <c r="N20" s="49">
        <f t="shared" si="3"/>
        <v>0</v>
      </c>
      <c r="O20" s="31">
        <v>0</v>
      </c>
      <c r="P20" s="31">
        <v>191</v>
      </c>
      <c r="Q20" s="31">
        <v>197</v>
      </c>
    </row>
    <row r="21" spans="1:17" x14ac:dyDescent="0.2">
      <c r="A21" s="21">
        <v>61</v>
      </c>
      <c r="B21" s="27" t="s">
        <v>36</v>
      </c>
      <c r="C21" s="28">
        <v>38292</v>
      </c>
      <c r="D21" s="29">
        <v>13589</v>
      </c>
      <c r="E21" s="30">
        <v>35738</v>
      </c>
      <c r="F21" s="31">
        <v>4444</v>
      </c>
      <c r="G21" s="49">
        <f t="shared" si="1"/>
        <v>32.700000000000003</v>
      </c>
      <c r="H21" s="31">
        <v>4588</v>
      </c>
      <c r="I21" s="31">
        <v>6491</v>
      </c>
      <c r="J21" s="50">
        <f t="shared" si="2"/>
        <v>18.16</v>
      </c>
      <c r="K21" s="49">
        <f t="shared" si="0"/>
        <v>1.46</v>
      </c>
      <c r="L21" s="31">
        <v>6758</v>
      </c>
      <c r="M21" s="31">
        <v>0</v>
      </c>
      <c r="N21" s="49">
        <f t="shared" si="3"/>
        <v>0</v>
      </c>
      <c r="O21" s="31">
        <v>0</v>
      </c>
      <c r="P21" s="31">
        <v>6491</v>
      </c>
      <c r="Q21" s="31">
        <v>6758</v>
      </c>
    </row>
    <row r="22" spans="1:17" x14ac:dyDescent="0.2">
      <c r="A22" s="21">
        <v>81</v>
      </c>
      <c r="B22" s="27" t="s">
        <v>37</v>
      </c>
      <c r="C22" s="28">
        <v>38442</v>
      </c>
      <c r="D22" s="29">
        <v>4719</v>
      </c>
      <c r="E22" s="30">
        <v>11630</v>
      </c>
      <c r="F22" s="31">
        <v>1567</v>
      </c>
      <c r="G22" s="49">
        <f t="shared" si="1"/>
        <v>33.21</v>
      </c>
      <c r="H22" s="31">
        <v>1594</v>
      </c>
      <c r="I22" s="31">
        <v>2305</v>
      </c>
      <c r="J22" s="50">
        <f t="shared" si="2"/>
        <v>19.82</v>
      </c>
      <c r="K22" s="49">
        <f t="shared" si="0"/>
        <v>1.47</v>
      </c>
      <c r="L22" s="31">
        <v>2374</v>
      </c>
      <c r="M22" s="31">
        <v>0</v>
      </c>
      <c r="N22" s="49">
        <f t="shared" si="3"/>
        <v>0</v>
      </c>
      <c r="O22" s="31">
        <v>0</v>
      </c>
      <c r="P22" s="31">
        <v>2305</v>
      </c>
      <c r="Q22" s="31">
        <v>2374</v>
      </c>
    </row>
    <row r="23" spans="1:17" x14ac:dyDescent="0.2">
      <c r="A23" s="21">
        <v>82</v>
      </c>
      <c r="B23" s="27" t="s">
        <v>38</v>
      </c>
      <c r="C23" s="28">
        <v>38353</v>
      </c>
      <c r="D23" s="29">
        <v>2013</v>
      </c>
      <c r="E23" s="30">
        <v>4560</v>
      </c>
      <c r="F23" s="31">
        <v>618</v>
      </c>
      <c r="G23" s="49">
        <f t="shared" si="1"/>
        <v>30.7</v>
      </c>
      <c r="H23" s="31">
        <v>631</v>
      </c>
      <c r="I23" s="31">
        <v>893</v>
      </c>
      <c r="J23" s="50">
        <f t="shared" si="2"/>
        <v>19.579999999999998</v>
      </c>
      <c r="K23" s="49">
        <f t="shared" si="0"/>
        <v>1.44</v>
      </c>
      <c r="L23" s="31">
        <v>920</v>
      </c>
      <c r="M23" s="31">
        <v>0</v>
      </c>
      <c r="N23" s="49">
        <f t="shared" si="3"/>
        <v>0</v>
      </c>
      <c r="O23" s="31">
        <v>0</v>
      </c>
      <c r="P23" s="31">
        <v>893</v>
      </c>
      <c r="Q23" s="31">
        <v>920</v>
      </c>
    </row>
    <row r="24" spans="1:17" x14ac:dyDescent="0.2">
      <c r="A24" s="21">
        <v>83</v>
      </c>
      <c r="B24" s="27" t="s">
        <v>39</v>
      </c>
      <c r="C24" s="28">
        <v>38261</v>
      </c>
      <c r="D24" s="29">
        <v>2078</v>
      </c>
      <c r="E24" s="30">
        <v>4222</v>
      </c>
      <c r="F24" s="31">
        <v>604</v>
      </c>
      <c r="G24" s="49">
        <f t="shared" si="1"/>
        <v>29.07</v>
      </c>
      <c r="H24" s="31">
        <v>632</v>
      </c>
      <c r="I24" s="31">
        <v>839</v>
      </c>
      <c r="J24" s="50">
        <f t="shared" si="2"/>
        <v>19.87</v>
      </c>
      <c r="K24" s="49">
        <f t="shared" si="0"/>
        <v>1.39</v>
      </c>
      <c r="L24" s="31">
        <v>883</v>
      </c>
      <c r="M24" s="31">
        <v>0</v>
      </c>
      <c r="N24" s="49">
        <f t="shared" si="3"/>
        <v>0</v>
      </c>
      <c r="O24" s="31">
        <v>0</v>
      </c>
      <c r="P24" s="31">
        <v>839</v>
      </c>
      <c r="Q24" s="31">
        <v>883</v>
      </c>
    </row>
    <row r="25" spans="1:17" x14ac:dyDescent="0.2">
      <c r="A25" s="21">
        <v>84</v>
      </c>
      <c r="B25" s="27" t="s">
        <v>40</v>
      </c>
      <c r="C25" s="28">
        <v>38261</v>
      </c>
      <c r="D25" s="29">
        <v>4725</v>
      </c>
      <c r="E25" s="30">
        <v>9961</v>
      </c>
      <c r="F25" s="31">
        <v>1497</v>
      </c>
      <c r="G25" s="49">
        <f t="shared" si="1"/>
        <v>31.68</v>
      </c>
      <c r="H25" s="31">
        <v>1561</v>
      </c>
      <c r="I25" s="31">
        <v>2155</v>
      </c>
      <c r="J25" s="50">
        <f t="shared" si="2"/>
        <v>21.63</v>
      </c>
      <c r="K25" s="49">
        <f t="shared" si="0"/>
        <v>1.44</v>
      </c>
      <c r="L25" s="31">
        <v>2274</v>
      </c>
      <c r="M25" s="31">
        <v>0</v>
      </c>
      <c r="N25" s="49">
        <f t="shared" si="3"/>
        <v>0</v>
      </c>
      <c r="O25" s="31">
        <v>0</v>
      </c>
      <c r="P25" s="31">
        <v>2155</v>
      </c>
      <c r="Q25" s="31">
        <v>2274</v>
      </c>
    </row>
    <row r="26" spans="1:17" x14ac:dyDescent="0.2">
      <c r="A26" s="21">
        <v>85</v>
      </c>
      <c r="B26" s="27" t="s">
        <v>41</v>
      </c>
      <c r="C26" s="28">
        <v>38626</v>
      </c>
      <c r="D26" s="29">
        <v>3047</v>
      </c>
      <c r="E26" s="30">
        <v>5814</v>
      </c>
      <c r="F26" s="31">
        <v>811</v>
      </c>
      <c r="G26" s="49">
        <f t="shared" si="1"/>
        <v>26.62</v>
      </c>
      <c r="H26" s="31">
        <v>837</v>
      </c>
      <c r="I26" s="31">
        <v>1154</v>
      </c>
      <c r="J26" s="50">
        <f t="shared" si="2"/>
        <v>19.850000000000001</v>
      </c>
      <c r="K26" s="49">
        <f t="shared" si="0"/>
        <v>1.42</v>
      </c>
      <c r="L26" s="31">
        <v>1217</v>
      </c>
      <c r="M26" s="31">
        <v>0</v>
      </c>
      <c r="N26" s="49">
        <f t="shared" si="3"/>
        <v>0</v>
      </c>
      <c r="O26" s="31">
        <v>0</v>
      </c>
      <c r="P26" s="31">
        <v>1154</v>
      </c>
      <c r="Q26" s="31">
        <v>1217</v>
      </c>
    </row>
    <row r="27" spans="1:17" x14ac:dyDescent="0.2">
      <c r="A27" s="21">
        <v>86</v>
      </c>
      <c r="B27" s="27" t="s">
        <v>42</v>
      </c>
      <c r="C27" s="28">
        <v>38261</v>
      </c>
      <c r="D27" s="29">
        <v>7047</v>
      </c>
      <c r="E27" s="30">
        <v>13551</v>
      </c>
      <c r="F27" s="31">
        <v>2147</v>
      </c>
      <c r="G27" s="49">
        <f t="shared" si="1"/>
        <v>30.47</v>
      </c>
      <c r="H27" s="31">
        <v>2234</v>
      </c>
      <c r="I27" s="31">
        <v>2962</v>
      </c>
      <c r="J27" s="50">
        <f t="shared" si="2"/>
        <v>21.86</v>
      </c>
      <c r="K27" s="49">
        <f t="shared" si="0"/>
        <v>1.38</v>
      </c>
      <c r="L27" s="31">
        <v>3127</v>
      </c>
      <c r="M27" s="31">
        <v>0</v>
      </c>
      <c r="N27" s="49">
        <f t="shared" si="3"/>
        <v>0</v>
      </c>
      <c r="O27" s="31">
        <v>0</v>
      </c>
      <c r="P27" s="31">
        <v>2962</v>
      </c>
      <c r="Q27" s="31">
        <v>3127</v>
      </c>
    </row>
    <row r="28" spans="1:17" x14ac:dyDescent="0.2">
      <c r="A28" s="21"/>
      <c r="B28" s="32"/>
      <c r="C28" s="28"/>
      <c r="D28" s="29"/>
      <c r="E28" s="33"/>
      <c r="F28" s="31"/>
      <c r="G28" s="49"/>
      <c r="H28" s="31"/>
      <c r="I28" s="31"/>
      <c r="J28" s="50"/>
      <c r="K28" s="49"/>
      <c r="L28" s="31"/>
      <c r="M28" s="31"/>
      <c r="N28" s="49"/>
      <c r="O28" s="31"/>
      <c r="P28" s="31"/>
      <c r="Q28" s="31"/>
    </row>
    <row r="29" spans="1:17" x14ac:dyDescent="0.2">
      <c r="A29" s="21">
        <v>301</v>
      </c>
      <c r="B29" s="34" t="s">
        <v>43</v>
      </c>
      <c r="C29" s="28">
        <v>21337</v>
      </c>
      <c r="D29" s="35" t="s">
        <v>23</v>
      </c>
      <c r="E29" s="35" t="s">
        <v>23</v>
      </c>
      <c r="F29" s="31">
        <v>1238</v>
      </c>
      <c r="G29" s="49" t="s">
        <v>23</v>
      </c>
      <c r="H29" s="31">
        <v>1261</v>
      </c>
      <c r="I29" s="31">
        <v>1831</v>
      </c>
      <c r="J29" s="50" t="s">
        <v>23</v>
      </c>
      <c r="K29" s="49">
        <f>ROUND(I29/F29,2)</f>
        <v>1.48</v>
      </c>
      <c r="L29" s="31">
        <v>1862</v>
      </c>
      <c r="M29" s="35">
        <v>0</v>
      </c>
      <c r="N29" s="49" t="s">
        <v>23</v>
      </c>
      <c r="O29" s="35">
        <v>0</v>
      </c>
      <c r="P29" s="31">
        <v>1831</v>
      </c>
      <c r="Q29" s="31">
        <v>1862</v>
      </c>
    </row>
    <row r="30" spans="1:17" x14ac:dyDescent="0.2">
      <c r="A30" s="36"/>
      <c r="B30" s="32"/>
      <c r="C30" s="37"/>
      <c r="D30" s="29"/>
      <c r="E30" s="33"/>
      <c r="F30" s="31"/>
      <c r="G30" s="49"/>
      <c r="H30" s="31"/>
      <c r="I30" s="31"/>
      <c r="J30" s="50"/>
      <c r="K30" s="49"/>
      <c r="L30" s="31"/>
      <c r="M30" s="31"/>
      <c r="N30" s="49"/>
      <c r="O30" s="31"/>
      <c r="P30" s="31"/>
      <c r="Q30" s="31"/>
    </row>
    <row r="31" spans="1:17" x14ac:dyDescent="0.55000000000000004">
      <c r="A31" s="38" t="s">
        <v>44</v>
      </c>
      <c r="B31" s="1"/>
      <c r="C31" s="1"/>
      <c r="D31" s="1"/>
      <c r="E31" s="1"/>
      <c r="F31" s="1"/>
      <c r="G31" s="39"/>
      <c r="H31" s="1"/>
      <c r="I31" s="1"/>
      <c r="J31" s="39"/>
      <c r="K31" s="39"/>
      <c r="L31" s="1"/>
      <c r="M31" s="1"/>
      <c r="N31" s="39"/>
      <c r="O31" s="1"/>
      <c r="P31" s="1"/>
      <c r="Q31" s="1"/>
    </row>
  </sheetData>
  <mergeCells count="16">
    <mergeCell ref="M2:O2"/>
    <mergeCell ref="P2:Q2"/>
    <mergeCell ref="F3:F4"/>
    <mergeCell ref="H3:H4"/>
    <mergeCell ref="I3:I4"/>
    <mergeCell ref="L3:L4"/>
    <mergeCell ref="M3:M4"/>
    <mergeCell ref="O3:O4"/>
    <mergeCell ref="P3:P4"/>
    <mergeCell ref="Q3:Q4"/>
    <mergeCell ref="A2:A4"/>
    <mergeCell ref="C2:C4"/>
    <mergeCell ref="D2:D3"/>
    <mergeCell ref="E2:E3"/>
    <mergeCell ref="F2:H2"/>
    <mergeCell ref="I2:L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永江　道子</dc:creator>
  <cp:lastModifiedBy>永江　道子</cp:lastModifiedBy>
  <dcterms:created xsi:type="dcterms:W3CDTF">2025-04-17T05:04:11Z</dcterms:created>
  <dcterms:modified xsi:type="dcterms:W3CDTF">2025-04-17T05:07:08Z</dcterms:modified>
</cp:coreProperties>
</file>