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健康推進課\■医療保険Ｇ\045国保（新）\22国保事業統計 \006国民健康保険事業状況\H29年度～（28事業状況～）\R4事業状況\05_R4HP掲載\02_HP公表用\02_統計表\統計表エクセル\"/>
    </mc:Choice>
  </mc:AlternateContent>
  <bookViews>
    <workbookView xWindow="0" yWindow="0" windowWidth="28800" windowHeight="1237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I40" i="1"/>
  <c r="H40" i="1"/>
  <c r="G40" i="1"/>
  <c r="E40" i="1"/>
  <c r="D40" i="1"/>
  <c r="C40" i="1"/>
  <c r="J39" i="1"/>
  <c r="I39" i="1"/>
  <c r="H39" i="1"/>
  <c r="G39" i="1"/>
  <c r="E39" i="1"/>
  <c r="D39" i="1"/>
  <c r="C39" i="1"/>
  <c r="J38" i="1"/>
  <c r="I38" i="1"/>
  <c r="H38" i="1"/>
  <c r="G38" i="1"/>
  <c r="E38" i="1"/>
  <c r="D38" i="1"/>
  <c r="C38" i="1"/>
  <c r="J37" i="1"/>
  <c r="I37" i="1"/>
  <c r="H37" i="1"/>
  <c r="G37" i="1"/>
  <c r="E37" i="1"/>
  <c r="D37" i="1"/>
  <c r="C37" i="1"/>
  <c r="J36" i="1"/>
  <c r="I36" i="1"/>
  <c r="H36" i="1"/>
  <c r="G36" i="1"/>
  <c r="E36" i="1"/>
  <c r="D36" i="1"/>
  <c r="C36" i="1"/>
  <c r="J35" i="1"/>
  <c r="I35" i="1"/>
  <c r="H35" i="1"/>
  <c r="G35" i="1"/>
  <c r="E35" i="1"/>
  <c r="D35" i="1"/>
  <c r="C35" i="1"/>
  <c r="J34" i="1"/>
  <c r="I34" i="1"/>
  <c r="H34" i="1"/>
  <c r="G34" i="1"/>
  <c r="D34" i="1"/>
  <c r="C34" i="1"/>
  <c r="J33" i="1"/>
  <c r="I33" i="1"/>
  <c r="H33" i="1"/>
  <c r="G33" i="1"/>
  <c r="E33" i="1"/>
  <c r="D33" i="1"/>
  <c r="C33" i="1"/>
  <c r="J32" i="1"/>
  <c r="I32" i="1"/>
  <c r="H32" i="1"/>
  <c r="G32" i="1"/>
  <c r="E32" i="1"/>
  <c r="D32" i="1"/>
  <c r="C32" i="1"/>
  <c r="J31" i="1"/>
  <c r="I31" i="1"/>
  <c r="H31" i="1"/>
  <c r="G31" i="1"/>
  <c r="E31" i="1"/>
  <c r="D31" i="1"/>
  <c r="C31" i="1"/>
  <c r="J30" i="1"/>
  <c r="I30" i="1"/>
  <c r="H30" i="1"/>
  <c r="G30" i="1"/>
  <c r="E30" i="1"/>
  <c r="D30" i="1"/>
  <c r="C30" i="1"/>
  <c r="J29" i="1"/>
  <c r="I29" i="1"/>
  <c r="H29" i="1"/>
  <c r="G29" i="1"/>
  <c r="E29" i="1"/>
  <c r="D29" i="1"/>
  <c r="C29" i="1"/>
  <c r="J28" i="1"/>
  <c r="I28" i="1"/>
  <c r="H28" i="1"/>
  <c r="G28" i="1"/>
  <c r="E28" i="1"/>
  <c r="D28" i="1"/>
  <c r="C28" i="1"/>
  <c r="J27" i="1"/>
  <c r="I27" i="1"/>
  <c r="H27" i="1"/>
  <c r="G27" i="1"/>
  <c r="E27" i="1"/>
  <c r="D27" i="1"/>
  <c r="C27" i="1"/>
  <c r="J26" i="1"/>
  <c r="I26" i="1"/>
  <c r="H26" i="1"/>
  <c r="G26" i="1"/>
  <c r="E26" i="1"/>
  <c r="D26" i="1"/>
  <c r="C26" i="1"/>
  <c r="J25" i="1"/>
  <c r="I25" i="1"/>
  <c r="H25" i="1"/>
  <c r="G25" i="1"/>
  <c r="E25" i="1"/>
  <c r="D25" i="1"/>
  <c r="C25" i="1"/>
  <c r="J24" i="1"/>
  <c r="I24" i="1"/>
  <c r="H24" i="1"/>
  <c r="G24" i="1"/>
  <c r="E24" i="1"/>
  <c r="D24" i="1"/>
  <c r="C24" i="1"/>
  <c r="J23" i="1"/>
  <c r="I23" i="1"/>
  <c r="H23" i="1"/>
  <c r="G23" i="1"/>
  <c r="E23" i="1"/>
  <c r="D23" i="1"/>
  <c r="C23" i="1"/>
  <c r="J22" i="1"/>
  <c r="I22" i="1"/>
  <c r="H22" i="1"/>
  <c r="G22" i="1"/>
  <c r="E22" i="1"/>
  <c r="D22" i="1"/>
  <c r="C22" i="1"/>
</calcChain>
</file>

<file path=xl/sharedStrings.xml><?xml version="1.0" encoding="utf-8"?>
<sst xmlns="http://schemas.openxmlformats.org/spreadsheetml/2006/main" count="115" uniqueCount="56">
  <si>
    <t>第１６表　年度別、保険者別経理関係諸率　（退職被保険者等分）</t>
    <rPh sb="0" eb="1">
      <t>ダイ</t>
    </rPh>
    <rPh sb="3" eb="4">
      <t>ヒョウ</t>
    </rPh>
    <rPh sb="5" eb="8">
      <t>ネンドベツ</t>
    </rPh>
    <rPh sb="9" eb="12">
      <t>ホケンシャ</t>
    </rPh>
    <rPh sb="12" eb="13">
      <t>ベツ</t>
    </rPh>
    <rPh sb="13" eb="15">
      <t>ケイリ</t>
    </rPh>
    <rPh sb="15" eb="17">
      <t>カンケイ</t>
    </rPh>
    <rPh sb="17" eb="18">
      <t>ショ</t>
    </rPh>
    <rPh sb="18" eb="19">
      <t>リツ</t>
    </rPh>
    <rPh sb="21" eb="23">
      <t>タイショク</t>
    </rPh>
    <rPh sb="23" eb="27">
      <t>ヒホケンシャ</t>
    </rPh>
    <rPh sb="27" eb="28">
      <t>トウ</t>
    </rPh>
    <rPh sb="28" eb="29">
      <t>ブン</t>
    </rPh>
    <phoneticPr fontId="3"/>
  </si>
  <si>
    <t>番
号</t>
    <rPh sb="0" eb="1">
      <t>バン</t>
    </rPh>
    <rPh sb="3" eb="4">
      <t>ゴウ</t>
    </rPh>
    <phoneticPr fontId="3"/>
  </si>
  <si>
    <t>年　　度
保険者名</t>
    <rPh sb="0" eb="1">
      <t>トシ</t>
    </rPh>
    <rPh sb="3" eb="4">
      <t>ド</t>
    </rPh>
    <rPh sb="6" eb="10">
      <t>ホケンシャメイ</t>
    </rPh>
    <phoneticPr fontId="3"/>
  </si>
  <si>
    <t>保険料（税）現年分</t>
    <rPh sb="0" eb="3">
      <t>ホケンリョウ</t>
    </rPh>
    <rPh sb="4" eb="5">
      <t>ゼイ</t>
    </rPh>
    <rPh sb="6" eb="7">
      <t>ゲン</t>
    </rPh>
    <rPh sb="7" eb="9">
      <t>ネンブン</t>
    </rPh>
    <phoneticPr fontId="3"/>
  </si>
  <si>
    <t>被保険者１人当たり収支状況</t>
    <rPh sb="0" eb="4">
      <t>ヒホケンシャ</t>
    </rPh>
    <rPh sb="5" eb="6">
      <t>ニン</t>
    </rPh>
    <rPh sb="6" eb="7">
      <t>ア</t>
    </rPh>
    <rPh sb="9" eb="11">
      <t>シュウシ</t>
    </rPh>
    <rPh sb="11" eb="13">
      <t>ジョウキョウ</t>
    </rPh>
    <phoneticPr fontId="3"/>
  </si>
  <si>
    <t>被保険者１人当たり</t>
    <rPh sb="0" eb="4">
      <t>ヒホケンシャ</t>
    </rPh>
    <rPh sb="5" eb="6">
      <t>ニン</t>
    </rPh>
    <rPh sb="6" eb="7">
      <t>ア</t>
    </rPh>
    <phoneticPr fontId="3"/>
  </si>
  <si>
    <t>収納率</t>
    <rPh sb="0" eb="3">
      <t>シュウノウリツ</t>
    </rPh>
    <phoneticPr fontId="3"/>
  </si>
  <si>
    <t>療養給付費
交付金</t>
    <phoneticPr fontId="3"/>
  </si>
  <si>
    <t>保険給付費等
交付金
（普通交付金）</t>
    <rPh sb="0" eb="2">
      <t>ホケン</t>
    </rPh>
    <rPh sb="2" eb="5">
      <t>キュウフヒ</t>
    </rPh>
    <rPh sb="5" eb="6">
      <t>トウ</t>
    </rPh>
    <phoneticPr fontId="3"/>
  </si>
  <si>
    <r>
      <t xml:space="preserve">収入合計
</t>
    </r>
    <r>
      <rPr>
        <sz val="9"/>
        <rFont val="ＭＳ Ｐゴシック"/>
        <family val="3"/>
        <charset val="128"/>
      </rPr>
      <t>（保険料(税)のうち
介護納付金分を除く)</t>
    </r>
    <rPh sb="0" eb="2">
      <t>シュウニュウ</t>
    </rPh>
    <rPh sb="2" eb="4">
      <t>ゴウケイ</t>
    </rPh>
    <phoneticPr fontId="3"/>
  </si>
  <si>
    <t>支出合計</t>
    <rPh sb="0" eb="2">
      <t>シシュツ</t>
    </rPh>
    <rPh sb="2" eb="4">
      <t>ゴウケイ</t>
    </rPh>
    <phoneticPr fontId="3"/>
  </si>
  <si>
    <t>収支差引額</t>
    <rPh sb="0" eb="2">
      <t>シュウシ</t>
    </rPh>
    <rPh sb="2" eb="4">
      <t>サシヒキ</t>
    </rPh>
    <rPh sb="4" eb="5">
      <t>ガク</t>
    </rPh>
    <phoneticPr fontId="3"/>
  </si>
  <si>
    <t>調定額</t>
    <rPh sb="0" eb="2">
      <t>チョウテイ</t>
    </rPh>
    <rPh sb="2" eb="3">
      <t>ガク</t>
    </rPh>
    <phoneticPr fontId="3"/>
  </si>
  <si>
    <t>収納額</t>
    <rPh sb="0" eb="3">
      <t>シュウノウガク</t>
    </rPh>
    <phoneticPr fontId="3"/>
  </si>
  <si>
    <t>円</t>
    <rPh sb="0" eb="1">
      <t>エン</t>
    </rPh>
    <phoneticPr fontId="3"/>
  </si>
  <si>
    <t>％</t>
    <phoneticPr fontId="3"/>
  </si>
  <si>
    <t>平成18年度</t>
    <rPh sb="0" eb="2">
      <t>ヘイセイ</t>
    </rPh>
    <rPh sb="4" eb="6">
      <t>ネンド</t>
    </rPh>
    <phoneticPr fontId="3"/>
  </si>
  <si>
    <t>-</t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</si>
  <si>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</si>
  <si>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</si>
  <si>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</si>
  <si>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</si>
  <si>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</si>
  <si>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</si>
  <si>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</si>
  <si>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</si>
  <si>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</si>
  <si>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△ 36,025</t>
  </si>
  <si>
    <t>平成28年度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</si>
  <si>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</si>
  <si>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-</t>
  </si>
  <si>
    <t>令和２年度</t>
    <rPh sb="0" eb="2">
      <t>レイワ</t>
    </rPh>
    <rPh sb="3" eb="5">
      <t>ネンド</t>
    </rPh>
    <phoneticPr fontId="3"/>
  </si>
  <si>
    <t>－</t>
  </si>
  <si>
    <t>令和３年度</t>
    <rPh sb="0" eb="2">
      <t>レイワ</t>
    </rPh>
    <rPh sb="3" eb="5">
      <t>ネンド</t>
    </rPh>
    <phoneticPr fontId="3"/>
  </si>
  <si>
    <t xml:space="preserve"> 松江市</t>
  </si>
  <si>
    <t xml:space="preserve"> 浜田市</t>
  </si>
  <si>
    <t xml:space="preserve"> 出雲市</t>
  </si>
  <si>
    <t xml:space="preserve"> 益田市</t>
  </si>
  <si>
    <t xml:space="preserve"> 大田市</t>
  </si>
  <si>
    <t xml:space="preserve"> 安来市</t>
  </si>
  <si>
    <t xml:space="preserve"> 江津市</t>
  </si>
  <si>
    <t xml:space="preserve"> 川本町</t>
  </si>
  <si>
    <t xml:space="preserve"> 津和野町</t>
  </si>
  <si>
    <t xml:space="preserve"> 海士町</t>
  </si>
  <si>
    <t xml:space="preserve"> 西ノ島町</t>
  </si>
  <si>
    <t xml:space="preserve"> 知夫村</t>
  </si>
  <si>
    <t xml:space="preserve"> 雲南市</t>
  </si>
  <si>
    <t xml:space="preserve"> 奥出雲町</t>
  </si>
  <si>
    <t xml:space="preserve"> 飯南町</t>
  </si>
  <si>
    <t xml:space="preserve"> 美郷町</t>
  </si>
  <si>
    <t xml:space="preserve"> 邑南町</t>
  </si>
  <si>
    <t xml:space="preserve"> 吉賀町</t>
  </si>
  <si>
    <t xml:space="preserve"> 隠岐の島町</t>
  </si>
  <si>
    <t>*</t>
  </si>
  <si>
    <t>令和元年度</t>
    <rPh sb="0" eb="2">
      <t>レイワ</t>
    </rPh>
    <rPh sb="2" eb="3">
      <t>ガン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</si>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</sst>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#,##0;&quot;△ &quot;#,##0"/>
    <numFmt numFmtId="178" formatCode="#,##0.00;&quot;△ &quot;#,##0.00"/>
    <numFmt numFmtId="179" formatCode="00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6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177" fontId="1" fillId="0" borderId="6" xfId="0" applyNumberFormat="1" applyFont="1" applyFill="1" applyBorder="1" applyAlignment="1">
      <alignment horizontal="right" vertical="center"/>
    </xf>
    <xf numFmtId="178" fontId="1" fillId="0" borderId="6" xfId="0" applyNumberFormat="1" applyFont="1" applyFill="1" applyBorder="1" applyAlignment="1">
      <alignment horizontal="right" vertical="center"/>
    </xf>
    <xf numFmtId="177" fontId="1" fillId="2" borderId="6" xfId="0" applyNumberFormat="1" applyFont="1" applyFill="1" applyBorder="1" applyAlignment="1">
      <alignment horizontal="right" vertical="center"/>
    </xf>
    <xf numFmtId="178" fontId="1" fillId="2" borderId="6" xfId="0" applyNumberFormat="1" applyFont="1" applyFill="1" applyBorder="1" applyAlignment="1">
      <alignment horizontal="right" vertical="center"/>
    </xf>
    <xf numFmtId="179" fontId="1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left" vertical="center"/>
    </xf>
    <xf numFmtId="179" fontId="1" fillId="0" borderId="10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left" vertical="center"/>
    </xf>
    <xf numFmtId="177" fontId="1" fillId="0" borderId="8" xfId="0" applyNumberFormat="1" applyFont="1" applyBorder="1" applyAlignment="1">
      <alignment horizontal="right" vertical="center"/>
    </xf>
    <xf numFmtId="178" fontId="1" fillId="0" borderId="8" xfId="0" applyNumberFormat="1" applyFont="1" applyBorder="1" applyAlignment="1">
      <alignment horizontal="right" vertical="center"/>
    </xf>
    <xf numFmtId="177" fontId="1" fillId="0" borderId="8" xfId="0" applyNumberFormat="1" applyFont="1" applyFill="1" applyBorder="1" applyAlignment="1">
      <alignment horizontal="right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08564/Desktop/02_R4&#32113;&#35336;&#34920;&#65288;&#20316;&#26989;&#12501;&#12457;&#12523;&#12480;&#65289;/R4&#32113;&#35336;&#34920;&#65288;&#31532;14&amp;16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〇14-1"/>
      <sheetName val="〇14-2"/>
      <sheetName val="〇第16表"/>
      <sheetName val="第14表元データ"/>
      <sheetName val="第16表元データ"/>
    </sheetNames>
    <sheetDataSet>
      <sheetData sheetId="0"/>
      <sheetData sheetId="1"/>
      <sheetData sheetId="2"/>
      <sheetData sheetId="3">
        <row r="1">
          <cell r="E1" t="str">
            <v>E0#183</v>
          </cell>
          <cell r="H1" t="str">
            <v>E0#30</v>
          </cell>
          <cell r="S1" t="str">
            <v>E0#47</v>
          </cell>
          <cell r="T1" t="str">
            <v>E0#48</v>
          </cell>
          <cell r="U1" t="str">
            <v>E0#49</v>
          </cell>
        </row>
        <row r="2">
          <cell r="E2" t="str">
            <v>保険給付費等交付金(普通交付金)</v>
          </cell>
          <cell r="H2" t="str">
            <v>収入額 合計</v>
          </cell>
          <cell r="S2" t="str">
            <v>支出額 合計</v>
          </cell>
          <cell r="T2" t="str">
            <v>保険料(税)収納状況 現年分 調定額</v>
          </cell>
          <cell r="U2" t="str">
            <v>保険料(税)収納状況 現年分 収納額</v>
          </cell>
        </row>
        <row r="3">
          <cell r="E3">
            <v>0</v>
          </cell>
          <cell r="H3">
            <v>230642</v>
          </cell>
          <cell r="S3">
            <v>417000</v>
          </cell>
          <cell r="T3">
            <v>0</v>
          </cell>
          <cell r="U3">
            <v>0</v>
          </cell>
        </row>
        <row r="4">
          <cell r="E4">
            <v>0</v>
          </cell>
          <cell r="H4">
            <v>114022</v>
          </cell>
          <cell r="S4">
            <v>79000</v>
          </cell>
          <cell r="T4">
            <v>0</v>
          </cell>
          <cell r="U4">
            <v>0</v>
          </cell>
        </row>
        <row r="5">
          <cell r="E5">
            <v>0</v>
          </cell>
          <cell r="H5">
            <v>182837</v>
          </cell>
          <cell r="S5">
            <v>375189</v>
          </cell>
          <cell r="T5">
            <v>0</v>
          </cell>
          <cell r="U5">
            <v>0</v>
          </cell>
        </row>
        <row r="6">
          <cell r="E6">
            <v>0</v>
          </cell>
          <cell r="H6">
            <v>11009</v>
          </cell>
          <cell r="S6">
            <v>0</v>
          </cell>
          <cell r="T6">
            <v>0</v>
          </cell>
          <cell r="U6">
            <v>0</v>
          </cell>
        </row>
        <row r="7">
          <cell r="E7">
            <v>0</v>
          </cell>
          <cell r="H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E8">
            <v>0</v>
          </cell>
          <cell r="H8">
            <v>10656</v>
          </cell>
          <cell r="S8">
            <v>604515</v>
          </cell>
          <cell r="T8">
            <v>0</v>
          </cell>
          <cell r="U8">
            <v>0</v>
          </cell>
        </row>
        <row r="9">
          <cell r="E9">
            <v>1064841</v>
          </cell>
          <cell r="H9">
            <v>1066071</v>
          </cell>
          <cell r="S9">
            <v>1066247</v>
          </cell>
          <cell r="T9">
            <v>1770</v>
          </cell>
          <cell r="U9">
            <v>1770</v>
          </cell>
        </row>
        <row r="10">
          <cell r="E10">
            <v>0</v>
          </cell>
          <cell r="H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E11">
            <v>0</v>
          </cell>
          <cell r="H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E12">
            <v>0</v>
          </cell>
          <cell r="H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E13">
            <v>0</v>
          </cell>
          <cell r="H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E14">
            <v>0</v>
          </cell>
          <cell r="H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E15">
            <v>0</v>
          </cell>
          <cell r="H15">
            <v>0</v>
          </cell>
          <cell r="S15">
            <v>0</v>
          </cell>
          <cell r="T15">
            <v>0</v>
          </cell>
          <cell r="U15">
            <v>0</v>
          </cell>
        </row>
      </sheetData>
      <sheetData sheetId="4">
        <row r="2">
          <cell r="C2" t="str">
            <v>退職者数</v>
          </cell>
        </row>
        <row r="4">
          <cell r="C4" t="str">
            <v>年間平均</v>
          </cell>
        </row>
        <row r="5">
          <cell r="C5" t="str">
            <v>A#63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26" workbookViewId="0">
      <selection activeCell="L37" sqref="L37"/>
    </sheetView>
  </sheetViews>
  <sheetFormatPr defaultRowHeight="18" x14ac:dyDescent="0.55000000000000004"/>
  <sheetData>
    <row r="1" spans="1:10" x14ac:dyDescent="0.5500000000000000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spans="1:10" x14ac:dyDescent="0.55000000000000004">
      <c r="A2" s="23" t="s">
        <v>1</v>
      </c>
      <c r="B2" s="26" t="s">
        <v>2</v>
      </c>
      <c r="C2" s="29" t="s">
        <v>3</v>
      </c>
      <c r="D2" s="30"/>
      <c r="E2" s="31"/>
      <c r="F2" s="29" t="s">
        <v>4</v>
      </c>
      <c r="G2" s="30"/>
      <c r="H2" s="30"/>
      <c r="I2" s="30"/>
      <c r="J2" s="31"/>
    </row>
    <row r="3" spans="1:10" x14ac:dyDescent="0.55000000000000004">
      <c r="A3" s="24"/>
      <c r="B3" s="27"/>
      <c r="C3" s="29" t="s">
        <v>5</v>
      </c>
      <c r="D3" s="31"/>
      <c r="E3" s="21" t="s">
        <v>6</v>
      </c>
      <c r="F3" s="32" t="s">
        <v>7</v>
      </c>
      <c r="G3" s="34" t="s">
        <v>8</v>
      </c>
      <c r="H3" s="32" t="s">
        <v>9</v>
      </c>
      <c r="I3" s="21" t="s">
        <v>10</v>
      </c>
      <c r="J3" s="21" t="s">
        <v>11</v>
      </c>
    </row>
    <row r="4" spans="1:10" x14ac:dyDescent="0.55000000000000004">
      <c r="A4" s="25"/>
      <c r="B4" s="28"/>
      <c r="C4" s="3" t="s">
        <v>12</v>
      </c>
      <c r="D4" s="3" t="s">
        <v>13</v>
      </c>
      <c r="E4" s="22"/>
      <c r="F4" s="33"/>
      <c r="G4" s="35"/>
      <c r="H4" s="22"/>
      <c r="I4" s="22"/>
      <c r="J4" s="22"/>
    </row>
    <row r="5" spans="1:10" x14ac:dyDescent="0.55000000000000004">
      <c r="A5" s="4"/>
      <c r="B5" s="5"/>
      <c r="C5" s="6" t="s">
        <v>14</v>
      </c>
      <c r="D5" s="6" t="s">
        <v>14</v>
      </c>
      <c r="E5" s="6" t="s">
        <v>15</v>
      </c>
      <c r="F5" s="6" t="s">
        <v>14</v>
      </c>
      <c r="G5" s="6" t="s">
        <v>14</v>
      </c>
      <c r="H5" s="6" t="s">
        <v>14</v>
      </c>
      <c r="I5" s="6" t="s">
        <v>14</v>
      </c>
      <c r="J5" s="6" t="s">
        <v>14</v>
      </c>
    </row>
    <row r="6" spans="1:10" hidden="1" x14ac:dyDescent="0.55000000000000004">
      <c r="A6" s="7"/>
      <c r="B6" s="8" t="s">
        <v>16</v>
      </c>
      <c r="C6" s="9">
        <v>79274</v>
      </c>
      <c r="D6" s="9">
        <v>78158</v>
      </c>
      <c r="E6" s="10">
        <v>98.59</v>
      </c>
      <c r="F6" s="9">
        <v>241964</v>
      </c>
      <c r="G6" s="9" t="s">
        <v>17</v>
      </c>
      <c r="H6" s="9">
        <v>326741</v>
      </c>
      <c r="I6" s="9">
        <v>323442</v>
      </c>
      <c r="J6" s="9">
        <v>3300</v>
      </c>
    </row>
    <row r="7" spans="1:10" hidden="1" x14ac:dyDescent="0.55000000000000004">
      <c r="A7" s="7"/>
      <c r="B7" s="8" t="s">
        <v>18</v>
      </c>
      <c r="C7" s="9">
        <v>90476</v>
      </c>
      <c r="D7" s="9">
        <v>89279</v>
      </c>
      <c r="E7" s="10">
        <v>98.68</v>
      </c>
      <c r="F7" s="9">
        <v>255263</v>
      </c>
      <c r="G7" s="9" t="s">
        <v>17</v>
      </c>
      <c r="H7" s="9">
        <v>344819</v>
      </c>
      <c r="I7" s="9">
        <v>342053</v>
      </c>
      <c r="J7" s="9">
        <v>2766</v>
      </c>
    </row>
    <row r="8" spans="1:10" hidden="1" x14ac:dyDescent="0.55000000000000004">
      <c r="A8" s="7"/>
      <c r="B8" s="8" t="s">
        <v>19</v>
      </c>
      <c r="C8" s="9">
        <v>89426</v>
      </c>
      <c r="D8" s="9">
        <v>87564</v>
      </c>
      <c r="E8" s="10">
        <v>97.92</v>
      </c>
      <c r="F8" s="9">
        <v>279087</v>
      </c>
      <c r="G8" s="9" t="s">
        <v>17</v>
      </c>
      <c r="H8" s="9">
        <v>352152</v>
      </c>
      <c r="I8" s="9">
        <v>302393</v>
      </c>
      <c r="J8" s="9">
        <v>49759</v>
      </c>
    </row>
    <row r="9" spans="1:10" hidden="1" x14ac:dyDescent="0.55000000000000004">
      <c r="A9" s="7"/>
      <c r="B9" s="8" t="s">
        <v>20</v>
      </c>
      <c r="C9" s="9">
        <v>113628</v>
      </c>
      <c r="D9" s="9">
        <v>110998</v>
      </c>
      <c r="E9" s="10">
        <v>97.69</v>
      </c>
      <c r="F9" s="9">
        <v>216678</v>
      </c>
      <c r="G9" s="9" t="s">
        <v>17</v>
      </c>
      <c r="H9" s="9">
        <v>306128</v>
      </c>
      <c r="I9" s="9">
        <v>302136</v>
      </c>
      <c r="J9" s="9">
        <v>3992</v>
      </c>
    </row>
    <row r="10" spans="1:10" hidden="1" x14ac:dyDescent="0.55000000000000004">
      <c r="A10" s="7"/>
      <c r="B10" s="8" t="s">
        <v>21</v>
      </c>
      <c r="C10" s="9">
        <v>107400</v>
      </c>
      <c r="D10" s="9">
        <v>104907</v>
      </c>
      <c r="E10" s="10">
        <v>97.68</v>
      </c>
      <c r="F10" s="9">
        <v>215933</v>
      </c>
      <c r="G10" s="9" t="s">
        <v>17</v>
      </c>
      <c r="H10" s="9">
        <v>288182</v>
      </c>
      <c r="I10" s="9">
        <v>285938</v>
      </c>
      <c r="J10" s="9">
        <v>2244</v>
      </c>
    </row>
    <row r="11" spans="1:10" hidden="1" x14ac:dyDescent="0.55000000000000004">
      <c r="A11" s="7"/>
      <c r="B11" s="8" t="s">
        <v>22</v>
      </c>
      <c r="C11" s="9">
        <v>110355</v>
      </c>
      <c r="D11" s="9">
        <v>107851</v>
      </c>
      <c r="E11" s="10">
        <v>97.73</v>
      </c>
      <c r="F11" s="9">
        <v>237429</v>
      </c>
      <c r="G11" s="9" t="s">
        <v>17</v>
      </c>
      <c r="H11" s="9">
        <v>311686</v>
      </c>
      <c r="I11" s="9">
        <v>298147</v>
      </c>
      <c r="J11" s="9">
        <v>13538</v>
      </c>
    </row>
    <row r="12" spans="1:10" hidden="1" x14ac:dyDescent="0.55000000000000004">
      <c r="A12" s="7"/>
      <c r="B12" s="8" t="s">
        <v>23</v>
      </c>
      <c r="C12" s="9">
        <v>111031</v>
      </c>
      <c r="D12" s="9">
        <v>108339</v>
      </c>
      <c r="E12" s="10">
        <v>97.58</v>
      </c>
      <c r="F12" s="9">
        <v>258608</v>
      </c>
      <c r="G12" s="9" t="s">
        <v>17</v>
      </c>
      <c r="H12" s="9">
        <v>340446</v>
      </c>
      <c r="I12" s="9">
        <v>308050</v>
      </c>
      <c r="J12" s="9">
        <v>32396</v>
      </c>
    </row>
    <row r="13" spans="1:10" hidden="1" x14ac:dyDescent="0.55000000000000004">
      <c r="A13" s="7"/>
      <c r="B13" s="8" t="s">
        <v>24</v>
      </c>
      <c r="C13" s="11">
        <v>115301</v>
      </c>
      <c r="D13" s="11">
        <v>112621</v>
      </c>
      <c r="E13" s="12">
        <v>97.68</v>
      </c>
      <c r="F13" s="11">
        <v>243220</v>
      </c>
      <c r="G13" s="9" t="s">
        <v>17</v>
      </c>
      <c r="H13" s="11">
        <v>318487</v>
      </c>
      <c r="I13" s="11">
        <v>326873</v>
      </c>
      <c r="J13" s="11">
        <v>-8386</v>
      </c>
    </row>
    <row r="14" spans="1:10" hidden="1" x14ac:dyDescent="0.55000000000000004">
      <c r="A14" s="7"/>
      <c r="B14" s="8" t="s">
        <v>25</v>
      </c>
      <c r="C14" s="9">
        <v>115535</v>
      </c>
      <c r="D14" s="9">
        <v>113035</v>
      </c>
      <c r="E14" s="10">
        <v>97.84</v>
      </c>
      <c r="F14" s="9">
        <v>262191</v>
      </c>
      <c r="G14" s="9" t="s">
        <v>17</v>
      </c>
      <c r="H14" s="9">
        <v>338088</v>
      </c>
      <c r="I14" s="9">
        <v>329551</v>
      </c>
      <c r="J14" s="9">
        <v>8537</v>
      </c>
    </row>
    <row r="15" spans="1:10" hidden="1" x14ac:dyDescent="0.55000000000000004">
      <c r="A15" s="7"/>
      <c r="B15" s="8" t="s">
        <v>26</v>
      </c>
      <c r="C15" s="9">
        <v>107151</v>
      </c>
      <c r="D15" s="9">
        <v>103933</v>
      </c>
      <c r="E15" s="10">
        <v>97</v>
      </c>
      <c r="F15" s="9">
        <v>265212</v>
      </c>
      <c r="G15" s="9" t="s">
        <v>17</v>
      </c>
      <c r="H15" s="9">
        <v>336669</v>
      </c>
      <c r="I15" s="9">
        <v>372693</v>
      </c>
      <c r="J15" s="9" t="s">
        <v>27</v>
      </c>
    </row>
    <row r="16" spans="1:10" hidden="1" x14ac:dyDescent="0.55000000000000004">
      <c r="A16" s="7"/>
      <c r="B16" s="8" t="s">
        <v>28</v>
      </c>
      <c r="C16" s="9">
        <v>105590</v>
      </c>
      <c r="D16" s="9">
        <v>103504</v>
      </c>
      <c r="E16" s="10">
        <v>98.02</v>
      </c>
      <c r="F16" s="9">
        <v>335377</v>
      </c>
      <c r="G16" s="9" t="s">
        <v>17</v>
      </c>
      <c r="H16" s="9">
        <v>427707</v>
      </c>
      <c r="I16" s="9">
        <v>367828</v>
      </c>
      <c r="J16" s="9">
        <v>59879</v>
      </c>
    </row>
    <row r="17" spans="1:10" x14ac:dyDescent="0.55000000000000004">
      <c r="A17" s="7"/>
      <c r="B17" s="8" t="s">
        <v>29</v>
      </c>
      <c r="C17" s="9">
        <v>92905</v>
      </c>
      <c r="D17" s="9">
        <v>91329</v>
      </c>
      <c r="E17" s="10">
        <v>98.3</v>
      </c>
      <c r="F17" s="9" t="s">
        <v>30</v>
      </c>
      <c r="G17" s="9">
        <v>413923</v>
      </c>
      <c r="H17" s="9">
        <v>507176</v>
      </c>
      <c r="I17" s="9">
        <v>495566</v>
      </c>
      <c r="J17" s="9">
        <v>11610</v>
      </c>
    </row>
    <row r="18" spans="1:10" x14ac:dyDescent="0.55000000000000004">
      <c r="A18" s="7"/>
      <c r="B18" s="8" t="s">
        <v>54</v>
      </c>
      <c r="C18" s="9">
        <v>74088</v>
      </c>
      <c r="D18" s="9">
        <v>73862</v>
      </c>
      <c r="E18" s="10">
        <v>99.69</v>
      </c>
      <c r="F18" s="9" t="s">
        <v>30</v>
      </c>
      <c r="G18" s="9">
        <v>441980</v>
      </c>
      <c r="H18" s="9">
        <v>516066</v>
      </c>
      <c r="I18" s="9">
        <v>684583</v>
      </c>
      <c r="J18" s="9">
        <v>-168517</v>
      </c>
    </row>
    <row r="19" spans="1:10" x14ac:dyDescent="0.55000000000000004">
      <c r="A19" s="7"/>
      <c r="B19" s="8" t="s">
        <v>31</v>
      </c>
      <c r="C19" s="9" t="s">
        <v>53</v>
      </c>
      <c r="D19" s="9" t="s">
        <v>53</v>
      </c>
      <c r="E19" s="10" t="s">
        <v>53</v>
      </c>
      <c r="F19" s="9" t="s">
        <v>32</v>
      </c>
      <c r="G19" s="9" t="s">
        <v>53</v>
      </c>
      <c r="H19" s="9" t="s">
        <v>53</v>
      </c>
      <c r="I19" s="9" t="s">
        <v>53</v>
      </c>
      <c r="J19" s="9" t="s">
        <v>53</v>
      </c>
    </row>
    <row r="20" spans="1:10" x14ac:dyDescent="0.55000000000000004">
      <c r="A20" s="7"/>
      <c r="B20" s="8" t="s">
        <v>33</v>
      </c>
      <c r="C20" s="9" t="s">
        <v>53</v>
      </c>
      <c r="D20" s="9" t="s">
        <v>53</v>
      </c>
      <c r="E20" s="10" t="s">
        <v>53</v>
      </c>
      <c r="F20" s="9" t="s">
        <v>32</v>
      </c>
      <c r="G20" s="9" t="s">
        <v>53</v>
      </c>
      <c r="H20" s="9" t="s">
        <v>53</v>
      </c>
      <c r="I20" s="9" t="s">
        <v>53</v>
      </c>
      <c r="J20" s="9" t="s">
        <v>53</v>
      </c>
    </row>
    <row r="21" spans="1:10" x14ac:dyDescent="0.55000000000000004">
      <c r="A21" s="13"/>
      <c r="B21" s="14" t="s">
        <v>55</v>
      </c>
      <c r="C21" s="18" t="s">
        <v>53</v>
      </c>
      <c r="D21" s="18" t="s">
        <v>53</v>
      </c>
      <c r="E21" s="19" t="s">
        <v>53</v>
      </c>
      <c r="F21" s="18" t="s">
        <v>32</v>
      </c>
      <c r="G21" s="20" t="s">
        <v>53</v>
      </c>
      <c r="H21" s="18" t="s">
        <v>53</v>
      </c>
      <c r="I21" s="18" t="s">
        <v>53</v>
      </c>
      <c r="J21" s="18" t="s">
        <v>53</v>
      </c>
    </row>
    <row r="22" spans="1:10" x14ac:dyDescent="0.55000000000000004">
      <c r="A22" s="13">
        <v>1</v>
      </c>
      <c r="B22" s="15" t="s">
        <v>34</v>
      </c>
      <c r="C22" s="18" t="str">
        <f>IFERROR(ROUND([1]第14表元データ!#REF!/[1]第16表元データ!#REF!,0),"－")</f>
        <v>－</v>
      </c>
      <c r="D22" s="18" t="str">
        <f>IFERROR(ROUND([1]第14表元データ!#REF!/[1]第16表元データ!#REF!,0),"－")</f>
        <v>－</v>
      </c>
      <c r="E22" s="19" t="str">
        <f>IFERROR(ROUND([1]第14表元データ!#REF!/[1]第14表元データ!#REF!*100,2),"－")</f>
        <v>－</v>
      </c>
      <c r="F22" s="18" t="s">
        <v>32</v>
      </c>
      <c r="G22" s="20" t="str">
        <f>IFERROR(ROUND([1]第14表元データ!#REF!/[1]第16表元データ!#REF!,0),"－")</f>
        <v>－</v>
      </c>
      <c r="H22" s="18" t="str">
        <f>IFERROR(ROUND([1]第14表元データ!#REF!/[1]第16表元データ!#REF!,0),"－")</f>
        <v>－</v>
      </c>
      <c r="I22" s="18" t="str">
        <f>IFERROR(ROUND([1]第14表元データ!#REF!/[1]第16表元データ!#REF!,0),"－")</f>
        <v>－</v>
      </c>
      <c r="J22" s="18" t="str">
        <f>IFERROR(ROUND(([1]第14表元データ!#REF!-[1]第14表元データ!#REF!)/[1]第16表元データ!#REF!,0),"－")</f>
        <v>－</v>
      </c>
    </row>
    <row r="23" spans="1:10" x14ac:dyDescent="0.55000000000000004">
      <c r="A23" s="16">
        <v>2</v>
      </c>
      <c r="B23" s="17" t="s">
        <v>35</v>
      </c>
      <c r="C23" s="18" t="str">
        <f>IFERROR(ROUND([1]第14表元データ!#REF!/[1]第16表元データ!C1,0),"－")</f>
        <v>－</v>
      </c>
      <c r="D23" s="18" t="str">
        <f>IFERROR(ROUND([1]第14表元データ!#REF!/[1]第16表元データ!C1,0),"－")</f>
        <v>－</v>
      </c>
      <c r="E23" s="19" t="str">
        <f>IFERROR(ROUND([1]第14表元データ!#REF!/[1]第14表元データ!#REF!*100,2),"－")</f>
        <v>－</v>
      </c>
      <c r="F23" s="18" t="s">
        <v>32</v>
      </c>
      <c r="G23" s="20" t="str">
        <f>IFERROR(ROUND([1]第14表元データ!#REF!/[1]第16表元データ!C1,0),"－")</f>
        <v>－</v>
      </c>
      <c r="H23" s="18" t="str">
        <f>IFERROR(ROUND([1]第14表元データ!#REF!/[1]第16表元データ!C1,0),"－")</f>
        <v>－</v>
      </c>
      <c r="I23" s="18" t="str">
        <f>IFERROR(ROUND([1]第14表元データ!#REF!/[1]第16表元データ!C1,0),"－")</f>
        <v>－</v>
      </c>
      <c r="J23" s="18" t="str">
        <f>IFERROR(ROUND(([1]第14表元データ!#REF!-[1]第14表元データ!#REF!)/[1]第16表元データ!C1,0),"－")</f>
        <v>－</v>
      </c>
    </row>
    <row r="24" spans="1:10" x14ac:dyDescent="0.55000000000000004">
      <c r="A24" s="16">
        <v>3</v>
      </c>
      <c r="B24" s="17" t="s">
        <v>36</v>
      </c>
      <c r="C24" s="18" t="str">
        <f>IFERROR(ROUND([1]第14表元データ!#REF!/[1]第16表元データ!C2,0),"－")</f>
        <v>－</v>
      </c>
      <c r="D24" s="18" t="str">
        <f>IFERROR(ROUND([1]第14表元データ!#REF!/[1]第16表元データ!C2,0),"－")</f>
        <v>－</v>
      </c>
      <c r="E24" s="19" t="str">
        <f>IFERROR(ROUND([1]第14表元データ!#REF!/[1]第14表元データ!#REF!*100,2),"－")</f>
        <v>－</v>
      </c>
      <c r="F24" s="18" t="s">
        <v>32</v>
      </c>
      <c r="G24" s="20" t="str">
        <f>IFERROR(ROUND([1]第14表元データ!#REF!/[1]第16表元データ!C2,0),"－")</f>
        <v>－</v>
      </c>
      <c r="H24" s="18" t="str">
        <f>IFERROR(ROUND([1]第14表元データ!#REF!/[1]第16表元データ!C2,0),"－")</f>
        <v>－</v>
      </c>
      <c r="I24" s="18" t="str">
        <f>IFERROR(ROUND([1]第14表元データ!#REF!/[1]第16表元データ!C2,0),"－")</f>
        <v>－</v>
      </c>
      <c r="J24" s="18" t="str">
        <f>IFERROR(ROUND(([1]第14表元データ!#REF!-[1]第14表元データ!#REF!)/[1]第16表元データ!C2,0),"－")</f>
        <v>－</v>
      </c>
    </row>
    <row r="25" spans="1:10" x14ac:dyDescent="0.55000000000000004">
      <c r="A25" s="16">
        <v>4</v>
      </c>
      <c r="B25" s="17" t="s">
        <v>37</v>
      </c>
      <c r="C25" s="18" t="str">
        <f>IFERROR(ROUND([1]第14表元データ!#REF!/[1]第16表元データ!C3,0),"－")</f>
        <v>－</v>
      </c>
      <c r="D25" s="18" t="str">
        <f>IFERROR(ROUND([1]第14表元データ!#REF!/[1]第16表元データ!C3,0),"－")</f>
        <v>－</v>
      </c>
      <c r="E25" s="19" t="str">
        <f>IFERROR(ROUND([1]第14表元データ!#REF!/[1]第14表元データ!#REF!*100,2),"－")</f>
        <v>－</v>
      </c>
      <c r="F25" s="18" t="s">
        <v>32</v>
      </c>
      <c r="G25" s="20" t="str">
        <f>IFERROR(ROUND([1]第14表元データ!#REF!/[1]第16表元データ!C3,0),"－")</f>
        <v>－</v>
      </c>
      <c r="H25" s="18" t="str">
        <f>IFERROR(ROUND([1]第14表元データ!#REF!/[1]第16表元データ!C3,0),"－")</f>
        <v>－</v>
      </c>
      <c r="I25" s="18" t="str">
        <f>IFERROR(ROUND([1]第14表元データ!#REF!/[1]第16表元データ!C3,0),"－")</f>
        <v>－</v>
      </c>
      <c r="J25" s="18" t="str">
        <f>IFERROR(ROUND(([1]第14表元データ!#REF!-[1]第14表元データ!#REF!)/[1]第16表元データ!C3,0),"－")</f>
        <v>－</v>
      </c>
    </row>
    <row r="26" spans="1:10" x14ac:dyDescent="0.55000000000000004">
      <c r="A26" s="16">
        <v>5</v>
      </c>
      <c r="B26" s="17" t="s">
        <v>38</v>
      </c>
      <c r="C26" s="18" t="str">
        <f>IFERROR(ROUND([1]第14表元データ!T1/[1]第16表元データ!C4,0),"－")</f>
        <v>－</v>
      </c>
      <c r="D26" s="18" t="str">
        <f>IFERROR(ROUND([1]第14表元データ!U1/[1]第16表元データ!C4,0),"－")</f>
        <v>－</v>
      </c>
      <c r="E26" s="19" t="str">
        <f>IFERROR(ROUND([1]第14表元データ!U1/[1]第14表元データ!T1*100,2),"－")</f>
        <v>－</v>
      </c>
      <c r="F26" s="18" t="s">
        <v>32</v>
      </c>
      <c r="G26" s="20" t="str">
        <f>IFERROR(ROUND([1]第14表元データ!E1/[1]第16表元データ!C4,0),"－")</f>
        <v>－</v>
      </c>
      <c r="H26" s="18" t="str">
        <f>IFERROR(ROUND([1]第14表元データ!H1/[1]第16表元データ!C4,0),"－")</f>
        <v>－</v>
      </c>
      <c r="I26" s="18" t="str">
        <f>IFERROR(ROUND([1]第14表元データ!S1/[1]第16表元データ!C4,0),"－")</f>
        <v>－</v>
      </c>
      <c r="J26" s="18" t="str">
        <f>IFERROR(ROUND(([1]第14表元データ!H1-[1]第14表元データ!S1)/[1]第16表元データ!C4,0),"－")</f>
        <v>－</v>
      </c>
    </row>
    <row r="27" spans="1:10" x14ac:dyDescent="0.55000000000000004">
      <c r="A27" s="16">
        <v>6</v>
      </c>
      <c r="B27" s="17" t="s">
        <v>39</v>
      </c>
      <c r="C27" s="18" t="str">
        <f>IFERROR(ROUND([1]第14表元データ!T2/[1]第16表元データ!C5,0),"－")</f>
        <v>－</v>
      </c>
      <c r="D27" s="18" t="str">
        <f>IFERROR(ROUND([1]第14表元データ!U2/[1]第16表元データ!C5,0),"－")</f>
        <v>－</v>
      </c>
      <c r="E27" s="19" t="str">
        <f>IFERROR(ROUND([1]第14表元データ!U2/[1]第14表元データ!T2*100,2),"－")</f>
        <v>－</v>
      </c>
      <c r="F27" s="18" t="s">
        <v>32</v>
      </c>
      <c r="G27" s="20" t="str">
        <f>IFERROR(ROUND([1]第14表元データ!E2/[1]第16表元データ!C5,0),"－")</f>
        <v>－</v>
      </c>
      <c r="H27" s="18" t="str">
        <f>IFERROR(ROUND([1]第14表元データ!H2/[1]第16表元データ!C5,0),"－")</f>
        <v>－</v>
      </c>
      <c r="I27" s="18" t="str">
        <f>IFERROR(ROUND([1]第14表元データ!S2/[1]第16表元データ!C5,0),"－")</f>
        <v>－</v>
      </c>
      <c r="J27" s="18" t="str">
        <f>IFERROR(ROUND(([1]第14表元データ!H2-[1]第14表元データ!S2)/[1]第16表元データ!C5,0),"－")</f>
        <v>－</v>
      </c>
    </row>
    <row r="28" spans="1:10" x14ac:dyDescent="0.55000000000000004">
      <c r="A28" s="16">
        <v>7</v>
      </c>
      <c r="B28" s="17" t="s">
        <v>40</v>
      </c>
      <c r="C28" s="18" t="str">
        <f>IFERROR(ROUND([1]第14表元データ!T3/[1]第16表元データ!C6,0),"－")</f>
        <v>－</v>
      </c>
      <c r="D28" s="18" t="str">
        <f>IFERROR(ROUND([1]第14表元データ!U3/[1]第16表元データ!C6,0),"－")</f>
        <v>－</v>
      </c>
      <c r="E28" s="19" t="str">
        <f>IFERROR(ROUND([1]第14表元データ!U3/[1]第14表元データ!T3*100,2),"－")</f>
        <v>－</v>
      </c>
      <c r="F28" s="18" t="s">
        <v>32</v>
      </c>
      <c r="G28" s="20" t="str">
        <f>IFERROR(ROUND([1]第14表元データ!E3/[1]第16表元データ!C6,0),"－")</f>
        <v>－</v>
      </c>
      <c r="H28" s="18" t="str">
        <f>IFERROR(ROUND([1]第14表元データ!H3/[1]第16表元データ!C6,0),"－")</f>
        <v>－</v>
      </c>
      <c r="I28" s="18" t="str">
        <f>IFERROR(ROUND([1]第14表元データ!S3/[1]第16表元データ!C6,0),"－")</f>
        <v>－</v>
      </c>
      <c r="J28" s="18" t="str">
        <f>IFERROR(ROUND(([1]第14表元データ!H3-[1]第14表元データ!S3)/[1]第16表元データ!C6,0),"－")</f>
        <v>－</v>
      </c>
    </row>
    <row r="29" spans="1:10" x14ac:dyDescent="0.55000000000000004">
      <c r="A29" s="16">
        <v>36</v>
      </c>
      <c r="B29" s="17" t="s">
        <v>41</v>
      </c>
      <c r="C29" s="18" t="str">
        <f>IFERROR(ROUND([1]第14表元データ!T4/[1]第16表元データ!C7,0),"－")</f>
        <v>－</v>
      </c>
      <c r="D29" s="18" t="str">
        <f>IFERROR(ROUND([1]第14表元データ!U4/[1]第16表元データ!C7,0),"－")</f>
        <v>－</v>
      </c>
      <c r="E29" s="19" t="str">
        <f>IFERROR(ROUND([1]第14表元データ!U4/[1]第14表元データ!T4*100,2),"－")</f>
        <v>－</v>
      </c>
      <c r="F29" s="18" t="s">
        <v>32</v>
      </c>
      <c r="G29" s="20" t="str">
        <f>IFERROR(ROUND([1]第14表元データ!E4/[1]第16表元データ!C7,0),"－")</f>
        <v>－</v>
      </c>
      <c r="H29" s="18" t="str">
        <f>IFERROR(ROUND([1]第14表元データ!H4/[1]第16表元データ!C7,0),"－")</f>
        <v>－</v>
      </c>
      <c r="I29" s="18" t="str">
        <f>IFERROR(ROUND([1]第14表元データ!S4/[1]第16表元データ!C7,0),"－")</f>
        <v>－</v>
      </c>
      <c r="J29" s="18" t="str">
        <f>IFERROR(ROUND(([1]第14表元データ!H4-[1]第14表元データ!S4)/[1]第16表元データ!C7,0),"－")</f>
        <v>－</v>
      </c>
    </row>
    <row r="30" spans="1:10" x14ac:dyDescent="0.55000000000000004">
      <c r="A30" s="16">
        <v>49</v>
      </c>
      <c r="B30" s="17" t="s">
        <v>42</v>
      </c>
      <c r="C30" s="18" t="str">
        <f>IFERROR(ROUND([1]第14表元データ!T5/[1]第16表元データ!C8,0),"－")</f>
        <v>－</v>
      </c>
      <c r="D30" s="18" t="str">
        <f>IFERROR(ROUND([1]第14表元データ!U5/[1]第16表元データ!C8,0),"－")</f>
        <v>－</v>
      </c>
      <c r="E30" s="19" t="str">
        <f>IFERROR(ROUND([1]第14表元データ!U5/[1]第14表元データ!T5*100,2),"－")</f>
        <v>－</v>
      </c>
      <c r="F30" s="18" t="s">
        <v>32</v>
      </c>
      <c r="G30" s="20" t="str">
        <f>IFERROR(ROUND([1]第14表元データ!E5/[1]第16表元データ!C8,0),"－")</f>
        <v>－</v>
      </c>
      <c r="H30" s="18" t="str">
        <f>IFERROR(ROUND([1]第14表元データ!H5/[1]第16表元データ!C8,0),"－")</f>
        <v>－</v>
      </c>
      <c r="I30" s="18" t="str">
        <f>IFERROR(ROUND([1]第14表元データ!S5/[1]第16表元データ!C8,0),"－")</f>
        <v>－</v>
      </c>
      <c r="J30" s="18" t="str">
        <f>IFERROR(ROUND(([1]第14表元データ!H5-[1]第14表元データ!S5)/[1]第16表元データ!C8,0),"－")</f>
        <v>－</v>
      </c>
    </row>
    <row r="31" spans="1:10" x14ac:dyDescent="0.55000000000000004">
      <c r="A31" s="16">
        <v>57</v>
      </c>
      <c r="B31" s="17" t="s">
        <v>43</v>
      </c>
      <c r="C31" s="18" t="str">
        <f>IFERROR(ROUND([1]第14表元データ!T6/[1]第16表元データ!C9,0),"－")</f>
        <v>－</v>
      </c>
      <c r="D31" s="18" t="str">
        <f>IFERROR(ROUND([1]第14表元データ!U6/[1]第16表元データ!C9,0),"－")</f>
        <v>－</v>
      </c>
      <c r="E31" s="19" t="str">
        <f>IFERROR(ROUND([1]第14表元データ!U6/[1]第14表元データ!T6*100,2),"－")</f>
        <v>－</v>
      </c>
      <c r="F31" s="18" t="s">
        <v>32</v>
      </c>
      <c r="G31" s="20" t="str">
        <f>IFERROR(ROUND([1]第14表元データ!E6/[1]第16表元データ!C9,0),"－")</f>
        <v>－</v>
      </c>
      <c r="H31" s="18" t="str">
        <f>IFERROR(ROUND([1]第14表元データ!H6/[1]第16表元データ!C9,0),"－")</f>
        <v>－</v>
      </c>
      <c r="I31" s="18" t="str">
        <f>IFERROR(ROUND([1]第14表元データ!S6/[1]第16表元データ!C9,0),"－")</f>
        <v>－</v>
      </c>
      <c r="J31" s="18" t="str">
        <f>IFERROR(ROUND(([1]第14表元データ!H6-[1]第14表元データ!S6)/[1]第16表元データ!C9,0),"－")</f>
        <v>－</v>
      </c>
    </row>
    <row r="32" spans="1:10" x14ac:dyDescent="0.55000000000000004">
      <c r="A32" s="16">
        <v>58</v>
      </c>
      <c r="B32" s="17" t="s">
        <v>44</v>
      </c>
      <c r="C32" s="18" t="str">
        <f>IFERROR(ROUND([1]第14表元データ!T7/[1]第16表元データ!C10,0),"－")</f>
        <v>－</v>
      </c>
      <c r="D32" s="18" t="str">
        <f>IFERROR(ROUND([1]第14表元データ!U7/[1]第16表元データ!C10,0),"－")</f>
        <v>－</v>
      </c>
      <c r="E32" s="19" t="str">
        <f>IFERROR(ROUND([1]第14表元データ!U7/[1]第14表元データ!T7*100,2),"－")</f>
        <v>－</v>
      </c>
      <c r="F32" s="18" t="s">
        <v>32</v>
      </c>
      <c r="G32" s="20" t="str">
        <f>IFERROR(ROUND([1]第14表元データ!E7/[1]第16表元データ!C10,0),"－")</f>
        <v>－</v>
      </c>
      <c r="H32" s="18" t="str">
        <f>IFERROR(ROUND([1]第14表元データ!H7/[1]第16表元データ!C10,0),"－")</f>
        <v>－</v>
      </c>
      <c r="I32" s="18" t="str">
        <f>IFERROR(ROUND([1]第14表元データ!S7/[1]第16表元データ!C10,0),"－")</f>
        <v>－</v>
      </c>
      <c r="J32" s="18" t="str">
        <f>IFERROR(ROUND(([1]第14表元データ!H7-[1]第14表元データ!S7)/[1]第16表元データ!C10,0),"－")</f>
        <v>－</v>
      </c>
    </row>
    <row r="33" spans="1:10" x14ac:dyDescent="0.55000000000000004">
      <c r="A33" s="16">
        <v>59</v>
      </c>
      <c r="B33" s="17" t="s">
        <v>45</v>
      </c>
      <c r="C33" s="18" t="str">
        <f>IFERROR(ROUND([1]第14表元データ!T8/[1]第16表元データ!C11,0),"－")</f>
        <v>－</v>
      </c>
      <c r="D33" s="18" t="str">
        <f>IFERROR(ROUND([1]第14表元データ!U8/[1]第16表元データ!C11,0),"－")</f>
        <v>－</v>
      </c>
      <c r="E33" s="19" t="str">
        <f>IFERROR(ROUND([1]第14表元データ!U8/[1]第14表元データ!T8*100,2),"－")</f>
        <v>－</v>
      </c>
      <c r="F33" s="18" t="s">
        <v>32</v>
      </c>
      <c r="G33" s="20" t="str">
        <f>IFERROR(ROUND([1]第14表元データ!E8/[1]第16表元データ!C11,0),"－")</f>
        <v>－</v>
      </c>
      <c r="H33" s="18" t="str">
        <f>IFERROR(ROUND([1]第14表元データ!H8/[1]第16表元データ!C11,0),"－")</f>
        <v>－</v>
      </c>
      <c r="I33" s="18" t="str">
        <f>IFERROR(ROUND([1]第14表元データ!S8/[1]第16表元データ!C11,0),"－")</f>
        <v>－</v>
      </c>
      <c r="J33" s="18" t="str">
        <f>IFERROR(ROUND(([1]第14表元データ!H8-[1]第14表元データ!S8)/[1]第16表元データ!C11,0),"－")</f>
        <v>－</v>
      </c>
    </row>
    <row r="34" spans="1:10" x14ac:dyDescent="0.55000000000000004">
      <c r="A34" s="16">
        <v>61</v>
      </c>
      <c r="B34" s="17" t="s">
        <v>46</v>
      </c>
      <c r="C34" s="18" t="str">
        <f>IFERROR(ROUND([1]第14表元データ!T9/[1]第16表元データ!C12,0),"－")</f>
        <v>－</v>
      </c>
      <c r="D34" s="18" t="str">
        <f>IFERROR(ROUND([1]第14表元データ!U9/[1]第16表元データ!C12,0),"－")</f>
        <v>－</v>
      </c>
      <c r="E34" s="19" t="s">
        <v>53</v>
      </c>
      <c r="F34" s="18" t="s">
        <v>32</v>
      </c>
      <c r="G34" s="20" t="str">
        <f>IFERROR(ROUND([1]第14表元データ!E9/[1]第16表元データ!C12,0),"－")</f>
        <v>－</v>
      </c>
      <c r="H34" s="18" t="str">
        <f>IFERROR(ROUND([1]第14表元データ!H9/[1]第16表元データ!C12,0),"－")</f>
        <v>－</v>
      </c>
      <c r="I34" s="18" t="str">
        <f>IFERROR(ROUND([1]第14表元データ!S9/[1]第16表元データ!C12,0),"－")</f>
        <v>－</v>
      </c>
      <c r="J34" s="18" t="str">
        <f>IFERROR(ROUND(([1]第14表元データ!H9-[1]第14表元データ!S9)/[1]第16表元データ!C12,0),"－")</f>
        <v>－</v>
      </c>
    </row>
    <row r="35" spans="1:10" x14ac:dyDescent="0.55000000000000004">
      <c r="A35" s="16">
        <v>81</v>
      </c>
      <c r="B35" s="17" t="s">
        <v>47</v>
      </c>
      <c r="C35" s="18" t="str">
        <f>IFERROR(ROUND([1]第14表元データ!T10/[1]第16表元データ!C13,0),"－")</f>
        <v>－</v>
      </c>
      <c r="D35" s="18" t="str">
        <f>IFERROR(ROUND([1]第14表元データ!U10/[1]第16表元データ!C13,0),"－")</f>
        <v>－</v>
      </c>
      <c r="E35" s="19" t="str">
        <f>IFERROR(ROUND([1]第14表元データ!U10/[1]第14表元データ!T10*100,2),"－")</f>
        <v>－</v>
      </c>
      <c r="F35" s="18" t="s">
        <v>32</v>
      </c>
      <c r="G35" s="20" t="str">
        <f>IFERROR(ROUND([1]第14表元データ!E10/[1]第16表元データ!C13,0),"－")</f>
        <v>－</v>
      </c>
      <c r="H35" s="18" t="str">
        <f>IFERROR(ROUND([1]第14表元データ!H10/[1]第16表元データ!C13,0),"－")</f>
        <v>－</v>
      </c>
      <c r="I35" s="18" t="str">
        <f>IFERROR(ROUND([1]第14表元データ!S10/[1]第16表元データ!C13,0),"－")</f>
        <v>－</v>
      </c>
      <c r="J35" s="18" t="str">
        <f>IFERROR(ROUND(([1]第14表元データ!H10-[1]第14表元データ!S10)/[1]第16表元データ!C13,0),"－")</f>
        <v>－</v>
      </c>
    </row>
    <row r="36" spans="1:10" x14ac:dyDescent="0.55000000000000004">
      <c r="A36" s="16">
        <v>82</v>
      </c>
      <c r="B36" s="17" t="s">
        <v>48</v>
      </c>
      <c r="C36" s="18" t="str">
        <f>IFERROR(ROUND([1]第14表元データ!T11/[1]第16表元データ!C14,0),"－")</f>
        <v>－</v>
      </c>
      <c r="D36" s="18" t="str">
        <f>IFERROR(ROUND([1]第14表元データ!U11/[1]第16表元データ!C14,0),"－")</f>
        <v>－</v>
      </c>
      <c r="E36" s="19" t="str">
        <f>IFERROR(ROUND([1]第14表元データ!U11/[1]第14表元データ!T11*100,2),"－")</f>
        <v>－</v>
      </c>
      <c r="F36" s="18" t="s">
        <v>32</v>
      </c>
      <c r="G36" s="20" t="str">
        <f>IFERROR(ROUND([1]第14表元データ!E11/[1]第16表元データ!C14,0),"－")</f>
        <v>－</v>
      </c>
      <c r="H36" s="18" t="str">
        <f>IFERROR(ROUND([1]第14表元データ!H11/[1]第16表元データ!C14,0),"－")</f>
        <v>－</v>
      </c>
      <c r="I36" s="18" t="str">
        <f>IFERROR(ROUND([1]第14表元データ!S11/[1]第16表元データ!C14,0),"－")</f>
        <v>－</v>
      </c>
      <c r="J36" s="18" t="str">
        <f>IFERROR(ROUND(([1]第14表元データ!H11-[1]第14表元データ!S11)/[1]第16表元データ!C14,0),"－")</f>
        <v>－</v>
      </c>
    </row>
    <row r="37" spans="1:10" x14ac:dyDescent="0.55000000000000004">
      <c r="A37" s="16">
        <v>83</v>
      </c>
      <c r="B37" s="17" t="s">
        <v>49</v>
      </c>
      <c r="C37" s="18" t="str">
        <f>IFERROR(ROUND([1]第14表元データ!T12/[1]第16表元データ!C15,0),"－")</f>
        <v>－</v>
      </c>
      <c r="D37" s="18" t="str">
        <f>IFERROR(ROUND([1]第14表元データ!U12/[1]第16表元データ!C15,0),"－")</f>
        <v>－</v>
      </c>
      <c r="E37" s="19" t="str">
        <f>IFERROR(ROUND([1]第14表元データ!U12/[1]第14表元データ!T12*100,2),"－")</f>
        <v>－</v>
      </c>
      <c r="F37" s="18" t="s">
        <v>32</v>
      </c>
      <c r="G37" s="20" t="str">
        <f>IFERROR(ROUND([1]第14表元データ!E12/[1]第16表元データ!C15,0),"－")</f>
        <v>－</v>
      </c>
      <c r="H37" s="18" t="str">
        <f>IFERROR(ROUND([1]第14表元データ!H12/[1]第16表元データ!C15,0),"－")</f>
        <v>－</v>
      </c>
      <c r="I37" s="18" t="str">
        <f>IFERROR(ROUND([1]第14表元データ!S12/[1]第16表元データ!C15,0),"－")</f>
        <v>－</v>
      </c>
      <c r="J37" s="18" t="str">
        <f>IFERROR(ROUND(([1]第14表元データ!H12-[1]第14表元データ!S12)/[1]第16表元データ!C15,0),"－")</f>
        <v>－</v>
      </c>
    </row>
    <row r="38" spans="1:10" x14ac:dyDescent="0.55000000000000004">
      <c r="A38" s="16">
        <v>84</v>
      </c>
      <c r="B38" s="17" t="s">
        <v>50</v>
      </c>
      <c r="C38" s="18" t="str">
        <f>IFERROR(ROUND([1]第14表元データ!T13/[1]第16表元データ!C16,0),"－")</f>
        <v>－</v>
      </c>
      <c r="D38" s="18" t="str">
        <f>IFERROR(ROUND([1]第14表元データ!U13/[1]第16表元データ!C16,0),"－")</f>
        <v>－</v>
      </c>
      <c r="E38" s="19" t="str">
        <f>IFERROR(ROUND([1]第14表元データ!U13/[1]第14表元データ!T13*100,2),"－")</f>
        <v>－</v>
      </c>
      <c r="F38" s="18" t="s">
        <v>32</v>
      </c>
      <c r="G38" s="20" t="str">
        <f>IFERROR(ROUND([1]第14表元データ!E13/[1]第16表元データ!C16,0),"－")</f>
        <v>－</v>
      </c>
      <c r="H38" s="18" t="str">
        <f>IFERROR(ROUND([1]第14表元データ!H13/[1]第16表元データ!C16,0),"－")</f>
        <v>－</v>
      </c>
      <c r="I38" s="18" t="str">
        <f>IFERROR(ROUND([1]第14表元データ!S13/[1]第16表元データ!C16,0),"－")</f>
        <v>－</v>
      </c>
      <c r="J38" s="18" t="str">
        <f>IFERROR(ROUND(([1]第14表元データ!H13-[1]第14表元データ!S13)/[1]第16表元データ!C16,0),"－")</f>
        <v>－</v>
      </c>
    </row>
    <row r="39" spans="1:10" x14ac:dyDescent="0.55000000000000004">
      <c r="A39" s="16">
        <v>85</v>
      </c>
      <c r="B39" s="17" t="s">
        <v>51</v>
      </c>
      <c r="C39" s="18" t="str">
        <f>IFERROR(ROUND([1]第14表元データ!T14/[1]第16表元データ!C17,0),"－")</f>
        <v>－</v>
      </c>
      <c r="D39" s="18" t="str">
        <f>IFERROR(ROUND([1]第14表元データ!U14/[1]第16表元データ!C17,0),"－")</f>
        <v>－</v>
      </c>
      <c r="E39" s="19" t="str">
        <f>IFERROR(ROUND([1]第14表元データ!U14/[1]第14表元データ!T14*100,2),"－")</f>
        <v>－</v>
      </c>
      <c r="F39" s="18" t="s">
        <v>32</v>
      </c>
      <c r="G39" s="20" t="str">
        <f>IFERROR(ROUND([1]第14表元データ!E14/[1]第16表元データ!C17,0),"－")</f>
        <v>－</v>
      </c>
      <c r="H39" s="18" t="str">
        <f>IFERROR(ROUND([1]第14表元データ!H14/[1]第16表元データ!C17,0),"－")</f>
        <v>－</v>
      </c>
      <c r="I39" s="18" t="str">
        <f>IFERROR(ROUND([1]第14表元データ!S14/[1]第16表元データ!C17,0),"－")</f>
        <v>－</v>
      </c>
      <c r="J39" s="18" t="str">
        <f>IFERROR(ROUND(([1]第14表元データ!H14-[1]第14表元データ!S14)/[1]第16表元データ!C17,0),"－")</f>
        <v>－</v>
      </c>
    </row>
    <row r="40" spans="1:10" x14ac:dyDescent="0.55000000000000004">
      <c r="A40" s="16">
        <v>86</v>
      </c>
      <c r="B40" s="17" t="s">
        <v>52</v>
      </c>
      <c r="C40" s="18" t="str">
        <f>IFERROR(ROUND([1]第14表元データ!T15/[1]第16表元データ!C18,0),"－")</f>
        <v>－</v>
      </c>
      <c r="D40" s="18" t="str">
        <f>IFERROR(ROUND([1]第14表元データ!U15/[1]第16表元データ!C18,0),"－")</f>
        <v>－</v>
      </c>
      <c r="E40" s="19" t="str">
        <f>IFERROR(ROUND([1]第14表元データ!U15/[1]第14表元データ!T15*100,2),"－")</f>
        <v>－</v>
      </c>
      <c r="F40" s="18" t="s">
        <v>32</v>
      </c>
      <c r="G40" s="20" t="str">
        <f>IFERROR(ROUND([1]第14表元データ!E15/[1]第16表元データ!C18,0),"－")</f>
        <v>－</v>
      </c>
      <c r="H40" s="18" t="str">
        <f>IFERROR(ROUND([1]第14表元データ!H15/[1]第16表元データ!C18,0),"－")</f>
        <v>－</v>
      </c>
      <c r="I40" s="18" t="str">
        <f>IFERROR(ROUND([1]第14表元データ!S15/[1]第16表元データ!C18,0),"－")</f>
        <v>－</v>
      </c>
      <c r="J40" s="18" t="str">
        <f>IFERROR(ROUND(([1]第14表元データ!H15-[1]第14表元データ!S15)/[1]第16表元データ!C18,0),"－")</f>
        <v>－</v>
      </c>
    </row>
  </sheetData>
  <mergeCells count="11">
    <mergeCell ref="J3:J4"/>
    <mergeCell ref="A2:A4"/>
    <mergeCell ref="B2:B4"/>
    <mergeCell ref="C2:E2"/>
    <mergeCell ref="F2:J2"/>
    <mergeCell ref="C3:D3"/>
    <mergeCell ref="E3:E4"/>
    <mergeCell ref="F3:F4"/>
    <mergeCell ref="G3:G4"/>
    <mergeCell ref="H3:H4"/>
    <mergeCell ref="I3:I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永江　道子</dc:creator>
  <cp:lastModifiedBy>永江　道子</cp:lastModifiedBy>
  <dcterms:created xsi:type="dcterms:W3CDTF">2025-04-17T06:11:44Z</dcterms:created>
  <dcterms:modified xsi:type="dcterms:W3CDTF">2025-04-18T05:32:33Z</dcterms:modified>
</cp:coreProperties>
</file>