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8"/>
  <workbookPr/>
  <mc:AlternateContent xmlns:mc="http://schemas.openxmlformats.org/markup-compatibility/2006">
    <mc:Choice Requires="x15">
      <x15ac:absPath xmlns:x15ac="http://schemas.microsoft.com/office/spreadsheetml/2010/11/ac" url="https://jpnpwc.sharepoint.com/teams/JP-INT-CNST--MHLW_R6DS_Disability-Welfare/Shared Documents/10. 入所施設の在り方/04_作業/03_アンケート調査/03_調査票作成/07_最終/"/>
    </mc:Choice>
  </mc:AlternateContent>
  <xr:revisionPtr revIDLastSave="5165" documentId="13_ncr:1_{5A72988B-02A3-493A-AB31-E2F41029919F}" xr6:coauthVersionLast="47" xr6:coauthVersionMax="47" xr10:uidLastSave="{E08DD994-CDB2-4001-992D-B47EA6F1E75D}"/>
  <bookViews>
    <workbookView xWindow="28680" yWindow="-120" windowWidth="29040" windowHeight="15720" tabRatio="767" xr2:uid="{00000000-000D-0000-FFFF-FFFF00000000}"/>
  </bookViews>
  <sheets>
    <sheet name="表紙" sheetId="1" r:id="rId1"/>
    <sheet name="留意事項・調査票の全体像" sheetId="29" r:id="rId2"/>
    <sheet name="①基本情報" sheetId="27" r:id="rId3"/>
    <sheet name="②利用者の生活環境" sheetId="22" r:id="rId4"/>
    <sheet name="③障害者支援施設の役割・機能" sheetId="24" r:id="rId5"/>
    <sheet name="④地域移行後の支援" sheetId="21" r:id="rId6"/>
  </sheets>
  <definedNames>
    <definedName name="_xlnm.Print_Area" localSheetId="2">①基本情報!$B$1:$Q$832</definedName>
    <definedName name="_xlnm.Print_Area" localSheetId="3">②利用者の生活環境!$B$1:$Q$141</definedName>
    <definedName name="_xlnm.Print_Area" localSheetId="4">③障害者支援施設の役割・機能!$B$1:$Q$791</definedName>
    <definedName name="_xlnm.Print_Area" localSheetId="5">④地域移行後の支援!$B$1:$Q$95</definedName>
    <definedName name="_xlnm.Print_Area" localSheetId="0">表紙!$B$1:$Q$45</definedName>
    <definedName name="_xlnm.Print_Area" localSheetId="1">留意事項・調査票の全体像!#REF!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6" i="21" l="1"/>
  <c r="L86" i="21" s="1"/>
  <c r="U72" i="21"/>
  <c r="U735" i="24"/>
  <c r="L45" i="21"/>
  <c r="P45" i="21" s="1"/>
  <c r="L33" i="21"/>
  <c r="P33" i="21" s="1"/>
  <c r="L21" i="21"/>
  <c r="P21" i="21" s="1"/>
  <c r="V484" i="24"/>
  <c r="V455" i="24"/>
  <c r="W139" i="24"/>
  <c r="W138" i="24"/>
  <c r="W137" i="24"/>
  <c r="W136" i="24"/>
  <c r="W125" i="24"/>
  <c r="U103" i="24"/>
  <c r="U86" i="24"/>
  <c r="U647" i="24"/>
  <c r="V499" i="24"/>
  <c r="U631" i="24"/>
  <c r="U576" i="24"/>
  <c r="W573" i="24"/>
  <c r="W572" i="24"/>
  <c r="W571" i="24"/>
  <c r="W570" i="24"/>
  <c r="W569" i="24"/>
  <c r="W568" i="24"/>
  <c r="W567" i="24"/>
  <c r="W566" i="24"/>
  <c r="V566" i="24"/>
  <c r="V531" i="24"/>
  <c r="W535" i="24"/>
  <c r="W536" i="24"/>
  <c r="W534" i="24"/>
  <c r="W532" i="24"/>
  <c r="W531" i="24"/>
  <c r="W533" i="24"/>
  <c r="U525" i="24"/>
  <c r="V507" i="24"/>
  <c r="U350" i="24"/>
  <c r="L25" i="22"/>
  <c r="P25" i="22" s="1"/>
  <c r="L42" i="22"/>
  <c r="P42" i="22" s="1"/>
  <c r="L77" i="22"/>
  <c r="P77" i="22" s="1"/>
  <c r="L92" i="22"/>
  <c r="L811" i="27"/>
  <c r="P811" i="27" s="1"/>
  <c r="L796" i="27"/>
  <c r="P796" i="27" s="1"/>
  <c r="L828" i="27"/>
  <c r="P828" i="27" s="1"/>
  <c r="L779" i="27"/>
  <c r="P779" i="27" s="1"/>
  <c r="L764" i="27"/>
  <c r="U816" i="27"/>
  <c r="U804" i="27"/>
  <c r="U784" i="27"/>
  <c r="U772" i="27"/>
  <c r="U799" i="27"/>
  <c r="U706" i="27"/>
  <c r="U600" i="27"/>
  <c r="U564" i="27"/>
  <c r="U454" i="27"/>
  <c r="U490" i="27"/>
  <c r="P319" i="27"/>
  <c r="P325" i="27"/>
  <c r="P326" i="27"/>
  <c r="P327" i="27"/>
  <c r="P324" i="27"/>
  <c r="P320" i="27"/>
  <c r="P321" i="27"/>
  <c r="P322" i="27"/>
  <c r="P314" i="27"/>
  <c r="P315" i="27"/>
  <c r="P316" i="27"/>
  <c r="P317" i="27"/>
  <c r="W179" i="27"/>
  <c r="W178" i="27"/>
  <c r="W177" i="27"/>
  <c r="W176" i="27"/>
  <c r="V176" i="27"/>
  <c r="W51" i="27"/>
  <c r="W50" i="27"/>
  <c r="W49" i="27"/>
  <c r="V49" i="27"/>
  <c r="L753" i="27"/>
  <c r="L738" i="27"/>
  <c r="L708" i="27"/>
  <c r="L697" i="27"/>
  <c r="G684" i="27"/>
  <c r="M683" i="27"/>
  <c r="M678" i="27"/>
  <c r="L671" i="27"/>
  <c r="L658" i="27"/>
  <c r="L644" i="27"/>
  <c r="L618" i="27"/>
  <c r="L596" i="27"/>
  <c r="L566" i="27"/>
  <c r="L553" i="27"/>
  <c r="G542" i="27"/>
  <c r="M541" i="27"/>
  <c r="M536" i="27"/>
  <c r="L529" i="27"/>
  <c r="L516" i="27"/>
  <c r="L505" i="27"/>
  <c r="L486" i="27"/>
  <c r="L456" i="27"/>
  <c r="L443" i="27"/>
  <c r="P445" i="27" s="1"/>
  <c r="M431" i="27"/>
  <c r="M426" i="27"/>
  <c r="L419" i="27"/>
  <c r="L406" i="27"/>
  <c r="P406" i="27" s="1"/>
  <c r="G432" i="27"/>
  <c r="M430" i="27"/>
  <c r="M429" i="27"/>
  <c r="M428" i="27"/>
  <c r="M427" i="27"/>
  <c r="U91" i="21"/>
  <c r="W732" i="24"/>
  <c r="W731" i="24"/>
  <c r="W730" i="24"/>
  <c r="W729" i="24"/>
  <c r="W728" i="24"/>
  <c r="W727" i="24"/>
  <c r="W726" i="24"/>
  <c r="W725" i="24"/>
  <c r="W724" i="24"/>
  <c r="W723" i="24"/>
  <c r="W722" i="24"/>
  <c r="W721" i="24"/>
  <c r="W720" i="24"/>
  <c r="V721" i="24"/>
  <c r="V720" i="24"/>
  <c r="W644" i="24"/>
  <c r="W637" i="24"/>
  <c r="V638" i="24"/>
  <c r="V637" i="24"/>
  <c r="W643" i="24"/>
  <c r="W642" i="24"/>
  <c r="W641" i="24"/>
  <c r="W640" i="24"/>
  <c r="W639" i="24"/>
  <c r="W638" i="24"/>
  <c r="W496" i="24"/>
  <c r="W495" i="24"/>
  <c r="W494" i="24"/>
  <c r="W493" i="24"/>
  <c r="W492" i="24"/>
  <c r="W491" i="24"/>
  <c r="W490" i="24"/>
  <c r="W489" i="24"/>
  <c r="W488" i="24"/>
  <c r="W487" i="24"/>
  <c r="W486" i="24"/>
  <c r="W485" i="24"/>
  <c r="W484" i="24"/>
  <c r="U344" i="24"/>
  <c r="U316" i="24"/>
  <c r="U302" i="24"/>
  <c r="U247" i="24"/>
  <c r="X68" i="21"/>
  <c r="X67" i="21"/>
  <c r="X66" i="21"/>
  <c r="X65" i="21"/>
  <c r="X64" i="21"/>
  <c r="X63" i="21"/>
  <c r="X62" i="21"/>
  <c r="X61" i="21"/>
  <c r="X60" i="21"/>
  <c r="X59" i="21"/>
  <c r="X58" i="21"/>
  <c r="X57" i="21"/>
  <c r="X56" i="21"/>
  <c r="X55" i="21"/>
  <c r="X54" i="21"/>
  <c r="W54" i="21"/>
  <c r="V54" i="21"/>
  <c r="V55" i="21"/>
  <c r="W69" i="21"/>
  <c r="W68" i="21"/>
  <c r="W67" i="21"/>
  <c r="W66" i="21"/>
  <c r="W65" i="21"/>
  <c r="W64" i="21"/>
  <c r="W63" i="21"/>
  <c r="W62" i="21"/>
  <c r="W61" i="21"/>
  <c r="W60" i="21"/>
  <c r="W59" i="21"/>
  <c r="W58" i="21"/>
  <c r="W57" i="21"/>
  <c r="W56" i="21"/>
  <c r="W55" i="21"/>
  <c r="V751" i="24"/>
  <c r="V743" i="24"/>
  <c r="V676" i="24"/>
  <c r="V652" i="24"/>
  <c r="V616" i="24"/>
  <c r="V591" i="24"/>
  <c r="V583" i="24"/>
  <c r="V546" i="24"/>
  <c r="V422" i="24"/>
  <c r="V375" i="24"/>
  <c r="V367" i="24"/>
  <c r="V359" i="24"/>
  <c r="V337" i="24"/>
  <c r="V308" i="24"/>
  <c r="V295" i="24"/>
  <c r="V274" i="24"/>
  <c r="V255" i="24"/>
  <c r="V238" i="24"/>
  <c r="V231" i="24"/>
  <c r="V224" i="24"/>
  <c r="V218" i="24"/>
  <c r="V209" i="24"/>
  <c r="V166" i="24"/>
  <c r="V125" i="24"/>
  <c r="V22" i="24"/>
  <c r="V9" i="24"/>
  <c r="W167" i="24"/>
  <c r="W166" i="24"/>
  <c r="W128" i="24"/>
  <c r="W126" i="24"/>
  <c r="W127" i="24"/>
  <c r="W22" i="24"/>
  <c r="W10" i="24"/>
  <c r="V395" i="27"/>
  <c r="V389" i="27"/>
  <c r="V383" i="27"/>
  <c r="V377" i="27"/>
  <c r="V345" i="27"/>
  <c r="V287" i="27"/>
  <c r="V238" i="27"/>
  <c r="V191" i="27"/>
  <c r="V184" i="27"/>
  <c r="V169" i="27"/>
  <c r="V157" i="27"/>
  <c r="V138" i="27"/>
  <c r="V131" i="27"/>
  <c r="V105" i="27"/>
  <c r="V39" i="27"/>
  <c r="W226" i="24"/>
  <c r="W754" i="24"/>
  <c r="W753" i="24"/>
  <c r="W752" i="24"/>
  <c r="W751" i="24"/>
  <c r="W744" i="24"/>
  <c r="W743" i="24"/>
  <c r="W677" i="24"/>
  <c r="W676" i="24"/>
  <c r="W655" i="24"/>
  <c r="W654" i="24"/>
  <c r="W653" i="24"/>
  <c r="W652" i="24"/>
  <c r="W617" i="24"/>
  <c r="W616" i="24"/>
  <c r="W592" i="24"/>
  <c r="W591" i="24"/>
  <c r="W584" i="24"/>
  <c r="W583" i="24"/>
  <c r="W547" i="24"/>
  <c r="W546" i="24"/>
  <c r="W508" i="24"/>
  <c r="W507" i="24"/>
  <c r="W457" i="24"/>
  <c r="W456" i="24"/>
  <c r="W455" i="24"/>
  <c r="W423" i="24"/>
  <c r="W422" i="24"/>
  <c r="W377" i="24"/>
  <c r="W376" i="24"/>
  <c r="W375" i="24"/>
  <c r="W370" i="24"/>
  <c r="W369" i="24"/>
  <c r="W368" i="24"/>
  <c r="W367" i="24"/>
  <c r="W362" i="24"/>
  <c r="W361" i="24"/>
  <c r="W360" i="24"/>
  <c r="W359" i="24"/>
  <c r="W338" i="24"/>
  <c r="W337" i="24"/>
  <c r="W309" i="24"/>
  <c r="W308" i="24"/>
  <c r="W296" i="24"/>
  <c r="W295" i="24"/>
  <c r="W275" i="24"/>
  <c r="W274" i="24"/>
  <c r="W256" i="24"/>
  <c r="W255" i="24"/>
  <c r="W238" i="24"/>
  <c r="W239" i="24"/>
  <c r="W240" i="24"/>
  <c r="W231" i="24"/>
  <c r="W232" i="24"/>
  <c r="W233" i="24"/>
  <c r="W225" i="24"/>
  <c r="W224" i="24"/>
  <c r="W219" i="24"/>
  <c r="W218" i="24"/>
  <c r="W210" i="24"/>
  <c r="W209" i="24"/>
  <c r="W23" i="24"/>
  <c r="W9" i="24"/>
  <c r="X125" i="24" l="1"/>
  <c r="X536" i="24"/>
  <c r="V136" i="24"/>
  <c r="X138" i="24" s="1"/>
  <c r="X568" i="24"/>
  <c r="X572" i="24"/>
  <c r="X573" i="24"/>
  <c r="X569" i="24"/>
  <c r="X566" i="24"/>
  <c r="X571" i="24"/>
  <c r="X567" i="24"/>
  <c r="X570" i="24"/>
  <c r="X535" i="24"/>
  <c r="X531" i="24"/>
  <c r="X532" i="24"/>
  <c r="X533" i="24"/>
  <c r="X534" i="24"/>
  <c r="P764" i="27"/>
  <c r="X176" i="27"/>
  <c r="P444" i="27"/>
  <c r="X178" i="27"/>
  <c r="X177" i="27"/>
  <c r="X179" i="27"/>
  <c r="X50" i="27"/>
  <c r="X49" i="27"/>
  <c r="X51" i="27"/>
  <c r="X232" i="24"/>
  <c r="Y732" i="24"/>
  <c r="Y720" i="24"/>
  <c r="Y726" i="24"/>
  <c r="Y725" i="24"/>
  <c r="Y727" i="24"/>
  <c r="Y728" i="24"/>
  <c r="Y721" i="24"/>
  <c r="Y729" i="24"/>
  <c r="Y722" i="24"/>
  <c r="Y730" i="24"/>
  <c r="Y723" i="24"/>
  <c r="Y731" i="24"/>
  <c r="Y724" i="24"/>
  <c r="Y644" i="24"/>
  <c r="Y639" i="24"/>
  <c r="Y637" i="24"/>
  <c r="Y638" i="24"/>
  <c r="Y640" i="24"/>
  <c r="Y641" i="24"/>
  <c r="Y643" i="24"/>
  <c r="Y642" i="24"/>
  <c r="Y496" i="24"/>
  <c r="Y490" i="24"/>
  <c r="Y491" i="24"/>
  <c r="Y484" i="24"/>
  <c r="Y492" i="24"/>
  <c r="Y485" i="24"/>
  <c r="Y493" i="24"/>
  <c r="Y494" i="24"/>
  <c r="Y487" i="24"/>
  <c r="Y495" i="24"/>
  <c r="Y489" i="24"/>
  <c r="Y486" i="24"/>
  <c r="Y488" i="24"/>
  <c r="Z54" i="21"/>
  <c r="Z55" i="21"/>
  <c r="Y54" i="21"/>
  <c r="Z68" i="21"/>
  <c r="Z57" i="21"/>
  <c r="Z58" i="21"/>
  <c r="Z61" i="21"/>
  <c r="Z64" i="21"/>
  <c r="Z62" i="21"/>
  <c r="Z63" i="21"/>
  <c r="Z65" i="21"/>
  <c r="Z56" i="21"/>
  <c r="Z66" i="21"/>
  <c r="Z59" i="21"/>
  <c r="Z67" i="21"/>
  <c r="Z60" i="21"/>
  <c r="Y69" i="21"/>
  <c r="Y62" i="21"/>
  <c r="Y56" i="21"/>
  <c r="Y64" i="21"/>
  <c r="Y57" i="21"/>
  <c r="Y65" i="21"/>
  <c r="Y58" i="21"/>
  <c r="Y66" i="21"/>
  <c r="Y59" i="21"/>
  <c r="Y67" i="21"/>
  <c r="Y60" i="21"/>
  <c r="Y68" i="21"/>
  <c r="Y55" i="21"/>
  <c r="Y63" i="21"/>
  <c r="Y61" i="21"/>
  <c r="X219" i="24"/>
  <c r="X128" i="24"/>
  <c r="X127" i="24"/>
  <c r="X166" i="24"/>
  <c r="X167" i="24"/>
  <c r="X653" i="24"/>
  <c r="X654" i="24"/>
  <c r="X238" i="24"/>
  <c r="X256" i="24"/>
  <c r="X617" i="24"/>
  <c r="X231" i="24"/>
  <c r="X126" i="24"/>
  <c r="X361" i="24"/>
  <c r="X239" i="24"/>
  <c r="X240" i="24"/>
  <c r="X233" i="24"/>
  <c r="X225" i="24"/>
  <c r="X226" i="24"/>
  <c r="X210" i="24"/>
  <c r="X23" i="24"/>
  <c r="X754" i="24"/>
  <c r="X751" i="24"/>
  <c r="X753" i="24"/>
  <c r="X752" i="24"/>
  <c r="X743" i="24"/>
  <c r="X744" i="24"/>
  <c r="X676" i="24"/>
  <c r="X677" i="24"/>
  <c r="X655" i="24"/>
  <c r="X652" i="24"/>
  <c r="X616" i="24"/>
  <c r="X591" i="24"/>
  <c r="X592" i="24"/>
  <c r="X583" i="24"/>
  <c r="X584" i="24"/>
  <c r="X546" i="24"/>
  <c r="X547" i="24"/>
  <c r="X507" i="24"/>
  <c r="X508" i="24"/>
  <c r="X457" i="24"/>
  <c r="X455" i="24"/>
  <c r="X456" i="24"/>
  <c r="X422" i="24"/>
  <c r="X423" i="24"/>
  <c r="X375" i="24"/>
  <c r="X377" i="24"/>
  <c r="X376" i="24"/>
  <c r="X370" i="24"/>
  <c r="X367" i="24"/>
  <c r="X369" i="24"/>
  <c r="X368" i="24"/>
  <c r="X362" i="24"/>
  <c r="X359" i="24"/>
  <c r="X360" i="24"/>
  <c r="X337" i="24"/>
  <c r="X338" i="24"/>
  <c r="X308" i="24"/>
  <c r="X309" i="24"/>
  <c r="X295" i="24"/>
  <c r="X296" i="24"/>
  <c r="X274" i="24"/>
  <c r="X275" i="24"/>
  <c r="X255" i="24"/>
  <c r="X224" i="24"/>
  <c r="X218" i="24"/>
  <c r="X209" i="24"/>
  <c r="X22" i="24"/>
  <c r="X10" i="24"/>
  <c r="X9" i="24"/>
  <c r="W395" i="27"/>
  <c r="X395" i="27" s="1"/>
  <c r="W396" i="27"/>
  <c r="W390" i="27"/>
  <c r="W389" i="27"/>
  <c r="X389" i="27" s="1"/>
  <c r="W384" i="27"/>
  <c r="X384" i="27" s="1"/>
  <c r="W383" i="27"/>
  <c r="X383" i="27" s="1"/>
  <c r="W378" i="27"/>
  <c r="W377" i="27"/>
  <c r="W346" i="27"/>
  <c r="X346" i="27" s="1"/>
  <c r="W345" i="27"/>
  <c r="X345" i="27" s="1"/>
  <c r="W290" i="27"/>
  <c r="W289" i="27"/>
  <c r="W288" i="27"/>
  <c r="W287" i="27"/>
  <c r="X287" i="27" s="1"/>
  <c r="W240" i="27"/>
  <c r="X240" i="27" s="1"/>
  <c r="W239" i="27"/>
  <c r="W238" i="27"/>
  <c r="X238" i="27" s="1"/>
  <c r="W193" i="27"/>
  <c r="X193" i="27" s="1"/>
  <c r="W192" i="27"/>
  <c r="X192" i="27" s="1"/>
  <c r="W191" i="27"/>
  <c r="X191" i="27" s="1"/>
  <c r="W186" i="27"/>
  <c r="W185" i="27"/>
  <c r="W184" i="27"/>
  <c r="W170" i="27"/>
  <c r="X170" i="27" s="1"/>
  <c r="W169" i="27"/>
  <c r="X169" i="27" s="1"/>
  <c r="W159" i="27"/>
  <c r="W158" i="27"/>
  <c r="W157" i="27"/>
  <c r="X157" i="27" s="1"/>
  <c r="W140" i="27"/>
  <c r="X140" i="27" s="1"/>
  <c r="W139" i="27"/>
  <c r="W138" i="27"/>
  <c r="X138" i="27" s="1"/>
  <c r="W133" i="27"/>
  <c r="X133" i="27" s="1"/>
  <c r="W132" i="27"/>
  <c r="W131" i="27"/>
  <c r="X131" i="27" s="1"/>
  <c r="W106" i="27"/>
  <c r="W105" i="27"/>
  <c r="X105" i="27" s="1"/>
  <c r="W43" i="27"/>
  <c r="W42" i="27"/>
  <c r="W41" i="27"/>
  <c r="W40" i="27"/>
  <c r="W39" i="27"/>
  <c r="U35" i="24"/>
  <c r="U51" i="24"/>
  <c r="U69" i="24"/>
  <c r="U48" i="21"/>
  <c r="U36" i="21"/>
  <c r="U24" i="21"/>
  <c r="U204" i="24"/>
  <c r="U156" i="24"/>
  <c r="U120" i="24"/>
  <c r="U790" i="24"/>
  <c r="U757" i="24"/>
  <c r="U714" i="24"/>
  <c r="U693" i="24"/>
  <c r="U658" i="24"/>
  <c r="U609" i="24"/>
  <c r="U560" i="24"/>
  <c r="U539" i="24"/>
  <c r="U475" i="24"/>
  <c r="U417" i="24"/>
  <c r="U407" i="24"/>
  <c r="U396" i="24"/>
  <c r="U289" i="24"/>
  <c r="U268" i="24"/>
  <c r="U140" i="22"/>
  <c r="U306" i="27"/>
  <c r="U233" i="27"/>
  <c r="U126" i="27"/>
  <c r="U128" i="22"/>
  <c r="U114" i="22"/>
  <c r="U95" i="22"/>
  <c r="U64" i="22"/>
  <c r="U45" i="22"/>
  <c r="U28" i="22"/>
  <c r="U831" i="27"/>
  <c r="U767" i="27"/>
  <c r="U742" i="27"/>
  <c r="U647" i="27"/>
  <c r="U621" i="27"/>
  <c r="U634" i="27"/>
  <c r="X139" i="24" l="1"/>
  <c r="X137" i="24"/>
  <c r="X136" i="24"/>
  <c r="X41" i="27"/>
  <c r="X39" i="27"/>
  <c r="X43" i="27"/>
  <c r="X40" i="27"/>
  <c r="X42" i="27"/>
  <c r="X390" i="27"/>
  <c r="X396" i="27"/>
  <c r="X288" i="27"/>
  <c r="X289" i="27"/>
  <c r="X184" i="27"/>
  <c r="X158" i="27"/>
  <c r="X159" i="27"/>
  <c r="X139" i="27"/>
  <c r="X106" i="27"/>
  <c r="X377" i="27"/>
  <c r="X378" i="27"/>
  <c r="X290" i="27"/>
  <c r="X239" i="27"/>
  <c r="X185" i="27"/>
  <c r="X186" i="27"/>
  <c r="X132" i="27"/>
  <c r="P92" i="22"/>
  <c r="P738" i="27"/>
  <c r="P596" i="27"/>
  <c r="P486" i="27"/>
  <c r="P456" i="27"/>
  <c r="P443" i="27"/>
  <c r="J432" i="27"/>
  <c r="P419" i="27"/>
  <c r="P505" i="27"/>
  <c r="M682" i="27"/>
  <c r="M681" i="27"/>
  <c r="M680" i="27"/>
  <c r="M679" i="27"/>
  <c r="M540" i="27"/>
  <c r="M539" i="27"/>
  <c r="M538" i="27"/>
  <c r="M537" i="27"/>
  <c r="P753" i="27" l="1"/>
  <c r="J684" i="27"/>
  <c r="P708" i="27"/>
  <c r="P697" i="27"/>
  <c r="P671" i="27"/>
  <c r="P618" i="27"/>
  <c r="P644" i="27"/>
  <c r="J542" i="27"/>
  <c r="P566" i="27"/>
  <c r="P553" i="27"/>
  <c r="P529" i="27"/>
</calcChain>
</file>

<file path=xl/sharedStrings.xml><?xml version="1.0" encoding="utf-8"?>
<sst xmlns="http://schemas.openxmlformats.org/spreadsheetml/2006/main" count="2205" uniqueCount="1151">
  <si>
    <t>「障害者の地域支援も踏まえた障害者支援施設の在り方に係る調査研究」
事業所調査</t>
    <rPh sb="1" eb="4">
      <t>ショウガイシャ</t>
    </rPh>
    <rPh sb="5" eb="7">
      <t>チイキ</t>
    </rPh>
    <rPh sb="7" eb="9">
      <t>シエン</t>
    </rPh>
    <rPh sb="10" eb="11">
      <t>フ</t>
    </rPh>
    <rPh sb="14" eb="17">
      <t>ショウガイシャ</t>
    </rPh>
    <rPh sb="17" eb="19">
      <t>シエン</t>
    </rPh>
    <rPh sb="19" eb="21">
      <t>シセツ</t>
    </rPh>
    <rPh sb="22" eb="23">
      <t>ア</t>
    </rPh>
    <rPh sb="24" eb="25">
      <t>カタ</t>
    </rPh>
    <rPh sb="26" eb="27">
      <t>カカ</t>
    </rPh>
    <rPh sb="28" eb="30">
      <t>チョウサ</t>
    </rPh>
    <rPh sb="30" eb="32">
      <t>ケンキュウ</t>
    </rPh>
    <rPh sb="34" eb="37">
      <t>ジギョウショ</t>
    </rPh>
    <rPh sb="37" eb="39">
      <t>チョウサ</t>
    </rPh>
    <phoneticPr fontId="3"/>
  </si>
  <si>
    <t>非表示</t>
    <rPh sb="0" eb="3">
      <t>ヒヒョウジ</t>
    </rPh>
    <phoneticPr fontId="2"/>
  </si>
  <si>
    <t>　　この度、弊社は厚生労働省「令和６年度障害者総合福祉推進事業」の採択を受け、</t>
    <phoneticPr fontId="3"/>
  </si>
  <si>
    <t>「障害者の地域支援も踏まえた障害者支援施設の在り方に係る調査研究」を実施することとなりました。</t>
    <phoneticPr fontId="3"/>
  </si>
  <si>
    <t>　本調査研究においては、国が来年度予定している「障害者の地域支援も踏まえた障害者支援施設の在り方に係る</t>
    <phoneticPr fontId="3"/>
  </si>
  <si>
    <t>検討会（仮称）」に向け、検討委員会及び協力団体から意見収集を行うとともに、障害者支援施設への実態調査を</t>
    <phoneticPr fontId="3"/>
  </si>
  <si>
    <t>通じて把握した情報を整理することを目的としています。</t>
    <phoneticPr fontId="3"/>
  </si>
  <si>
    <t>　つきましては、障害者支援施設の実態を把握し、今後の検討に向けた障害者支援施設の役割や機能等を整理する</t>
    <phoneticPr fontId="3"/>
  </si>
  <si>
    <t>ための参考とさせていただきたく、本調査に対する回答についてご協力いただくようお願いいたします。</t>
    <phoneticPr fontId="3"/>
  </si>
  <si>
    <t>【本調査の目的】</t>
    <phoneticPr fontId="3"/>
  </si>
  <si>
    <t>障害者支援施設の実態を把握し、今後の検討に向けた障害者支援施設の役割や機能等を整理するための</t>
    <phoneticPr fontId="3"/>
  </si>
  <si>
    <t>参考とさせていただきます。</t>
    <phoneticPr fontId="3"/>
  </si>
  <si>
    <t>【調査対象】</t>
  </si>
  <si>
    <t>障害者支援施設</t>
    <phoneticPr fontId="3"/>
  </si>
  <si>
    <t>【回答期日】</t>
    <phoneticPr fontId="3"/>
  </si>
  <si>
    <r>
      <rPr>
        <b/>
        <u/>
        <sz val="10"/>
        <rFont val="Meiryo UI"/>
        <family val="3"/>
        <charset val="128"/>
      </rPr>
      <t>令和６年（2024年）12月22日（日）</t>
    </r>
    <r>
      <rPr>
        <sz val="10"/>
        <rFont val="Meiryo UI"/>
        <family val="3"/>
        <charset val="128"/>
      </rPr>
      <t>までにご回答をお願いいたします。</t>
    </r>
    <rPh sb="0" eb="2">
      <t>レイワ</t>
    </rPh>
    <rPh sb="3" eb="4">
      <t>ネン</t>
    </rPh>
    <rPh sb="18" eb="19">
      <t>ニチ</t>
    </rPh>
    <phoneticPr fontId="3"/>
  </si>
  <si>
    <t>■ご回答方法■</t>
    <phoneticPr fontId="3"/>
  </si>
  <si>
    <t>ファイル名に団体名を記入し、Excel形式のまま、下記提出先メールアドレス宛にご返送ください</t>
    <rPh sb="6" eb="8">
      <t>ダンタイ</t>
    </rPh>
    <phoneticPr fontId="3"/>
  </si>
  <si>
    <t>【調査票の送付先・お問い合わせ先】</t>
    <rPh sb="3" eb="4">
      <t>ヒョウ</t>
    </rPh>
    <phoneticPr fontId="3"/>
  </si>
  <si>
    <t>　本調査の目的や内容、データの取扱い、ご回答方法等についてご不明な点などがありましたら、</t>
    <phoneticPr fontId="3"/>
  </si>
  <si>
    <t>　以下までお問い合わせください。</t>
    <phoneticPr fontId="3"/>
  </si>
  <si>
    <r>
      <t>　</t>
    </r>
    <r>
      <rPr>
        <b/>
        <u/>
        <sz val="10"/>
        <rFont val="Meiryo UI"/>
        <family val="3"/>
        <charset val="128"/>
      </rPr>
      <t>株式会社リサーチワークス</t>
    </r>
    <phoneticPr fontId="3"/>
  </si>
  <si>
    <t>電話番号</t>
    <rPh sb="0" eb="4">
      <t>デンワバンゴウ</t>
    </rPh>
    <phoneticPr fontId="3"/>
  </si>
  <si>
    <t>03-4500-7129（受付時間：平日10～12時、13～17時）</t>
    <rPh sb="13" eb="15">
      <t>ウケツケ</t>
    </rPh>
    <rPh sb="15" eb="17">
      <t>ジカン</t>
    </rPh>
    <phoneticPr fontId="3"/>
  </si>
  <si>
    <t>メールアドレス</t>
    <phoneticPr fontId="3"/>
  </si>
  <si>
    <t>arikata-survey@researchworks.co.jp</t>
    <phoneticPr fontId="3"/>
  </si>
  <si>
    <t>【調査実施主体】</t>
    <rPh sb="1" eb="5">
      <t>チョウサジッシ</t>
    </rPh>
    <rPh sb="5" eb="7">
      <t>シュタイ</t>
    </rPh>
    <phoneticPr fontId="3"/>
  </si>
  <si>
    <t>　「障害者の地域支援も踏まえた障害者支援施設の在り方に係る調査研究」事務局</t>
    <phoneticPr fontId="3"/>
  </si>
  <si>
    <t>　PwCコンサルティング合同会社　公共事業部</t>
    <phoneticPr fontId="3"/>
  </si>
  <si>
    <t>　担当者：東海林、吉野、植村、杉本</t>
    <rPh sb="9" eb="11">
      <t>ヨシノ</t>
    </rPh>
    <rPh sb="12" eb="14">
      <t>ウエムラ</t>
    </rPh>
    <rPh sb="15" eb="17">
      <t>スギモト</t>
    </rPh>
    <phoneticPr fontId="3"/>
  </si>
  <si>
    <t>留意事項・調査項目の全体像</t>
    <rPh sb="0" eb="4">
      <t>リュウイジコウ</t>
    </rPh>
    <rPh sb="5" eb="9">
      <t>チョウサコウモク</t>
    </rPh>
    <rPh sb="10" eb="13">
      <t>ゼンタイゾウ</t>
    </rPh>
    <phoneticPr fontId="3"/>
  </si>
  <si>
    <t>＜留意事項＞</t>
    <rPh sb="1" eb="5">
      <t>リュウイジコウ</t>
    </rPh>
    <phoneticPr fontId="3"/>
  </si>
  <si>
    <t>調査票への回答にあたっては、以下の点にご留意頂きますようお願い致します。</t>
    <phoneticPr fontId="3"/>
  </si>
  <si>
    <t>1.回答の基準日について</t>
    <rPh sb="2" eb="4">
      <t>カイトウ</t>
    </rPh>
    <rPh sb="5" eb="8">
      <t>キジュンビ</t>
    </rPh>
    <phoneticPr fontId="3"/>
  </si>
  <si>
    <r>
      <t>項目において指定がある場合を除き、</t>
    </r>
    <r>
      <rPr>
        <b/>
        <u/>
        <sz val="11"/>
        <color rgb="FFFF3300"/>
        <rFont val="Meiryo UI"/>
        <family val="3"/>
        <charset val="128"/>
      </rPr>
      <t>2024年（令和6年）10月31日時点</t>
    </r>
    <r>
      <rPr>
        <sz val="11"/>
        <color theme="1"/>
        <rFont val="Meiryo UI"/>
        <family val="3"/>
        <charset val="128"/>
      </rPr>
      <t>の状況にて回答してください。</t>
    </r>
    <rPh sb="0" eb="2">
      <t>コウモク</t>
    </rPh>
    <rPh sb="6" eb="8">
      <t>シテイ</t>
    </rPh>
    <rPh sb="11" eb="13">
      <t>バアイ</t>
    </rPh>
    <rPh sb="14" eb="15">
      <t>ノゾ</t>
    </rPh>
    <rPh sb="21" eb="22">
      <t>ネン</t>
    </rPh>
    <rPh sb="23" eb="25">
      <t>レイワ</t>
    </rPh>
    <rPh sb="26" eb="27">
      <t>ネン</t>
    </rPh>
    <rPh sb="30" eb="31">
      <t>ガツ</t>
    </rPh>
    <rPh sb="33" eb="34">
      <t>ニチ</t>
    </rPh>
    <rPh sb="34" eb="36">
      <t>ジテン</t>
    </rPh>
    <rPh sb="37" eb="39">
      <t>ジョウキョウ</t>
    </rPh>
    <rPh sb="41" eb="43">
      <t>カイトウ</t>
    </rPh>
    <phoneticPr fontId="3"/>
  </si>
  <si>
    <t>2.「利用者」の定義について</t>
    <rPh sb="3" eb="6">
      <t>リヨウシャ</t>
    </rPh>
    <rPh sb="8" eb="10">
      <t>テイギ</t>
    </rPh>
    <phoneticPr fontId="3"/>
  </si>
  <si>
    <t>項目において指定がある場合を除き、設問に記載のある「利用者」とは障害者支援施設の利用者（入所者）を指します。</t>
    <rPh sb="0" eb="2">
      <t>コウモク</t>
    </rPh>
    <rPh sb="6" eb="8">
      <t>シテイ</t>
    </rPh>
    <rPh sb="11" eb="13">
      <t>バアイ</t>
    </rPh>
    <rPh sb="14" eb="15">
      <t>ノゾ</t>
    </rPh>
    <rPh sb="17" eb="19">
      <t>セツモン</t>
    </rPh>
    <rPh sb="20" eb="22">
      <t>キサイ</t>
    </rPh>
    <rPh sb="26" eb="29">
      <t>リヨウシャ</t>
    </rPh>
    <rPh sb="32" eb="35">
      <t>ショウガイシャ</t>
    </rPh>
    <rPh sb="35" eb="39">
      <t>シエンシセツ</t>
    </rPh>
    <rPh sb="40" eb="43">
      <t>リヨウシャ</t>
    </rPh>
    <rPh sb="44" eb="47">
      <t>ニュウショシャ</t>
    </rPh>
    <rPh sb="49" eb="50">
      <t>サ</t>
    </rPh>
    <phoneticPr fontId="3"/>
  </si>
  <si>
    <t>3.自由記述の項目について</t>
    <rPh sb="2" eb="4">
      <t>ジユウ</t>
    </rPh>
    <rPh sb="4" eb="6">
      <t>キジュツ</t>
    </rPh>
    <rPh sb="7" eb="9">
      <t>コウモク</t>
    </rPh>
    <phoneticPr fontId="3"/>
  </si>
  <si>
    <t>「その他の具体的な内容について記載」等の自由記述の項目については、</t>
    <rPh sb="3" eb="4">
      <t>タ</t>
    </rPh>
    <rPh sb="5" eb="7">
      <t>グタイ</t>
    </rPh>
    <rPh sb="7" eb="8">
      <t>テキ</t>
    </rPh>
    <rPh sb="9" eb="11">
      <t>ナイヨウ</t>
    </rPh>
    <rPh sb="15" eb="17">
      <t>キサイ</t>
    </rPh>
    <rPh sb="18" eb="19">
      <t>トウ</t>
    </rPh>
    <rPh sb="20" eb="22">
      <t>ジユウ</t>
    </rPh>
    <rPh sb="22" eb="24">
      <t>キジュツ</t>
    </rPh>
    <rPh sb="25" eb="27">
      <t>コウモク</t>
    </rPh>
    <phoneticPr fontId="3"/>
  </si>
  <si>
    <t>入力の際に入力内容が画面表示上セルに収まりきらなくても、データが入力されていれば問題ございませんので、出来るだけ具体的に記入してください。</t>
    <rPh sb="40" eb="42">
      <t>モンダイ</t>
    </rPh>
    <phoneticPr fontId="3"/>
  </si>
  <si>
    <t>＜調査票の全体像＞</t>
    <rPh sb="1" eb="4">
      <t>チョウサヒョウ</t>
    </rPh>
    <rPh sb="5" eb="8">
      <t>ゼンタイゾウ</t>
    </rPh>
    <phoneticPr fontId="3"/>
  </si>
  <si>
    <t>各調査票（①基本情報、②利用者の生活環境、③障害者支援施設の役割・機能、④地域移行後の支援）の構成及び主な調査項目は以下の通りです。</t>
    <rPh sb="0" eb="4">
      <t>カクチョウサヒョウ</t>
    </rPh>
    <rPh sb="6" eb="10">
      <t>キホンジョウホウ</t>
    </rPh>
    <rPh sb="12" eb="15">
      <t>リヨウシャ</t>
    </rPh>
    <rPh sb="16" eb="20">
      <t>セイカツカンキョウ</t>
    </rPh>
    <rPh sb="22" eb="25">
      <t>ショウガイシャ</t>
    </rPh>
    <rPh sb="25" eb="29">
      <t>シエンシセツ</t>
    </rPh>
    <rPh sb="30" eb="32">
      <t>ヤクワリ</t>
    </rPh>
    <rPh sb="33" eb="35">
      <t>キノウ</t>
    </rPh>
    <rPh sb="37" eb="42">
      <t>チイキイコウゴ</t>
    </rPh>
    <rPh sb="43" eb="45">
      <t>シエン</t>
    </rPh>
    <rPh sb="47" eb="50">
      <t>コウセイオヨ</t>
    </rPh>
    <rPh sb="51" eb="52">
      <t>オモ</t>
    </rPh>
    <rPh sb="53" eb="57">
      <t>チョウサコウモク</t>
    </rPh>
    <rPh sb="58" eb="60">
      <t>イカ</t>
    </rPh>
    <rPh sb="61" eb="62">
      <t>トオ</t>
    </rPh>
    <phoneticPr fontId="3"/>
  </si>
  <si>
    <t>・</t>
    <phoneticPr fontId="3"/>
  </si>
  <si>
    <t>調査票</t>
    <rPh sb="0" eb="3">
      <t>チョウサヒョウ</t>
    </rPh>
    <phoneticPr fontId="3"/>
  </si>
  <si>
    <t>設問の分類</t>
    <rPh sb="0" eb="2">
      <t>セツモン</t>
    </rPh>
    <rPh sb="3" eb="5">
      <t>ブンルイ</t>
    </rPh>
    <phoneticPr fontId="3"/>
  </si>
  <si>
    <t>主な調査項目</t>
    <rPh sb="0" eb="1">
      <t>オモ</t>
    </rPh>
    <rPh sb="2" eb="6">
      <t>チョウサコウモク</t>
    </rPh>
    <phoneticPr fontId="3"/>
  </si>
  <si>
    <t>①基本情報</t>
    <rPh sb="1" eb="5">
      <t>キホンジョウホウ</t>
    </rPh>
    <phoneticPr fontId="3"/>
  </si>
  <si>
    <t>回答者情報</t>
    <phoneticPr fontId="3"/>
  </si>
  <si>
    <t>・法人名、施設名
・事業所ID（既存の10桁の事業所番号）
・施設所在自治体、担当者名、担当者連絡先、施設設立年等</t>
    <rPh sb="1" eb="4">
      <t>ホウジンメイ</t>
    </rPh>
    <rPh sb="5" eb="8">
      <t>シセツメイ</t>
    </rPh>
    <rPh sb="31" eb="33">
      <t>シセツ</t>
    </rPh>
    <rPh sb="33" eb="35">
      <t>ショザイ</t>
    </rPh>
    <rPh sb="35" eb="38">
      <t>ジチタイ</t>
    </rPh>
    <rPh sb="39" eb="42">
      <t>タントウシャ</t>
    </rPh>
    <rPh sb="42" eb="43">
      <t>メイ</t>
    </rPh>
    <rPh sb="44" eb="47">
      <t>タントウシャ</t>
    </rPh>
    <rPh sb="47" eb="50">
      <t>レンラクサキ</t>
    </rPh>
    <rPh sb="51" eb="53">
      <t>シセツ</t>
    </rPh>
    <rPh sb="53" eb="56">
      <t>セツリツネン</t>
    </rPh>
    <rPh sb="56" eb="57">
      <t>トウ</t>
    </rPh>
    <phoneticPr fontId="3"/>
  </si>
  <si>
    <t>実施サービス、定員、人員体制等</t>
    <phoneticPr fontId="3"/>
  </si>
  <si>
    <t>・運営主体（法人格）、旧施設種別
・障害者支援施設として指定されている日中活動サービス
・同一所在地で実施しているサービス
・短期入所の運営形態、利用実績、定員数　等
・財政収支の状況
・居室形態、居室数、今後の個室化の予定
・ユニットケア実施の有無、各ユニットの人数・居室形態・建物構造　等
・入所定員、多床室1部屋あたりの定員、利用者数、定員の削減状況　等
・職員数（役職・職種別）、有資格者数、入職者数、離職者数　等</t>
    <rPh sb="1" eb="5">
      <t>ウンエイシュタイ</t>
    </rPh>
    <rPh sb="6" eb="9">
      <t>ホウジンカク</t>
    </rPh>
    <rPh sb="11" eb="12">
      <t>キュウ</t>
    </rPh>
    <rPh sb="12" eb="16">
      <t>シセツシュベツ</t>
    </rPh>
    <rPh sb="18" eb="25">
      <t>ショウガイシャシエンシセツ</t>
    </rPh>
    <rPh sb="28" eb="30">
      <t>シテイ</t>
    </rPh>
    <rPh sb="35" eb="39">
      <t>ニッチュウカツドウ</t>
    </rPh>
    <rPh sb="63" eb="67">
      <t>タンキニュウショ</t>
    </rPh>
    <rPh sb="68" eb="72">
      <t>ウンエイケイタイ</t>
    </rPh>
    <rPh sb="73" eb="77">
      <t>リヨウジッセキ</t>
    </rPh>
    <rPh sb="78" eb="81">
      <t>テイインスウ</t>
    </rPh>
    <rPh sb="82" eb="83">
      <t>トウ</t>
    </rPh>
    <rPh sb="85" eb="89">
      <t>ザイセイシュウシ</t>
    </rPh>
    <rPh sb="90" eb="92">
      <t>ジョウキョウ</t>
    </rPh>
    <rPh sb="94" eb="98">
      <t>キョシツケイタイ</t>
    </rPh>
    <rPh sb="99" eb="102">
      <t>キョシツスウ</t>
    </rPh>
    <rPh sb="103" eb="105">
      <t>コンゴ</t>
    </rPh>
    <rPh sb="106" eb="109">
      <t>コシツカ</t>
    </rPh>
    <rPh sb="110" eb="112">
      <t>ヨテイ</t>
    </rPh>
    <rPh sb="120" eb="122">
      <t>ジッシ</t>
    </rPh>
    <rPh sb="123" eb="125">
      <t>ウム</t>
    </rPh>
    <rPh sb="126" eb="127">
      <t>カク</t>
    </rPh>
    <rPh sb="132" eb="134">
      <t>ニンズウ</t>
    </rPh>
    <rPh sb="135" eb="139">
      <t>キョシツケイタイ</t>
    </rPh>
    <rPh sb="140" eb="144">
      <t>タテモノコウゾウ</t>
    </rPh>
    <rPh sb="145" eb="146">
      <t>トウ</t>
    </rPh>
    <rPh sb="148" eb="152">
      <t>ニュウショテイイン</t>
    </rPh>
    <rPh sb="153" eb="156">
      <t>タショウシツ</t>
    </rPh>
    <rPh sb="157" eb="159">
      <t>ヘヤ</t>
    </rPh>
    <rPh sb="163" eb="165">
      <t>テイイン</t>
    </rPh>
    <rPh sb="166" eb="170">
      <t>リヨウシャスウ</t>
    </rPh>
    <rPh sb="171" eb="173">
      <t>テイイン</t>
    </rPh>
    <rPh sb="174" eb="178">
      <t>サクゲンジョウキョウ</t>
    </rPh>
    <rPh sb="179" eb="180">
      <t>トウ</t>
    </rPh>
    <rPh sb="182" eb="185">
      <t>ショクインスウ</t>
    </rPh>
    <rPh sb="186" eb="188">
      <t>ヤクショク</t>
    </rPh>
    <rPh sb="189" eb="191">
      <t>ショクシュ</t>
    </rPh>
    <rPh sb="191" eb="192">
      <t>ベツ</t>
    </rPh>
    <rPh sb="194" eb="198">
      <t>ユウシカクシャ</t>
    </rPh>
    <rPh sb="198" eb="199">
      <t>スウ</t>
    </rPh>
    <rPh sb="200" eb="204">
      <t>ニュウショクシャスウ</t>
    </rPh>
    <rPh sb="205" eb="209">
      <t>リショクシャスウ</t>
    </rPh>
    <rPh sb="210" eb="211">
      <t>トウ</t>
    </rPh>
    <phoneticPr fontId="3"/>
  </si>
  <si>
    <t>栄養及び口腔衛生管理に関する加算の取得状況</t>
    <phoneticPr fontId="3"/>
  </si>
  <si>
    <t>・各加算の算定状況（栄養マネジメント加算/療養食加算/口腔衛生管理体制加算/口腔衛生管理加算）</t>
    <rPh sb="1" eb="4">
      <t>カクカサン</t>
    </rPh>
    <rPh sb="5" eb="9">
      <t>サンテイジョウキョウ</t>
    </rPh>
    <rPh sb="10" eb="12">
      <t>エイヨウ</t>
    </rPh>
    <rPh sb="18" eb="20">
      <t>カサン</t>
    </rPh>
    <rPh sb="21" eb="26">
      <t>リョウヨウショクカサン</t>
    </rPh>
    <rPh sb="27" eb="29">
      <t>コウクウ</t>
    </rPh>
    <rPh sb="29" eb="31">
      <t>エイセイ</t>
    </rPh>
    <rPh sb="31" eb="33">
      <t>カンリ</t>
    </rPh>
    <rPh sb="33" eb="35">
      <t>タイセイ</t>
    </rPh>
    <rPh sb="35" eb="37">
      <t>カサン</t>
    </rPh>
    <rPh sb="38" eb="40">
      <t>コウクウ</t>
    </rPh>
    <rPh sb="40" eb="42">
      <t>エイセイ</t>
    </rPh>
    <rPh sb="42" eb="44">
      <t>カンリ</t>
    </rPh>
    <rPh sb="44" eb="46">
      <t>カサン</t>
    </rPh>
    <phoneticPr fontId="3"/>
  </si>
  <si>
    <t>利用者（在所者）の状況
※通所者を除く</t>
    <phoneticPr fontId="3"/>
  </si>
  <si>
    <t>・属性別人数（性別/年齢/障害種別/障害支援区分/行動関連項目の点数/在所期間　等）</t>
    <rPh sb="1" eb="4">
      <t>ゾクセイベツ</t>
    </rPh>
    <rPh sb="4" eb="6">
      <t>ニンズウ</t>
    </rPh>
    <rPh sb="7" eb="9">
      <t>セイベツ</t>
    </rPh>
    <rPh sb="10" eb="12">
      <t>ネンレイ</t>
    </rPh>
    <rPh sb="13" eb="17">
      <t>ショウガイシュベツ</t>
    </rPh>
    <rPh sb="18" eb="24">
      <t>ショウガイシエンクブン</t>
    </rPh>
    <rPh sb="25" eb="31">
      <t>コウドウカンレンコウモク</t>
    </rPh>
    <rPh sb="32" eb="34">
      <t>テンスウ</t>
    </rPh>
    <rPh sb="35" eb="39">
      <t>ザイショキカン</t>
    </rPh>
    <rPh sb="40" eb="41">
      <t>トウ</t>
    </rPh>
    <phoneticPr fontId="3"/>
  </si>
  <si>
    <t>利用者（新規入所者）の状況
※通所者を除く</t>
    <phoneticPr fontId="3"/>
  </si>
  <si>
    <t>・属性・状況別人数（性別/年齢/障害種別/障害支援区分/行動関連項目の点数/入所前の「生活の場」/主な入所理由/施設入所に際しての協力者の属性　等）</t>
    <rPh sb="4" eb="6">
      <t>ジョウキョウ</t>
    </rPh>
    <rPh sb="38" eb="41">
      <t>ニュウショマエ</t>
    </rPh>
    <rPh sb="43" eb="45">
      <t>セイカツ</t>
    </rPh>
    <rPh sb="46" eb="47">
      <t>バ</t>
    </rPh>
    <rPh sb="49" eb="50">
      <t>オモ</t>
    </rPh>
    <rPh sb="51" eb="55">
      <t>ニュウショリユウ</t>
    </rPh>
    <rPh sb="56" eb="60">
      <t>シセツニュウショ</t>
    </rPh>
    <rPh sb="61" eb="62">
      <t>サイ</t>
    </rPh>
    <rPh sb="65" eb="68">
      <t>キョウリョクシャ</t>
    </rPh>
    <rPh sb="69" eb="71">
      <t>ゾクセイ</t>
    </rPh>
    <phoneticPr fontId="3"/>
  </si>
  <si>
    <t>利用者（退所者）の状況
※元通所者を除く</t>
    <rPh sb="9" eb="11">
      <t>ジョウキョウ</t>
    </rPh>
    <phoneticPr fontId="3"/>
  </si>
  <si>
    <t>・属性・状況別人数（性別/年齢/障害種別/障害支援区分/行動関連項目の点数/入所期間/退所後の「居住の場」/死亡退所の場合の年齢・死因　等）</t>
    <rPh sb="4" eb="6">
      <t>ジョウキョウ</t>
    </rPh>
    <rPh sb="38" eb="42">
      <t>ニュウショキカン</t>
    </rPh>
    <rPh sb="43" eb="46">
      <t>タイショゴ</t>
    </rPh>
    <rPh sb="48" eb="50">
      <t>キョジュウ</t>
    </rPh>
    <rPh sb="51" eb="52">
      <t>バ</t>
    </rPh>
    <rPh sb="54" eb="58">
      <t>シボウタイショ</t>
    </rPh>
    <rPh sb="59" eb="61">
      <t>バアイ</t>
    </rPh>
    <rPh sb="62" eb="64">
      <t>ネンレイ</t>
    </rPh>
    <rPh sb="65" eb="67">
      <t>シイン</t>
    </rPh>
    <phoneticPr fontId="3"/>
  </si>
  <si>
    <t>②利用者の生活環境</t>
    <rPh sb="1" eb="4">
      <t>リヨウシャ</t>
    </rPh>
    <rPh sb="5" eb="9">
      <t>セイカツカンキョウ</t>
    </rPh>
    <phoneticPr fontId="3"/>
  </si>
  <si>
    <t>日中活動の状況</t>
    <phoneticPr fontId="3"/>
  </si>
  <si>
    <t>・状況別人数（日中活動の状況/実施方法/活動場所/内容） 等</t>
    <rPh sb="1" eb="4">
      <t>ジョウキョウベツ</t>
    </rPh>
    <rPh sb="4" eb="6">
      <t>ニンズウ</t>
    </rPh>
    <rPh sb="7" eb="11">
      <t>ニッチュウカツドウ</t>
    </rPh>
    <rPh sb="12" eb="14">
      <t>ジョウキョウ</t>
    </rPh>
    <rPh sb="15" eb="19">
      <t>ジッシホウホウ</t>
    </rPh>
    <rPh sb="20" eb="24">
      <t>カツドウバショ</t>
    </rPh>
    <rPh sb="25" eb="27">
      <t>ナイヨウ</t>
    </rPh>
    <rPh sb="29" eb="30">
      <t>トウ</t>
    </rPh>
    <phoneticPr fontId="3"/>
  </si>
  <si>
    <t>生活支援の状況</t>
    <phoneticPr fontId="3"/>
  </si>
  <si>
    <t>・支援内容別人数（日常生活支援/社会生活支援）
・施設内における施錠単位　等</t>
    <rPh sb="1" eb="3">
      <t>シエン</t>
    </rPh>
    <rPh sb="3" eb="5">
      <t>ナイヨウ</t>
    </rPh>
    <rPh sb="5" eb="6">
      <t>ベツ</t>
    </rPh>
    <rPh sb="6" eb="8">
      <t>ニンズウ</t>
    </rPh>
    <rPh sb="9" eb="15">
      <t>ニチジョウセイカツシエン</t>
    </rPh>
    <rPh sb="16" eb="22">
      <t>シャカイセイカツシエン</t>
    </rPh>
    <rPh sb="25" eb="28">
      <t>シセツナイ</t>
    </rPh>
    <rPh sb="32" eb="36">
      <t>セジョウタンイ</t>
    </rPh>
    <rPh sb="37" eb="38">
      <t>トウ</t>
    </rPh>
    <phoneticPr fontId="3"/>
  </si>
  <si>
    <t>③障害者支援施設の役割・機能</t>
    <rPh sb="1" eb="4">
      <t>ショウガイシャ</t>
    </rPh>
    <rPh sb="4" eb="6">
      <t>シエン</t>
    </rPh>
    <rPh sb="6" eb="8">
      <t>シセツ</t>
    </rPh>
    <rPh sb="9" eb="11">
      <t>ヤクワリ</t>
    </rPh>
    <rPh sb="12" eb="14">
      <t>キノウ</t>
    </rPh>
    <phoneticPr fontId="3"/>
  </si>
  <si>
    <t>高齢の障害者の受入状況</t>
    <phoneticPr fontId="3"/>
  </si>
  <si>
    <t xml:space="preserve">・利用条件における年齢上限
・高齢化に伴う症状が顕著な方の状況
・高齢者施設への移行等の際の判断基準
・高齢化に伴う具体的な症状
・高齢化対応として実施している支援内容、支援における課題　等
</t>
    <rPh sb="1" eb="5">
      <t>リヨウジョウケン</t>
    </rPh>
    <rPh sb="9" eb="13">
      <t>ネンレイジョウゲン</t>
    </rPh>
    <rPh sb="15" eb="18">
      <t>コウレイカ</t>
    </rPh>
    <rPh sb="29" eb="31">
      <t>ジョウキョウ</t>
    </rPh>
    <rPh sb="85" eb="87">
      <t>シエン</t>
    </rPh>
    <rPh sb="91" eb="93">
      <t>カダイ</t>
    </rPh>
    <rPh sb="94" eb="95">
      <t>ナド</t>
    </rPh>
    <phoneticPr fontId="3"/>
  </si>
  <si>
    <t>医療的ケアを要する障害者の受入状況</t>
    <phoneticPr fontId="3"/>
  </si>
  <si>
    <t>・医療的ケアの実施状況
・受入れ可能な医療的ケア及び利用者数　等</t>
    <rPh sb="31" eb="32">
      <t>トウ</t>
    </rPh>
    <phoneticPr fontId="3"/>
  </si>
  <si>
    <t>強度行動障害等への対応状況</t>
    <phoneticPr fontId="3"/>
  </si>
  <si>
    <t>・重度障害者支援加算（Ⅱ）の算定状況
・強度行動障害支援者養成研修（基礎研修/実践研修）の受講状況
・行動障害のある人に対しての支援手順や統一的な支援方法　等</t>
    <rPh sb="39" eb="43">
      <t>ジッセンケンシュウ</t>
    </rPh>
    <rPh sb="78" eb="79">
      <t>トウ</t>
    </rPh>
    <phoneticPr fontId="3"/>
  </si>
  <si>
    <t>その他</t>
    <phoneticPr fontId="3"/>
  </si>
  <si>
    <t>・家族・保護者に対する支援の状況
・施設受入を断ったケースの状況
・専門的支援の状況　等</t>
    <rPh sb="18" eb="20">
      <t>シセツ</t>
    </rPh>
    <rPh sb="20" eb="22">
      <t>ウケイレ</t>
    </rPh>
    <rPh sb="23" eb="24">
      <t>コトワ</t>
    </rPh>
    <rPh sb="30" eb="32">
      <t>ジョウキョウ</t>
    </rPh>
    <rPh sb="34" eb="39">
      <t>センモンテキシエン</t>
    </rPh>
    <rPh sb="40" eb="42">
      <t>ジョウキョウ</t>
    </rPh>
    <rPh sb="43" eb="44">
      <t>トウ</t>
    </rPh>
    <phoneticPr fontId="3"/>
  </si>
  <si>
    <t>地域移行等の意向確認の取組状況</t>
    <phoneticPr fontId="3"/>
  </si>
  <si>
    <t>・意思決定支援責任者/地域移行等意向確認担当者の選任状況及び属性
・地域移行等意向確認等に関する指針の策定状況
・個別支援会議の構成員、関係者との情報共有、連携の方法、一体的に開催する会議の種類
・入所時における地域移行等の意向確認の有無、モニタリングの頻度ごとの人数　等</t>
    <rPh sb="127" eb="129">
      <t>ヒンド</t>
    </rPh>
    <rPh sb="132" eb="134">
      <t>ニンズウ</t>
    </rPh>
    <rPh sb="135" eb="136">
      <t>トウ</t>
    </rPh>
    <phoneticPr fontId="3"/>
  </si>
  <si>
    <t>地域移行の支援状況</t>
    <phoneticPr fontId="3"/>
  </si>
  <si>
    <t>・地域移行を希望する者の数
・地域移行した者の数
・地域移行に係る取組状況、取り組んでいない理由、課題と感じている点
・具体的な取組内容　等</t>
    <rPh sb="38" eb="39">
      <t>ト</t>
    </rPh>
    <rPh sb="40" eb="41">
      <t>ク</t>
    </rPh>
    <rPh sb="46" eb="48">
      <t>リユウ</t>
    </rPh>
    <rPh sb="60" eb="63">
      <t>グタイテキ</t>
    </rPh>
    <rPh sb="64" eb="68">
      <t>トリクミナイヨウ</t>
    </rPh>
    <rPh sb="69" eb="70">
      <t>トウ</t>
    </rPh>
    <phoneticPr fontId="3"/>
  </si>
  <si>
    <t>地域の関係機関との連携状況</t>
    <phoneticPr fontId="3"/>
  </si>
  <si>
    <t>・地域で障害者を支える体制づくりの状況、具体的な取組内容、連携協議している関係機関等、課題点　等</t>
    <rPh sb="20" eb="23">
      <t>グタイテキ</t>
    </rPh>
    <rPh sb="24" eb="26">
      <t>トリクミ</t>
    </rPh>
    <rPh sb="26" eb="28">
      <t>ナイヨウ</t>
    </rPh>
    <rPh sb="29" eb="33">
      <t>レンケイキョウギ</t>
    </rPh>
    <rPh sb="37" eb="42">
      <t>カンケイキカントウ</t>
    </rPh>
    <rPh sb="43" eb="45">
      <t>カダイ</t>
    </rPh>
    <rPh sb="45" eb="46">
      <t>テン</t>
    </rPh>
    <rPh sb="47" eb="48">
      <t>トウ</t>
    </rPh>
    <phoneticPr fontId="3"/>
  </si>
  <si>
    <t>地域生活支援拠点等</t>
    <phoneticPr fontId="3"/>
  </si>
  <si>
    <t>・地域生活支援拠点等への位置づけ、整備型、主な役割、関係機関との連携の取組内容　等</t>
    <rPh sb="17" eb="20">
      <t>セイビガタ</t>
    </rPh>
    <rPh sb="21" eb="22">
      <t>オモ</t>
    </rPh>
    <rPh sb="23" eb="25">
      <t>ヤクワリ</t>
    </rPh>
    <rPh sb="26" eb="30">
      <t>カンケイキカン</t>
    </rPh>
    <rPh sb="32" eb="34">
      <t>レンケイ</t>
    </rPh>
    <rPh sb="35" eb="39">
      <t>トリクミナイヨウ</t>
    </rPh>
    <rPh sb="40" eb="41">
      <t>トウ</t>
    </rPh>
    <phoneticPr fontId="3"/>
  </si>
  <si>
    <t>④地域移行後の支援</t>
    <rPh sb="1" eb="6">
      <t>チイキイコウゴ</t>
    </rPh>
    <rPh sb="7" eb="9">
      <t>シエン</t>
    </rPh>
    <phoneticPr fontId="3"/>
  </si>
  <si>
    <t>ー</t>
    <phoneticPr fontId="3"/>
  </si>
  <si>
    <t>・地域移行後の状況別人数（住まいの場/居住形態等）
・地域に不足していると感じるサービス
・再入所したケースの有無、再入所までの期間　等</t>
    <rPh sb="1" eb="3">
      <t>チイキ</t>
    </rPh>
    <rPh sb="7" eb="10">
      <t>ジョウキョウベツ</t>
    </rPh>
    <rPh sb="10" eb="12">
      <t>ニンスウ</t>
    </rPh>
    <rPh sb="19" eb="23">
      <t>キョジュウケイタイ</t>
    </rPh>
    <rPh sb="23" eb="24">
      <t>トウ</t>
    </rPh>
    <rPh sb="27" eb="29">
      <t>チイキ</t>
    </rPh>
    <rPh sb="30" eb="32">
      <t>フソク</t>
    </rPh>
    <rPh sb="37" eb="38">
      <t>カン</t>
    </rPh>
    <rPh sb="46" eb="49">
      <t>サイニュウショ</t>
    </rPh>
    <rPh sb="55" eb="57">
      <t>ウム</t>
    </rPh>
    <rPh sb="58" eb="61">
      <t>サイニュウショ</t>
    </rPh>
    <rPh sb="64" eb="66">
      <t>キカン</t>
    </rPh>
    <rPh sb="67" eb="68">
      <t>トウ</t>
    </rPh>
    <phoneticPr fontId="3"/>
  </si>
  <si>
    <t>基本情報</t>
    <phoneticPr fontId="3"/>
  </si>
  <si>
    <t>回答者情報</t>
  </si>
  <si>
    <t>＜回答欄の色について＞</t>
    <rPh sb="5" eb="6">
      <t>イロ</t>
    </rPh>
    <phoneticPr fontId="2"/>
  </si>
  <si>
    <t>①</t>
  </si>
  <si>
    <t>法人名</t>
    <rPh sb="0" eb="3">
      <t>ホウジンメイ</t>
    </rPh>
    <phoneticPr fontId="1"/>
  </si>
  <si>
    <t>ご回答状況により、回答欄の色が変化します。</t>
    <rPh sb="1" eb="3">
      <t>カイトウ</t>
    </rPh>
    <rPh sb="3" eb="5">
      <t>ジョウキョウ</t>
    </rPh>
    <rPh sb="9" eb="12">
      <t>カイトウラン</t>
    </rPh>
    <rPh sb="13" eb="14">
      <t>イロ</t>
    </rPh>
    <rPh sb="15" eb="17">
      <t>ヘンカ</t>
    </rPh>
    <phoneticPr fontId="2"/>
  </si>
  <si>
    <t>②</t>
  </si>
  <si>
    <t>施設名</t>
    <rPh sb="0" eb="3">
      <t>シセツメイ</t>
    </rPh>
    <phoneticPr fontId="1"/>
  </si>
  <si>
    <t>③</t>
  </si>
  <si>
    <t>事業所番号（10桁）</t>
    <rPh sb="0" eb="5">
      <t>ジギョウショバンゴウ</t>
    </rPh>
    <rPh sb="8" eb="9">
      <t>ケタ</t>
    </rPh>
    <phoneticPr fontId="1"/>
  </si>
  <si>
    <t>※ご回答いただくと回答欄は白色になります</t>
    <phoneticPr fontId="3"/>
  </si>
  <si>
    <t>※緑色の欄は自動計算の結果が表示されます</t>
    <rPh sb="1" eb="2">
      <t>ミドリ</t>
    </rPh>
    <rPh sb="2" eb="3">
      <t>イロ</t>
    </rPh>
    <rPh sb="4" eb="5">
      <t>ラン</t>
    </rPh>
    <rPh sb="6" eb="8">
      <t>ジドウ</t>
    </rPh>
    <rPh sb="8" eb="10">
      <t>ケイサン</t>
    </rPh>
    <rPh sb="11" eb="13">
      <t>ケッカ</t>
    </rPh>
    <rPh sb="14" eb="16">
      <t>ヒョウジ</t>
    </rPh>
    <phoneticPr fontId="3"/>
  </si>
  <si>
    <t>④</t>
  </si>
  <si>
    <t>施設が所在する都道府県名及び市区町村名</t>
    <rPh sb="0" eb="2">
      <t>シセツ</t>
    </rPh>
    <rPh sb="3" eb="5">
      <t>ショザイ</t>
    </rPh>
    <rPh sb="7" eb="11">
      <t>トドウフケン</t>
    </rPh>
    <rPh sb="11" eb="12">
      <t>メイ</t>
    </rPh>
    <rPh sb="12" eb="13">
      <t>オヨ</t>
    </rPh>
    <rPh sb="14" eb="19">
      <t>シクチョウソンメイ</t>
    </rPh>
    <phoneticPr fontId="1"/>
  </si>
  <si>
    <t>⑤</t>
  </si>
  <si>
    <t>担当者名</t>
    <rPh sb="0" eb="4">
      <t>タントウシャメイ</t>
    </rPh>
    <phoneticPr fontId="1"/>
  </si>
  <si>
    <t>⑥</t>
  </si>
  <si>
    <t>電話番号</t>
    <rPh sb="0" eb="4">
      <t>デンワバンゴウ</t>
    </rPh>
    <phoneticPr fontId="1"/>
  </si>
  <si>
    <t>⑦</t>
  </si>
  <si>
    <t>メールアドレス</t>
  </si>
  <si>
    <t>⑧</t>
  </si>
  <si>
    <t>施設設立年（西暦）</t>
    <rPh sb="0" eb="5">
      <t>シセツセツリツネン</t>
    </rPh>
    <rPh sb="6" eb="8">
      <t>セイレキ</t>
    </rPh>
    <phoneticPr fontId="1"/>
  </si>
  <si>
    <t>西暦</t>
    <rPh sb="0" eb="2">
      <t>セイレキ</t>
    </rPh>
    <phoneticPr fontId="2"/>
  </si>
  <si>
    <t>年</t>
    <rPh sb="0" eb="1">
      <t>ネン</t>
    </rPh>
    <phoneticPr fontId="3"/>
  </si>
  <si>
    <t>＜回答欄の使用方法＞</t>
  </si>
  <si>
    <t>①-1</t>
    <phoneticPr fontId="3"/>
  </si>
  <si>
    <t>運営主体</t>
    <phoneticPr fontId="3"/>
  </si>
  <si>
    <t>※公設民営、指定管理等の場合は、設置者ではなく、サービスを運営する法人を回答してください。</t>
    <phoneticPr fontId="2"/>
  </si>
  <si>
    <r>
      <t>単一回答(SA)　以下あてはまるもの</t>
    </r>
    <r>
      <rPr>
        <b/>
        <u/>
        <sz val="10"/>
        <rFont val="Meiryo UI"/>
        <family val="3"/>
        <charset val="128"/>
      </rPr>
      <t>１つ</t>
    </r>
    <r>
      <rPr>
        <sz val="10"/>
        <rFont val="Meiryo UI"/>
        <family val="3"/>
        <charset val="128"/>
      </rPr>
      <t>に○をつけてください</t>
    </r>
    <phoneticPr fontId="2"/>
  </si>
  <si>
    <t>1.都道府県、市区町村、一部事務組合</t>
  </si>
  <si>
    <t>○</t>
    <phoneticPr fontId="2"/>
  </si>
  <si>
    <t>2.社会福祉法人</t>
    <phoneticPr fontId="3"/>
  </si>
  <si>
    <t>3.国、のぞみの園、独立行政法人国立病院機構</t>
    <phoneticPr fontId="3"/>
  </si>
  <si>
    <t>4.独立行政法人（のぞみの園、国立病院機構以外）</t>
    <phoneticPr fontId="3"/>
  </si>
  <si>
    <t>5.その他の法人（社団・財団、農協、生協、学校等）</t>
    <phoneticPr fontId="3"/>
  </si>
  <si>
    <t>①-2</t>
    <phoneticPr fontId="3"/>
  </si>
  <si>
    <t>運営主体と設置主体が異なる場合の設置主体</t>
    <phoneticPr fontId="3"/>
  </si>
  <si>
    <t>※公設民営、指定管理等により運営主体と設置主体が異なる場合の設置主体を回答してください。</t>
    <rPh sb="14" eb="18">
      <t>ウンエイシュタイ</t>
    </rPh>
    <rPh sb="19" eb="23">
      <t>セッチシュタイ</t>
    </rPh>
    <rPh sb="24" eb="25">
      <t>コト</t>
    </rPh>
    <rPh sb="30" eb="32">
      <t>セッチ</t>
    </rPh>
    <rPh sb="32" eb="34">
      <t>シュタイ</t>
    </rPh>
    <rPh sb="35" eb="37">
      <t>カイトウ</t>
    </rPh>
    <phoneticPr fontId="2"/>
  </si>
  <si>
    <t>1.国</t>
    <rPh sb="2" eb="3">
      <t>クニ</t>
    </rPh>
    <phoneticPr fontId="3"/>
  </si>
  <si>
    <t>2.都道府県</t>
    <rPh sb="2" eb="6">
      <t>トドウフケン</t>
    </rPh>
    <phoneticPr fontId="3"/>
  </si>
  <si>
    <t>3.市町村</t>
    <rPh sb="2" eb="5">
      <t>シチョウソン</t>
    </rPh>
    <phoneticPr fontId="3"/>
  </si>
  <si>
    <t>障害者支援施設として指定されている日中活動サービス</t>
    <phoneticPr fontId="2"/>
  </si>
  <si>
    <r>
      <t>複数回答(MA)　以下あてはまるもの</t>
    </r>
    <r>
      <rPr>
        <b/>
        <u/>
        <sz val="10"/>
        <rFont val="Meiryo UI"/>
        <family val="3"/>
        <charset val="128"/>
      </rPr>
      <t>すべて</t>
    </r>
    <r>
      <rPr>
        <sz val="10"/>
        <rFont val="Meiryo UI"/>
        <family val="3"/>
        <charset val="128"/>
      </rPr>
      <t>に○をつけてください</t>
    </r>
    <phoneticPr fontId="2"/>
  </si>
  <si>
    <t>1.生活介護</t>
  </si>
  <si>
    <t>2.自立訓練（機能訓練）</t>
  </si>
  <si>
    <t>3.自立訓練（生活訓練）</t>
  </si>
  <si>
    <t>4.就労移行支援</t>
  </si>
  <si>
    <t>5.就労継続支援Ａ型</t>
  </si>
  <si>
    <t>6.就労継続支援Ｂ型</t>
  </si>
  <si>
    <t>同一所在地で実施しているサービス</t>
  </si>
  <si>
    <t>※「同一所在地で実施しているサービス」とは、</t>
    <phoneticPr fontId="2"/>
  </si>
  <si>
    <t xml:space="preserve">   同一法人（実質的な同一経営を含む）が同一又は隣接の敷地内で運営しているサービスを指します。</t>
    <rPh sb="43" eb="44">
      <t>サ</t>
    </rPh>
    <phoneticPr fontId="2"/>
  </si>
  <si>
    <t>1.居宅介護</t>
    <rPh sb="2" eb="6">
      <t>キョタクカイゴ</t>
    </rPh>
    <phoneticPr fontId="1"/>
  </si>
  <si>
    <t>17.就労定着支援</t>
    <rPh sb="3" eb="9">
      <t>シュウロウテイチャクシエン</t>
    </rPh>
    <phoneticPr fontId="1"/>
  </si>
  <si>
    <t>2.重度訪問介護</t>
    <rPh sb="2" eb="8">
      <t>ジュウドホウモンカイゴ</t>
    </rPh>
    <phoneticPr fontId="1"/>
  </si>
  <si>
    <t>18.自立生活援助</t>
    <rPh sb="3" eb="9">
      <t>ジリツセイカツエンジョ</t>
    </rPh>
    <phoneticPr fontId="1"/>
  </si>
  <si>
    <t>3.同行援護</t>
    <rPh sb="2" eb="4">
      <t>ドウコウ</t>
    </rPh>
    <rPh sb="4" eb="6">
      <t>エンゴ</t>
    </rPh>
    <phoneticPr fontId="1"/>
  </si>
  <si>
    <t>19.計画相談支援</t>
    <rPh sb="3" eb="9">
      <t>ケイカクソウダンシエン</t>
    </rPh>
    <phoneticPr fontId="1"/>
  </si>
  <si>
    <t>4.行動援護</t>
    <rPh sb="2" eb="6">
      <t>コウドウエンゴ</t>
    </rPh>
    <phoneticPr fontId="1"/>
  </si>
  <si>
    <t>20.地域移行支援</t>
    <rPh sb="3" eb="9">
      <t>チイキイコウシエン</t>
    </rPh>
    <phoneticPr fontId="1"/>
  </si>
  <si>
    <t>5.療養介護</t>
    <rPh sb="2" eb="4">
      <t>リョウヨウ</t>
    </rPh>
    <rPh sb="4" eb="6">
      <t>カイゴ</t>
    </rPh>
    <phoneticPr fontId="1"/>
  </si>
  <si>
    <t>21.地域定着支援</t>
    <rPh sb="3" eb="9">
      <t>チイキテイチャクシエン</t>
    </rPh>
    <phoneticPr fontId="1"/>
  </si>
  <si>
    <t>6.生活介護</t>
    <rPh sb="2" eb="6">
      <t>セイカツカイゴ</t>
    </rPh>
    <phoneticPr fontId="1"/>
  </si>
  <si>
    <t>22.福祉型障害児入所施設</t>
    <rPh sb="3" eb="13">
      <t>フクシガタショウガイジニュウショシセツ</t>
    </rPh>
    <phoneticPr fontId="1"/>
  </si>
  <si>
    <t>7.短期入所</t>
    <rPh sb="2" eb="6">
      <t>タンキニュウショ</t>
    </rPh>
    <phoneticPr fontId="1"/>
  </si>
  <si>
    <t>23.医療型障害児入所施設</t>
    <rPh sb="3" eb="13">
      <t>イリョウガタショウガイジニュウショシセツ</t>
    </rPh>
    <phoneticPr fontId="1"/>
  </si>
  <si>
    <t>8.重度障害者等包括支援</t>
    <rPh sb="2" eb="4">
      <t>ジュウド</t>
    </rPh>
    <rPh sb="4" eb="6">
      <t>ショウガイ</t>
    </rPh>
    <rPh sb="6" eb="7">
      <t>シャ</t>
    </rPh>
    <rPh sb="7" eb="8">
      <t>トウ</t>
    </rPh>
    <rPh sb="8" eb="10">
      <t>ホウカツ</t>
    </rPh>
    <rPh sb="10" eb="12">
      <t>シエン</t>
    </rPh>
    <phoneticPr fontId="1"/>
  </si>
  <si>
    <t>24.児童発達支援</t>
    <rPh sb="3" eb="9">
      <t>ジドウハッタツシエン</t>
    </rPh>
    <phoneticPr fontId="1"/>
  </si>
  <si>
    <t>9.共同生活援助</t>
    <rPh sb="2" eb="8">
      <t>キョウドウセイカツエンジョ</t>
    </rPh>
    <phoneticPr fontId="1"/>
  </si>
  <si>
    <t>25.医療型児童発達支援</t>
    <rPh sb="3" eb="6">
      <t>イリョウガタ</t>
    </rPh>
    <rPh sb="6" eb="12">
      <t>ジドウハッタツシエン</t>
    </rPh>
    <phoneticPr fontId="1"/>
  </si>
  <si>
    <t>10.施設入所支援</t>
    <rPh sb="3" eb="9">
      <t>シセツニュウショシエン</t>
    </rPh>
    <phoneticPr fontId="1"/>
  </si>
  <si>
    <t>26.放課後等デイサービス</t>
    <rPh sb="3" eb="7">
      <t>ホウカゴトウ</t>
    </rPh>
    <phoneticPr fontId="1"/>
  </si>
  <si>
    <t>11.自立訓練（機能訓練）</t>
    <rPh sb="3" eb="7">
      <t>ジリツクンレン</t>
    </rPh>
    <rPh sb="8" eb="12">
      <t>キノウクンレン</t>
    </rPh>
    <phoneticPr fontId="1"/>
  </si>
  <si>
    <t>27.居宅訪問型児童発達支援</t>
    <rPh sb="3" eb="14">
      <t>キョタクホウモンガタジドウハッタツシエン</t>
    </rPh>
    <phoneticPr fontId="1"/>
  </si>
  <si>
    <t>12.自立訓練（生活訓練）</t>
    <rPh sb="3" eb="7">
      <t>ジリツクンレン</t>
    </rPh>
    <rPh sb="8" eb="12">
      <t>セイカツクンレン</t>
    </rPh>
    <phoneticPr fontId="1"/>
  </si>
  <si>
    <t>28.保育所等訪問支援</t>
    <rPh sb="3" eb="11">
      <t>ホイクショトウホウモンシエン</t>
    </rPh>
    <phoneticPr fontId="1"/>
  </si>
  <si>
    <t>13.宿泊型自立訓練</t>
    <rPh sb="3" eb="10">
      <t>シュクハクガタジリツクンレン</t>
    </rPh>
    <phoneticPr fontId="1"/>
  </si>
  <si>
    <t>29.障害児相談支援</t>
    <rPh sb="3" eb="10">
      <t>ショウガイジソウダンシエン</t>
    </rPh>
    <phoneticPr fontId="1"/>
  </si>
  <si>
    <t>14.就労移行支援</t>
    <rPh sb="3" eb="9">
      <t>シュウロウイコウシエン</t>
    </rPh>
    <phoneticPr fontId="1"/>
  </si>
  <si>
    <t>30.地域生活支援事業のサービス</t>
    <rPh sb="3" eb="11">
      <t>チイキセイカツシエンジギョウ</t>
    </rPh>
    <phoneticPr fontId="1"/>
  </si>
  <si>
    <t>15.就労継続支援A型</t>
    <rPh sb="3" eb="9">
      <t>シュウロウケイゾクシエン</t>
    </rPh>
    <rPh sb="10" eb="11">
      <t>ガタ</t>
    </rPh>
    <phoneticPr fontId="1"/>
  </si>
  <si>
    <t>31.介護保険サービス</t>
    <rPh sb="3" eb="7">
      <t>カイゴホケン</t>
    </rPh>
    <phoneticPr fontId="1"/>
  </si>
  <si>
    <t>16.就労継続支援B型</t>
    <rPh sb="3" eb="7">
      <t>シュウロウケイゾク</t>
    </rPh>
    <rPh sb="7" eb="9">
      <t>シエン</t>
    </rPh>
    <rPh sb="10" eb="11">
      <t>ガタ</t>
    </rPh>
    <phoneticPr fontId="1"/>
  </si>
  <si>
    <t>32.実施していない</t>
    <rPh sb="3" eb="5">
      <t>ジッシ</t>
    </rPh>
    <phoneticPr fontId="1"/>
  </si>
  <si>
    <t>「短期入所」の運営形態　</t>
    <rPh sb="1" eb="5">
      <t>タンキニュウショ</t>
    </rPh>
    <rPh sb="7" eb="11">
      <t>ウンエイケイタイ</t>
    </rPh>
    <phoneticPr fontId="1"/>
  </si>
  <si>
    <t>※「Q3.同一所在地で実施しているサービス」にて「7.短期入所」を選択した場合に回答してください。</t>
    <phoneticPr fontId="2"/>
  </si>
  <si>
    <r>
      <t>複数回答(MA)　以下あてはまるもの</t>
    </r>
    <r>
      <rPr>
        <b/>
        <u/>
        <sz val="10"/>
        <color theme="1"/>
        <rFont val="Meiryo UI"/>
        <family val="3"/>
        <charset val="128"/>
      </rPr>
      <t>すべて</t>
    </r>
    <r>
      <rPr>
        <sz val="10"/>
        <color theme="1"/>
        <rFont val="Meiryo UI"/>
        <family val="3"/>
        <charset val="128"/>
      </rPr>
      <t>に○をつけてください</t>
    </r>
    <phoneticPr fontId="2"/>
  </si>
  <si>
    <t>1.併設型</t>
    <rPh sb="2" eb="5">
      <t>ヘイセツガタ</t>
    </rPh>
    <phoneticPr fontId="1"/>
  </si>
  <si>
    <t>2.空床型</t>
    <rPh sb="2" eb="4">
      <t>クウショウ</t>
    </rPh>
    <rPh sb="4" eb="5">
      <t>ガタ</t>
    </rPh>
    <phoneticPr fontId="1"/>
  </si>
  <si>
    <t>②-1</t>
    <phoneticPr fontId="2"/>
  </si>
  <si>
    <t>「短期入所」の実績（利用者実人数）</t>
    <rPh sb="1" eb="5">
      <t>タンキニュウショ</t>
    </rPh>
    <rPh sb="7" eb="9">
      <t>ジッセキ</t>
    </rPh>
    <rPh sb="10" eb="12">
      <t>リヨウ</t>
    </rPh>
    <rPh sb="12" eb="13">
      <t>シャ</t>
    </rPh>
    <rPh sb="13" eb="16">
      <t>ジツニンズウ</t>
    </rPh>
    <phoneticPr fontId="1"/>
  </si>
  <si>
    <t>※2023年11月1日～2024年10月31日の実績について回答してください。</t>
    <rPh sb="24" eb="26">
      <t>ジッセキ</t>
    </rPh>
    <rPh sb="30" eb="32">
      <t>カイトウ</t>
    </rPh>
    <phoneticPr fontId="2"/>
  </si>
  <si>
    <t>人</t>
    <rPh sb="0" eb="1">
      <t>ヒト</t>
    </rPh>
    <phoneticPr fontId="3"/>
  </si>
  <si>
    <t>②-2</t>
  </si>
  <si>
    <t>「短期入所」の実績（利用者延人数）</t>
    <rPh sb="1" eb="5">
      <t>タンキニュウショ</t>
    </rPh>
    <rPh sb="7" eb="9">
      <t>ジッセキ</t>
    </rPh>
    <rPh sb="10" eb="13">
      <t>リヨウシャ</t>
    </rPh>
    <rPh sb="13" eb="16">
      <t>ノベニンズウ</t>
    </rPh>
    <phoneticPr fontId="1"/>
  </si>
  <si>
    <t>緊急利用用の空床確保の有無</t>
    <rPh sb="0" eb="2">
      <t>キンキュウ</t>
    </rPh>
    <rPh sb="2" eb="4">
      <t>リヨウ</t>
    </rPh>
    <rPh sb="4" eb="5">
      <t>ヨウ</t>
    </rPh>
    <rPh sb="6" eb="8">
      <t>クウショウ</t>
    </rPh>
    <rPh sb="8" eb="10">
      <t>カクホ</t>
    </rPh>
    <rPh sb="11" eb="13">
      <t>ウム</t>
    </rPh>
    <phoneticPr fontId="1"/>
  </si>
  <si>
    <t>1.あり</t>
  </si>
  <si>
    <t>2.なし</t>
  </si>
  <si>
    <t>「短期入所」の定員数</t>
  </si>
  <si>
    <t>①-1</t>
  </si>
  <si>
    <t>旧施設種別</t>
    <rPh sb="0" eb="5">
      <t>キュウシセツシュベツ</t>
    </rPh>
    <phoneticPr fontId="1"/>
  </si>
  <si>
    <t>1.身体障害者療護施設</t>
    <rPh sb="2" eb="4">
      <t>シンタイ</t>
    </rPh>
    <rPh sb="4" eb="7">
      <t>ショウガイシャ</t>
    </rPh>
    <rPh sb="7" eb="11">
      <t>リョウゴシセツ</t>
    </rPh>
    <phoneticPr fontId="1"/>
  </si>
  <si>
    <t>2.肢体不自由者更生施設</t>
  </si>
  <si>
    <t>3.視覚障害者更生施設</t>
  </si>
  <si>
    <t>4.聴覚・言語障害者更生施設</t>
  </si>
  <si>
    <t>5.内部障害者更生施設</t>
  </si>
  <si>
    <t>6.身体障害者入所授産施設</t>
  </si>
  <si>
    <t>7.知的障害者入所更生施設</t>
  </si>
  <si>
    <t>8.知的障害者入所授産施設</t>
  </si>
  <si>
    <t>9.その他</t>
    <rPh sb="4" eb="5">
      <t>タ</t>
    </rPh>
    <phoneticPr fontId="1"/>
  </si>
  <si>
    <t>①-2</t>
    <phoneticPr fontId="2"/>
  </si>
  <si>
    <t>その他の具体的な内容について記載</t>
    <rPh sb="2" eb="3">
      <t>タ</t>
    </rPh>
    <rPh sb="4" eb="6">
      <t>グタイ</t>
    </rPh>
    <rPh sb="6" eb="7">
      <t>テキ</t>
    </rPh>
    <rPh sb="8" eb="10">
      <t>ナイヨウ</t>
    </rPh>
    <rPh sb="14" eb="16">
      <t>キサイ</t>
    </rPh>
    <phoneticPr fontId="1"/>
  </si>
  <si>
    <t>財政収支の状況</t>
    <rPh sb="0" eb="4">
      <t>ザイセイシュウシ</t>
    </rPh>
    <rPh sb="5" eb="7">
      <t>ジョウキョウ</t>
    </rPh>
    <phoneticPr fontId="1"/>
  </si>
  <si>
    <t>1.黒字が続いている</t>
    <rPh sb="2" eb="4">
      <t>クロジ</t>
    </rPh>
    <rPh sb="5" eb="6">
      <t>ツヅ</t>
    </rPh>
    <phoneticPr fontId="1"/>
  </si>
  <si>
    <t>2.赤字が続いている</t>
    <rPh sb="2" eb="4">
      <t>アカジ</t>
    </rPh>
    <rPh sb="5" eb="6">
      <t>ツヅ</t>
    </rPh>
    <phoneticPr fontId="1"/>
  </si>
  <si>
    <t>3.黒字と赤字を繰り返している</t>
    <rPh sb="2" eb="4">
      <t>クロジ</t>
    </rPh>
    <rPh sb="5" eb="7">
      <t>アカジ</t>
    </rPh>
    <rPh sb="8" eb="9">
      <t>ク</t>
    </rPh>
    <rPh sb="10" eb="11">
      <t>カエ</t>
    </rPh>
    <phoneticPr fontId="1"/>
  </si>
  <si>
    <t>居室形態</t>
    <rPh sb="0" eb="2">
      <t>キョシツ</t>
    </rPh>
    <rPh sb="2" eb="4">
      <t>ケイタイ</t>
    </rPh>
    <phoneticPr fontId="1"/>
  </si>
  <si>
    <t>1.多床室のみ</t>
    <rPh sb="2" eb="5">
      <t>タショウシツ</t>
    </rPh>
    <phoneticPr fontId="1"/>
  </si>
  <si>
    <t>2.個室のみ</t>
    <rPh sb="2" eb="4">
      <t>コシツ</t>
    </rPh>
    <phoneticPr fontId="1"/>
  </si>
  <si>
    <t>3.多床室及び個室のどちらもあり</t>
    <rPh sb="2" eb="5">
      <t>タショウシツ</t>
    </rPh>
    <rPh sb="5" eb="6">
      <t>オヨ</t>
    </rPh>
    <rPh sb="7" eb="9">
      <t>コシツ</t>
    </rPh>
    <phoneticPr fontId="1"/>
  </si>
  <si>
    <t>②-1</t>
  </si>
  <si>
    <t>居室数_①多床室　</t>
    <rPh sb="0" eb="3">
      <t>キョシツスウ</t>
    </rPh>
    <rPh sb="5" eb="8">
      <t>タショウシツ</t>
    </rPh>
    <phoneticPr fontId="1"/>
  </si>
  <si>
    <t>※「①居室形態」にて「1.多床室のみ」または「3.多床室及び個室のどちらもあり」と回答した場合に回答してください。</t>
    <rPh sb="41" eb="43">
      <t>カイトウ</t>
    </rPh>
    <phoneticPr fontId="2"/>
  </si>
  <si>
    <t>室</t>
    <rPh sb="0" eb="1">
      <t>シツ</t>
    </rPh>
    <phoneticPr fontId="3"/>
  </si>
  <si>
    <t>居室数_②個室　</t>
    <rPh sb="5" eb="7">
      <t>コシツ</t>
    </rPh>
    <phoneticPr fontId="1"/>
  </si>
  <si>
    <t>※「①居室形態」にて「2.個室のみ」または「3.多床室及び個室のどちらもあり」と回答した場合に回答してください。</t>
    <rPh sb="40" eb="42">
      <t>カイトウ</t>
    </rPh>
    <phoneticPr fontId="2"/>
  </si>
  <si>
    <t>③</t>
    <phoneticPr fontId="2"/>
  </si>
  <si>
    <t>今後の個室化の予定</t>
  </si>
  <si>
    <t>※5年後（2029年10月31日）を目安にご記入下さい。あくまで現時点の想定で結構です。</t>
    <phoneticPr fontId="2"/>
  </si>
  <si>
    <t>※「①居室形態」で「1.多床室のみ」または「3.多床室及び個室のどちらもあり」と回答した場合に回答してください。</t>
    <rPh sb="40" eb="42">
      <t>カイトウ</t>
    </rPh>
    <phoneticPr fontId="2"/>
  </si>
  <si>
    <t>1.全ての多床室を個室化</t>
    <rPh sb="2" eb="3">
      <t>スベ</t>
    </rPh>
    <rPh sb="5" eb="8">
      <t>タショウシツ</t>
    </rPh>
    <rPh sb="9" eb="12">
      <t>コシツカ</t>
    </rPh>
    <phoneticPr fontId="1"/>
  </si>
  <si>
    <t>2.一部の多床室を個室化</t>
    <rPh sb="2" eb="4">
      <t>イチブ</t>
    </rPh>
    <rPh sb="5" eb="8">
      <t>タショウシツ</t>
    </rPh>
    <rPh sb="9" eb="12">
      <t>コシツカ</t>
    </rPh>
    <phoneticPr fontId="1"/>
  </si>
  <si>
    <t>3.個室化の予定無し</t>
    <rPh sb="2" eb="5">
      <t>コシツカ</t>
    </rPh>
    <rPh sb="6" eb="9">
      <t>ヨテイナ</t>
    </rPh>
    <phoneticPr fontId="1"/>
  </si>
  <si>
    <t>ユニットケア実施の有無</t>
    <rPh sb="6" eb="8">
      <t>ジッシ</t>
    </rPh>
    <rPh sb="9" eb="11">
      <t>ウム</t>
    </rPh>
    <phoneticPr fontId="1"/>
  </si>
  <si>
    <t>＜ユニットケアの定義（Q8共通）＞</t>
    <phoneticPr fontId="2"/>
  </si>
  <si>
    <t>少数の居室及び当該居室に近接して設けられる共同生活室（当該居室の入居者が交流し、</t>
    <phoneticPr fontId="2"/>
  </si>
  <si>
    <t>共同で日常生活を営むための場所）により一体的に構成される場所（ユニット）ごとに</t>
    <phoneticPr fontId="2"/>
  </si>
  <si>
    <t>入居者の日常生活が営まれ、これに対する支援が行われることをいいます。</t>
    <phoneticPr fontId="2"/>
  </si>
  <si>
    <t>②</t>
    <phoneticPr fontId="2"/>
  </si>
  <si>
    <t>各ユニットの人数（上記定義に該当する共同生活室を共有して共に日常生活を営む者の数）　</t>
    <rPh sb="0" eb="1">
      <t>カク</t>
    </rPh>
    <rPh sb="6" eb="8">
      <t>ニンズウ</t>
    </rPh>
    <rPh sb="9" eb="11">
      <t>ジョウキ</t>
    </rPh>
    <rPh sb="11" eb="13">
      <t>テイギ</t>
    </rPh>
    <rPh sb="14" eb="16">
      <t>ガイトウ</t>
    </rPh>
    <rPh sb="18" eb="20">
      <t>キョウドウ</t>
    </rPh>
    <phoneticPr fontId="1"/>
  </si>
  <si>
    <t>※施設内全ユニットのうち最も設置数の多いものを回答してください。</t>
    <phoneticPr fontId="2"/>
  </si>
  <si>
    <t>1.3人以下</t>
    <rPh sb="3" eb="6">
      <t>ニンイカ</t>
    </rPh>
    <phoneticPr fontId="1"/>
  </si>
  <si>
    <t>2.4～6人</t>
    <rPh sb="5" eb="6">
      <t>ニン</t>
    </rPh>
    <phoneticPr fontId="1"/>
  </si>
  <si>
    <t>3.7～10人</t>
    <rPh sb="6" eb="7">
      <t>ニン</t>
    </rPh>
    <phoneticPr fontId="1"/>
  </si>
  <si>
    <t>4.11人以上</t>
    <rPh sb="4" eb="7">
      <t>ニンイジョウ</t>
    </rPh>
    <phoneticPr fontId="1"/>
  </si>
  <si>
    <t>ユニット内の居室形態</t>
    <rPh sb="4" eb="5">
      <t>ナイ</t>
    </rPh>
    <rPh sb="6" eb="10">
      <t>キョシツケイタイ</t>
    </rPh>
    <phoneticPr fontId="1"/>
  </si>
  <si>
    <t>1.個室</t>
    <rPh sb="2" eb="4">
      <t>コシツ</t>
    </rPh>
    <phoneticPr fontId="1"/>
  </si>
  <si>
    <t>2.多床室</t>
    <rPh sb="2" eb="5">
      <t>タショウシツ</t>
    </rPh>
    <phoneticPr fontId="1"/>
  </si>
  <si>
    <t>3.一部ユニットのみ個室</t>
    <rPh sb="2" eb="4">
      <t>イチブ</t>
    </rPh>
    <rPh sb="10" eb="12">
      <t>コシツ</t>
    </rPh>
    <phoneticPr fontId="1"/>
  </si>
  <si>
    <t>④</t>
    <phoneticPr fontId="2"/>
  </si>
  <si>
    <t>各ユニットの建物構造</t>
    <rPh sb="0" eb="1">
      <t>カク</t>
    </rPh>
    <rPh sb="6" eb="10">
      <t>タテモノコウゾウ</t>
    </rPh>
    <phoneticPr fontId="1"/>
  </si>
  <si>
    <t>1.完全分棟</t>
    <rPh sb="2" eb="4">
      <t>カンゼン</t>
    </rPh>
    <rPh sb="4" eb="6">
      <t>ブントウ</t>
    </rPh>
    <phoneticPr fontId="1"/>
  </si>
  <si>
    <t>2.合築</t>
    <rPh sb="2" eb="4">
      <t>ガッチク</t>
    </rPh>
    <phoneticPr fontId="1"/>
  </si>
  <si>
    <t>3.複合型（分棟・合築両方）</t>
    <rPh sb="2" eb="5">
      <t>フクゴウガタ</t>
    </rPh>
    <rPh sb="6" eb="8">
      <t>ブントウ</t>
    </rPh>
    <rPh sb="9" eb="11">
      <t>ガッチク</t>
    </rPh>
    <rPh sb="11" eb="13">
      <t>リョウホウ</t>
    </rPh>
    <phoneticPr fontId="1"/>
  </si>
  <si>
    <t>⑤-1</t>
  </si>
  <si>
    <t>各ユニットの生活機能の共有状況_①ダイニング（デイルーム）</t>
    <rPh sb="0" eb="1">
      <t>カク</t>
    </rPh>
    <rPh sb="6" eb="10">
      <t>セイカツキノウ</t>
    </rPh>
    <rPh sb="11" eb="15">
      <t>キョウユウジョウキョウ</t>
    </rPh>
    <phoneticPr fontId="1"/>
  </si>
  <si>
    <t>1.ユニット間で共用</t>
    <rPh sb="6" eb="7">
      <t>カン</t>
    </rPh>
    <rPh sb="8" eb="10">
      <t>キョウヨウ</t>
    </rPh>
    <phoneticPr fontId="1"/>
  </si>
  <si>
    <t>2.ユニット単位で共用</t>
    <rPh sb="6" eb="8">
      <t>タンイ</t>
    </rPh>
    <rPh sb="9" eb="11">
      <t>キョウヨウ</t>
    </rPh>
    <phoneticPr fontId="1"/>
  </si>
  <si>
    <t>3.個室単位で設置</t>
    <rPh sb="2" eb="6">
      <t>コシツタンイ</t>
    </rPh>
    <rPh sb="7" eb="9">
      <t>セッチ</t>
    </rPh>
    <phoneticPr fontId="1"/>
  </si>
  <si>
    <t>⑤-2</t>
  </si>
  <si>
    <t>各ユニットの生活機能の共有状況_②キッチン</t>
  </si>
  <si>
    <t>⑤-3</t>
  </si>
  <si>
    <t>各ユニットの生活機能の共有状況_③浴室</t>
    <rPh sb="17" eb="19">
      <t>ヨクシツ</t>
    </rPh>
    <phoneticPr fontId="1"/>
  </si>
  <si>
    <t>⑤-4</t>
  </si>
  <si>
    <t>各ユニットの生活機能の共有状況_④トイレ</t>
    <rPh sb="0" eb="1">
      <t>カク</t>
    </rPh>
    <rPh sb="6" eb="10">
      <t>セイカツキノウ</t>
    </rPh>
    <rPh sb="11" eb="15">
      <t>キョウユウジョウキョウ</t>
    </rPh>
    <phoneticPr fontId="1"/>
  </si>
  <si>
    <t>⑥-1</t>
  </si>
  <si>
    <t>各ユニット単位で用意されている備品</t>
  </si>
  <si>
    <t>1.ソファ</t>
  </si>
  <si>
    <t>2.テレビ</t>
  </si>
  <si>
    <t>3.パソコン</t>
  </si>
  <si>
    <t>4.音楽を聴くためのオーディオ</t>
    <rPh sb="2" eb="4">
      <t>オンガク</t>
    </rPh>
    <rPh sb="5" eb="6">
      <t>キ</t>
    </rPh>
    <phoneticPr fontId="1"/>
  </si>
  <si>
    <t>5.その他</t>
    <rPh sb="4" eb="5">
      <t>タ</t>
    </rPh>
    <phoneticPr fontId="1"/>
  </si>
  <si>
    <t>⑥-2</t>
  </si>
  <si>
    <t>その他の具体的な内容について記載</t>
  </si>
  <si>
    <t>ユニット単位の日中活動プログラムの有無</t>
    <rPh sb="4" eb="6">
      <t>タンイ</t>
    </rPh>
    <rPh sb="7" eb="11">
      <t>ニッチュウカツドウ</t>
    </rPh>
    <rPh sb="17" eb="19">
      <t>ウム</t>
    </rPh>
    <phoneticPr fontId="1"/>
  </si>
  <si>
    <t>1.原則ユニット単位で実施</t>
  </si>
  <si>
    <t>2.一部ユニット単位で実施</t>
  </si>
  <si>
    <t>3.ユニット単位では実施していない</t>
    <rPh sb="6" eb="8">
      <t>タンイ</t>
    </rPh>
    <rPh sb="10" eb="12">
      <t>ジッシ</t>
    </rPh>
    <phoneticPr fontId="1"/>
  </si>
  <si>
    <t>１ユニットあたりの配置職員数</t>
    <rPh sb="9" eb="11">
      <t>ハイチ</t>
    </rPh>
    <rPh sb="11" eb="14">
      <t>ショクインスウ</t>
    </rPh>
    <phoneticPr fontId="1"/>
  </si>
  <si>
    <t>※日中時間帯に平均的に配置している職員数を計上する。なお、正規・非正規は問わず、実人数を計上してください。</t>
    <rPh sb="29" eb="31">
      <t>セイキ</t>
    </rPh>
    <rPh sb="32" eb="35">
      <t>ヒセイキ</t>
    </rPh>
    <phoneticPr fontId="2"/>
  </si>
  <si>
    <t>人</t>
    <rPh sb="0" eb="1">
      <t>ニン</t>
    </rPh>
    <phoneticPr fontId="3"/>
  </si>
  <si>
    <t>①</t>
    <phoneticPr fontId="2"/>
  </si>
  <si>
    <t>入所定員_現在の定員</t>
    <phoneticPr fontId="2"/>
  </si>
  <si>
    <t>入所定員_開所から現在までの最大定員</t>
    <rPh sb="0" eb="4">
      <t>ニュウショテイイン</t>
    </rPh>
    <rPh sb="5" eb="7">
      <t>カイショ</t>
    </rPh>
    <rPh sb="9" eb="11">
      <t>ゲンザイ</t>
    </rPh>
    <rPh sb="14" eb="18">
      <t>サイダイテイイン</t>
    </rPh>
    <phoneticPr fontId="1"/>
  </si>
  <si>
    <t>入所定員_今後の定員数の予定</t>
    <rPh sb="0" eb="4">
      <t>ニュウショテイイン</t>
    </rPh>
    <rPh sb="5" eb="7">
      <t>コンゴ</t>
    </rPh>
    <rPh sb="8" eb="10">
      <t>テイイン</t>
    </rPh>
    <rPh sb="10" eb="11">
      <t>スウ</t>
    </rPh>
    <rPh sb="12" eb="14">
      <t>ヨテイ</t>
    </rPh>
    <phoneticPr fontId="1"/>
  </si>
  <si>
    <t>④-1</t>
  </si>
  <si>
    <t>多床室１部屋あたりの定員_①3人以下</t>
  </si>
  <si>
    <t>※「Q7①居室形態」にて「1.多床室のみ」または「3.多床室及び個室のどちらもあり」と回答した場合に回答してください。</t>
    <rPh sb="43" eb="45">
      <t>カイトウ</t>
    </rPh>
    <phoneticPr fontId="2"/>
  </si>
  <si>
    <t>④-2</t>
  </si>
  <si>
    <t>多床室１部屋あたりの定員_②4～6人</t>
  </si>
  <si>
    <t>※「Q7①居室形態」にて「1.多床室のみ」または「3.多床室及び個室のどちらもあり」と回答した場合に回答してください。</t>
    <phoneticPr fontId="2"/>
  </si>
  <si>
    <t>④-3</t>
  </si>
  <si>
    <t>多床室１部屋あたりの定員_③7～10人</t>
  </si>
  <si>
    <t>④-4</t>
  </si>
  <si>
    <t>多床室１部屋あたりの定員_④11人以上</t>
  </si>
  <si>
    <t>⑤</t>
    <phoneticPr fontId="2"/>
  </si>
  <si>
    <t>利用者数（実人数）</t>
    <rPh sb="0" eb="3">
      <t>リヨウシャ</t>
    </rPh>
    <rPh sb="3" eb="4">
      <t>スウ</t>
    </rPh>
    <rPh sb="5" eb="8">
      <t>ジツニンズウ</t>
    </rPh>
    <phoneticPr fontId="1"/>
  </si>
  <si>
    <t>定員の削減状況</t>
    <rPh sb="0" eb="2">
      <t>テイイン</t>
    </rPh>
    <rPh sb="3" eb="7">
      <t>サクゲンジョウキョウ</t>
    </rPh>
    <phoneticPr fontId="1"/>
  </si>
  <si>
    <t>1.現在の定員数がこれまでで最も多い</t>
    <rPh sb="2" eb="4">
      <t>ゲンザイ</t>
    </rPh>
    <rPh sb="5" eb="7">
      <t>テイイン</t>
    </rPh>
    <rPh sb="7" eb="8">
      <t>スウ</t>
    </rPh>
    <rPh sb="14" eb="15">
      <t>モット</t>
    </rPh>
    <rPh sb="16" eb="17">
      <t>オオ</t>
    </rPh>
    <phoneticPr fontId="1"/>
  </si>
  <si>
    <t>2.現在の定員数は、これまでで最も多かった時点より少なく、最も少なかった時点より多い</t>
    <rPh sb="2" eb="4">
      <t>ゲンザイ</t>
    </rPh>
    <rPh sb="5" eb="8">
      <t>テイインスウ</t>
    </rPh>
    <rPh sb="15" eb="16">
      <t>モット</t>
    </rPh>
    <rPh sb="17" eb="18">
      <t>オオ</t>
    </rPh>
    <rPh sb="21" eb="23">
      <t>ジテン</t>
    </rPh>
    <rPh sb="25" eb="26">
      <t>スク</t>
    </rPh>
    <rPh sb="29" eb="30">
      <t>モット</t>
    </rPh>
    <rPh sb="31" eb="32">
      <t>スク</t>
    </rPh>
    <rPh sb="36" eb="38">
      <t>ジテン</t>
    </rPh>
    <rPh sb="40" eb="41">
      <t>オオ</t>
    </rPh>
    <phoneticPr fontId="1"/>
  </si>
  <si>
    <t>3.現在の定員数がこれまでで最も少ない</t>
    <rPh sb="2" eb="4">
      <t>ゲンザイ</t>
    </rPh>
    <rPh sb="5" eb="8">
      <t>テイインスウ</t>
    </rPh>
    <rPh sb="14" eb="15">
      <t>モット</t>
    </rPh>
    <rPh sb="16" eb="17">
      <t>スク</t>
    </rPh>
    <phoneticPr fontId="1"/>
  </si>
  <si>
    <t>4.定員数はこれまで特に増減していない</t>
    <rPh sb="2" eb="5">
      <t>テイインスウ</t>
    </rPh>
    <rPh sb="10" eb="11">
      <t>トク</t>
    </rPh>
    <rPh sb="12" eb="14">
      <t>ゾウゲン</t>
    </rPh>
    <phoneticPr fontId="1"/>
  </si>
  <si>
    <t>利用者数の実人数が定員を満たしていない場合、その理由</t>
    <rPh sb="0" eb="3">
      <t>リヨウシャ</t>
    </rPh>
    <phoneticPr fontId="3"/>
  </si>
  <si>
    <t xml:space="preserve">1.開設または増設した直後（1 カ月以内）のため </t>
    <phoneticPr fontId="2"/>
  </si>
  <si>
    <t>2.前の利用者が退居直後（１カ月以内）のため</t>
    <rPh sb="4" eb="7">
      <t>リヨウシャ</t>
    </rPh>
    <phoneticPr fontId="2"/>
  </si>
  <si>
    <t>3.短期入所や体験利用のために空室を確保しているため</t>
    <phoneticPr fontId="2"/>
  </si>
  <si>
    <t>4.空床型短期入所の利用者が利用しているため</t>
    <phoneticPr fontId="2"/>
  </si>
  <si>
    <t>5.利用希望者がいないため</t>
    <phoneticPr fontId="2"/>
  </si>
  <si>
    <t>6.利用希望者はいたが、職員の支援スキルでは受入が困難な障害の程度・特性であったため</t>
    <phoneticPr fontId="2"/>
  </si>
  <si>
    <t>7.利用希望者はいたが、設備等の状況により受入が困難であったため</t>
    <phoneticPr fontId="2"/>
  </si>
  <si>
    <t>8.利用希望者はいたが、必要な職員数を確保できず受入ができなかったため</t>
    <phoneticPr fontId="2"/>
  </si>
  <si>
    <t>9.その他</t>
    <phoneticPr fontId="2"/>
  </si>
  <si>
    <t>職員数</t>
    <rPh sb="0" eb="3">
      <t>ショクインスウ</t>
    </rPh>
    <phoneticPr fontId="1"/>
  </si>
  <si>
    <t>※以下の各職種・有資格者における配置職員数を常勤換算数（小数点第 1 位まで）にて記載する。</t>
    <rPh sb="1" eb="3">
      <t>イカ</t>
    </rPh>
    <rPh sb="4" eb="7">
      <t>カクショクシュ</t>
    </rPh>
    <rPh sb="8" eb="12">
      <t>ユウシカクシャ</t>
    </rPh>
    <rPh sb="16" eb="18">
      <t>ハイチ</t>
    </rPh>
    <rPh sb="18" eb="21">
      <t>ショクインスウ</t>
    </rPh>
    <rPh sb="22" eb="26">
      <t>ジョウキンカンサン</t>
    </rPh>
    <rPh sb="26" eb="27">
      <t>スウ</t>
    </rPh>
    <rPh sb="28" eb="31">
      <t>ショウスウテン</t>
    </rPh>
    <rPh sb="41" eb="43">
      <t>キサイ</t>
    </rPh>
    <phoneticPr fontId="2"/>
  </si>
  <si>
    <t>　　　常勤換算数　=　該当職種におけるすべての職員の 1 週間の勤務時間の合計</t>
    <rPh sb="11" eb="13">
      <t>ガイトウ</t>
    </rPh>
    <rPh sb="13" eb="15">
      <t>ショクシュ</t>
    </rPh>
    <rPh sb="37" eb="39">
      <t>ゴウケイ</t>
    </rPh>
    <phoneticPr fontId="2"/>
  </si>
  <si>
    <t>　　　　　　　　　　　　　　　　÷　施設が定める常勤職員１名あたりの 1 週間の勤務時間</t>
    <rPh sb="29" eb="30">
      <t>メイ</t>
    </rPh>
    <phoneticPr fontId="2"/>
  </si>
  <si>
    <t>①施設長（管理者）</t>
    <rPh sb="1" eb="4">
      <t>シセツチョウ</t>
    </rPh>
    <rPh sb="5" eb="8">
      <t>カンリシャ</t>
    </rPh>
    <phoneticPr fontId="1"/>
  </si>
  <si>
    <t>①のうち、社会福祉士</t>
    <rPh sb="5" eb="10">
      <t>シャカイフクシシ</t>
    </rPh>
    <phoneticPr fontId="1"/>
  </si>
  <si>
    <t>①のうち、介護福祉士</t>
    <rPh sb="5" eb="10">
      <t>カイゴフクシシ</t>
    </rPh>
    <phoneticPr fontId="1"/>
  </si>
  <si>
    <t>①のうち、精神保健福祉士</t>
    <rPh sb="5" eb="12">
      <t>セイシンホケンフクシシ</t>
    </rPh>
    <phoneticPr fontId="1"/>
  </si>
  <si>
    <t>①のうち、公認心理師</t>
  </si>
  <si>
    <t>②サービス管理責任者</t>
    <rPh sb="5" eb="10">
      <t>カンリセキニンシャ</t>
    </rPh>
    <phoneticPr fontId="1"/>
  </si>
  <si>
    <t>②のうち、社会福祉士</t>
    <rPh sb="5" eb="10">
      <t>シャカイフクシシ</t>
    </rPh>
    <phoneticPr fontId="1"/>
  </si>
  <si>
    <t>②のうち、介護福祉士</t>
    <rPh sb="5" eb="10">
      <t>カイゴフクシシ</t>
    </rPh>
    <phoneticPr fontId="1"/>
  </si>
  <si>
    <t>②のうち、精神保健福祉士</t>
    <rPh sb="5" eb="12">
      <t>セイシンホケンフクシシ</t>
    </rPh>
    <phoneticPr fontId="1"/>
  </si>
  <si>
    <t>②のうち、公認心理師</t>
    <phoneticPr fontId="2"/>
  </si>
  <si>
    <t>③生活支援員等</t>
    <rPh sb="1" eb="7">
      <t>セイカツシエンイントウ</t>
    </rPh>
    <phoneticPr fontId="1"/>
  </si>
  <si>
    <t>③のうち、社会福祉士</t>
    <rPh sb="5" eb="10">
      <t>シャカイフクシシ</t>
    </rPh>
    <phoneticPr fontId="1"/>
  </si>
  <si>
    <t>③のうち、介護福祉士</t>
    <rPh sb="5" eb="10">
      <t>カイゴフクシシ</t>
    </rPh>
    <phoneticPr fontId="1"/>
  </si>
  <si>
    <t>③のうち、精神保健福祉士</t>
    <rPh sb="5" eb="12">
      <t>セイシンホケンフクシシ</t>
    </rPh>
    <phoneticPr fontId="1"/>
  </si>
  <si>
    <t>③のうち、公認心理師</t>
    <phoneticPr fontId="2"/>
  </si>
  <si>
    <t>④理学療法士</t>
    <rPh sb="1" eb="6">
      <t>リガクリョウホウシ</t>
    </rPh>
    <phoneticPr fontId="1"/>
  </si>
  <si>
    <t>⑤作業療法士</t>
    <rPh sb="1" eb="6">
      <t>サギョウリョウホウシ</t>
    </rPh>
    <phoneticPr fontId="1"/>
  </si>
  <si>
    <t>⑥言語聴覚士</t>
    <rPh sb="1" eb="6">
      <t>ゲンゴチョウカクシ</t>
    </rPh>
    <phoneticPr fontId="1"/>
  </si>
  <si>
    <t>⑦医師</t>
    <rPh sb="1" eb="3">
      <t>イシ</t>
    </rPh>
    <phoneticPr fontId="1"/>
  </si>
  <si>
    <t>⑧看護師</t>
    <rPh sb="1" eb="4">
      <t>カンゴシ</t>
    </rPh>
    <phoneticPr fontId="1"/>
  </si>
  <si>
    <t>⑨准看護師</t>
    <rPh sb="1" eb="5">
      <t>ジュンカンゴシ</t>
    </rPh>
    <phoneticPr fontId="1"/>
  </si>
  <si>
    <t>⑩保健師</t>
    <rPh sb="1" eb="4">
      <t>ホケンシ</t>
    </rPh>
    <phoneticPr fontId="1"/>
  </si>
  <si>
    <t>⑪公認心理師</t>
    <rPh sb="1" eb="6">
      <t>コウニンシンリシ</t>
    </rPh>
    <phoneticPr fontId="1"/>
  </si>
  <si>
    <t>⑫管理栄養士</t>
    <rPh sb="1" eb="6">
      <t>カンリエイヨウシ</t>
    </rPh>
    <phoneticPr fontId="1"/>
  </si>
  <si>
    <t>⑬栄養士</t>
    <rPh sb="1" eb="4">
      <t>エイヨウシ</t>
    </rPh>
    <phoneticPr fontId="1"/>
  </si>
  <si>
    <t>⑭調理員</t>
    <rPh sb="1" eb="4">
      <t>チョウリイン</t>
    </rPh>
    <phoneticPr fontId="1"/>
  </si>
  <si>
    <t>⑮事務員</t>
    <rPh sb="1" eb="4">
      <t>ジムイン</t>
    </rPh>
    <phoneticPr fontId="1"/>
  </si>
  <si>
    <t>⑯その他職員</t>
    <rPh sb="3" eb="6">
      <t>タショクイン</t>
    </rPh>
    <phoneticPr fontId="1"/>
  </si>
  <si>
    <r>
      <t>医師未配置減算の適用　</t>
    </r>
    <r>
      <rPr>
        <sz val="10"/>
        <color rgb="FFFF0000"/>
        <rFont val="Meiryo UI"/>
        <family val="3"/>
        <charset val="128"/>
      </rPr>
      <t>※生活介護を実施している施設のみ回答してください。</t>
    </r>
    <rPh sb="12" eb="16">
      <t>セイカツカイゴ</t>
    </rPh>
    <rPh sb="27" eb="29">
      <t>カイトウ</t>
    </rPh>
    <phoneticPr fontId="1"/>
  </si>
  <si>
    <t xml:space="preserve"> </t>
  </si>
  <si>
    <t>1.受けている</t>
    <rPh sb="2" eb="3">
      <t>ウ</t>
    </rPh>
    <phoneticPr fontId="1"/>
  </si>
  <si>
    <t>2.受けていない</t>
    <rPh sb="2" eb="3">
      <t>ウ</t>
    </rPh>
    <phoneticPr fontId="1"/>
  </si>
  <si>
    <t>夜勤の配置職員数</t>
    <rPh sb="0" eb="2">
      <t>ヤキン</t>
    </rPh>
    <rPh sb="3" eb="5">
      <t>ハイチ</t>
    </rPh>
    <rPh sb="5" eb="8">
      <t>ショクインスウ</t>
    </rPh>
    <phoneticPr fontId="1"/>
  </si>
  <si>
    <t>※夜勤時間帯に平均的に配置している職員数を計上してください。なお、正規・非正規は問わず、実人数を計上してください。</t>
    <rPh sb="1" eb="3">
      <t>ヤキン</t>
    </rPh>
    <rPh sb="33" eb="35">
      <t>セイキ</t>
    </rPh>
    <rPh sb="36" eb="39">
      <t>ヒセイキ</t>
    </rPh>
    <phoneticPr fontId="2"/>
  </si>
  <si>
    <t>入職者数（実人数）</t>
    <rPh sb="0" eb="4">
      <t>ニュウショクシャスウ</t>
    </rPh>
    <rPh sb="5" eb="8">
      <t>ジツニンズウ</t>
    </rPh>
    <phoneticPr fontId="1"/>
  </si>
  <si>
    <t>※2023年4月1日～2024年3月31日の状況について回答してください。</t>
    <rPh sb="22" eb="24">
      <t>ジョウキョウ</t>
    </rPh>
    <rPh sb="28" eb="30">
      <t>カイトウ</t>
    </rPh>
    <phoneticPr fontId="2"/>
  </si>
  <si>
    <t>①正規職員</t>
    <phoneticPr fontId="2"/>
  </si>
  <si>
    <t>②非正規職員</t>
    <phoneticPr fontId="2"/>
  </si>
  <si>
    <t>離職者数（実人数）</t>
    <rPh sb="0" eb="3">
      <t>リショクシャ</t>
    </rPh>
    <rPh sb="3" eb="4">
      <t>スウ</t>
    </rPh>
    <rPh sb="5" eb="8">
      <t>ジツニンズウ</t>
    </rPh>
    <phoneticPr fontId="1"/>
  </si>
  <si>
    <t>職員数（実人数）</t>
    <rPh sb="0" eb="3">
      <t>ショクインスウ</t>
    </rPh>
    <rPh sb="4" eb="7">
      <t>ジツニンズウ</t>
    </rPh>
    <phoneticPr fontId="1"/>
  </si>
  <si>
    <t>※2023年4月1日時点の状況について回答してください。</t>
    <rPh sb="13" eb="15">
      <t>ジョウキョウ</t>
    </rPh>
    <rPh sb="19" eb="21">
      <t>カイトウ</t>
    </rPh>
    <phoneticPr fontId="2"/>
  </si>
  <si>
    <t>栄養マネジメント加算の算定状況</t>
    <rPh sb="11" eb="15">
      <t>サンテイジョウキョウ</t>
    </rPh>
    <phoneticPr fontId="1"/>
  </si>
  <si>
    <t>療養食加算の算定状況</t>
  </si>
  <si>
    <t>口腔衛生管理体制加算の算定状況</t>
  </si>
  <si>
    <t>口腔衛生管理加算の算定状況</t>
  </si>
  <si>
    <t>利用者（在所者（通所者を除く））の状況</t>
    <phoneticPr fontId="3"/>
  </si>
  <si>
    <t>性別ごとの人数</t>
  </si>
  <si>
    <t>①男</t>
    <rPh sb="1" eb="2">
      <t>オトコ</t>
    </rPh>
    <phoneticPr fontId="1"/>
  </si>
  <si>
    <t>②女</t>
    <rPh sb="1" eb="2">
      <t>オンナ</t>
    </rPh>
    <phoneticPr fontId="1"/>
  </si>
  <si>
    <t>③その他（回答しない）</t>
    <rPh sb="3" eb="4">
      <t>タ</t>
    </rPh>
    <rPh sb="5" eb="7">
      <t>カイトウ</t>
    </rPh>
    <phoneticPr fontId="1"/>
  </si>
  <si>
    <t>合計</t>
    <rPh sb="0" eb="2">
      <t>ゴウケイ</t>
    </rPh>
    <phoneticPr fontId="2"/>
  </si>
  <si>
    <t>年齢別の人数</t>
    <rPh sb="0" eb="3">
      <t>ネンレイベツ</t>
    </rPh>
    <phoneticPr fontId="1"/>
  </si>
  <si>
    <t>①１８歳未満</t>
    <rPh sb="3" eb="4">
      <t>サイ</t>
    </rPh>
    <rPh sb="4" eb="6">
      <t>ミマン</t>
    </rPh>
    <phoneticPr fontId="1"/>
  </si>
  <si>
    <t>②１８歳～１９歳</t>
    <rPh sb="3" eb="4">
      <t>サイ</t>
    </rPh>
    <rPh sb="7" eb="8">
      <t>サイ</t>
    </rPh>
    <phoneticPr fontId="1"/>
  </si>
  <si>
    <t>③２０歳～２９歳</t>
    <rPh sb="3" eb="4">
      <t>サイ</t>
    </rPh>
    <rPh sb="7" eb="8">
      <t>サイ</t>
    </rPh>
    <phoneticPr fontId="1"/>
  </si>
  <si>
    <t>④３０歳～３９歳</t>
    <rPh sb="3" eb="4">
      <t>サイ</t>
    </rPh>
    <rPh sb="7" eb="8">
      <t>サイ</t>
    </rPh>
    <phoneticPr fontId="1"/>
  </si>
  <si>
    <t>⑤４０歳～４９歳</t>
    <rPh sb="3" eb="4">
      <t>サイ</t>
    </rPh>
    <rPh sb="7" eb="8">
      <t>サイ</t>
    </rPh>
    <phoneticPr fontId="1"/>
  </si>
  <si>
    <t>⑥５０歳～５９歳</t>
    <rPh sb="3" eb="4">
      <t>サイ</t>
    </rPh>
    <rPh sb="7" eb="8">
      <t>サイ</t>
    </rPh>
    <phoneticPr fontId="1"/>
  </si>
  <si>
    <t>⑦６０歳～６９歳</t>
    <rPh sb="3" eb="4">
      <t>サイ</t>
    </rPh>
    <rPh sb="7" eb="8">
      <t>サイ</t>
    </rPh>
    <phoneticPr fontId="1"/>
  </si>
  <si>
    <t>⑧７０歳～７９歳</t>
    <rPh sb="3" eb="4">
      <t>サイ</t>
    </rPh>
    <rPh sb="7" eb="8">
      <t>サイ</t>
    </rPh>
    <phoneticPr fontId="1"/>
  </si>
  <si>
    <t>⑨８０歳以上</t>
    <rPh sb="3" eb="4">
      <t>サイ</t>
    </rPh>
    <rPh sb="4" eb="6">
      <t>イジョウ</t>
    </rPh>
    <phoneticPr fontId="1"/>
  </si>
  <si>
    <t>障害種別（主たる障害／重複障害）ごとの人数</t>
    <rPh sb="11" eb="15">
      <t>チョウフクショウガイ</t>
    </rPh>
    <phoneticPr fontId="2"/>
  </si>
  <si>
    <t>※重複障害がある方については、主たる障害を「主たる障害」の欄、それ以外の障害で該当するものすべてを「重複障害」の欄に計上してください。</t>
    <rPh sb="1" eb="5">
      <t>チョウフクショウガイ</t>
    </rPh>
    <rPh sb="8" eb="9">
      <t>カタ</t>
    </rPh>
    <rPh sb="15" eb="16">
      <t>シュ</t>
    </rPh>
    <rPh sb="18" eb="20">
      <t>ショウガイ</t>
    </rPh>
    <rPh sb="22" eb="23">
      <t>シュ</t>
    </rPh>
    <rPh sb="25" eb="27">
      <t>ショウガイ</t>
    </rPh>
    <rPh sb="29" eb="30">
      <t>ラン</t>
    </rPh>
    <rPh sb="33" eb="35">
      <t>イガイ</t>
    </rPh>
    <rPh sb="36" eb="38">
      <t>ショウガイ</t>
    </rPh>
    <rPh sb="39" eb="41">
      <t>ガイトウ</t>
    </rPh>
    <rPh sb="50" eb="54">
      <t>チョウフクショウガイ</t>
    </rPh>
    <rPh sb="56" eb="57">
      <t>ラン</t>
    </rPh>
    <rPh sb="58" eb="60">
      <t>ケイジョウ</t>
    </rPh>
    <phoneticPr fontId="2"/>
  </si>
  <si>
    <t>※合計欄には、各障害がある方の合計人数が自動計算されます。</t>
    <rPh sb="1" eb="4">
      <t>ゴウケイラン</t>
    </rPh>
    <rPh sb="7" eb="10">
      <t>カクショウガイ</t>
    </rPh>
    <rPh sb="13" eb="14">
      <t>カタ</t>
    </rPh>
    <rPh sb="15" eb="19">
      <t>ゴウケイニンズウ</t>
    </rPh>
    <rPh sb="20" eb="24">
      <t>ジドウケイサン</t>
    </rPh>
    <phoneticPr fontId="2"/>
  </si>
  <si>
    <t>主たる障害</t>
    <rPh sb="0" eb="1">
      <t>シュ</t>
    </rPh>
    <rPh sb="3" eb="5">
      <t>ショウガイ</t>
    </rPh>
    <phoneticPr fontId="2"/>
  </si>
  <si>
    <t>重複障害</t>
    <rPh sb="0" eb="4">
      <t>チョウフクショウガイ</t>
    </rPh>
    <phoneticPr fontId="2"/>
  </si>
  <si>
    <t>合計（自動計算）</t>
    <rPh sb="0" eb="2">
      <t>ゴウケイ</t>
    </rPh>
    <rPh sb="3" eb="7">
      <t>ジドウケイサン</t>
    </rPh>
    <phoneticPr fontId="2"/>
  </si>
  <si>
    <t>①身体障害</t>
    <rPh sb="1" eb="3">
      <t>シンタイ</t>
    </rPh>
    <rPh sb="3" eb="5">
      <t>ショウガイ</t>
    </rPh>
    <phoneticPr fontId="1"/>
  </si>
  <si>
    <t>②知的障害</t>
    <rPh sb="1" eb="3">
      <t>チテキ</t>
    </rPh>
    <rPh sb="3" eb="5">
      <t>ショウガイ</t>
    </rPh>
    <phoneticPr fontId="1"/>
  </si>
  <si>
    <t>③精神障害</t>
    <rPh sb="1" eb="3">
      <t>セイシン</t>
    </rPh>
    <rPh sb="3" eb="5">
      <t>ショウガイ</t>
    </rPh>
    <phoneticPr fontId="1"/>
  </si>
  <si>
    <t>④難病等</t>
    <rPh sb="1" eb="3">
      <t>ナンビョウ</t>
    </rPh>
    <rPh sb="3" eb="4">
      <t>トウ</t>
    </rPh>
    <phoneticPr fontId="1"/>
  </si>
  <si>
    <t>⑤発達障害</t>
  </si>
  <si>
    <t>-</t>
    <phoneticPr fontId="3"/>
  </si>
  <si>
    <t>⑥高次脳機能障害</t>
  </si>
  <si>
    <t>-</t>
  </si>
  <si>
    <t>①～④合計</t>
    <rPh sb="3" eb="5">
      <t>ゴウケイ</t>
    </rPh>
    <phoneticPr fontId="2"/>
  </si>
  <si>
    <t>障害支援区分別ごとの人数</t>
    <rPh sb="0" eb="2">
      <t>ショウガイ</t>
    </rPh>
    <rPh sb="2" eb="4">
      <t>シエン</t>
    </rPh>
    <rPh sb="4" eb="6">
      <t>クブン</t>
    </rPh>
    <rPh sb="6" eb="7">
      <t>ベツ</t>
    </rPh>
    <phoneticPr fontId="1"/>
  </si>
  <si>
    <t>① 区分１</t>
    <rPh sb="2" eb="4">
      <t>クブン</t>
    </rPh>
    <phoneticPr fontId="1"/>
  </si>
  <si>
    <t>② 区分２</t>
    <rPh sb="2" eb="4">
      <t>クブン</t>
    </rPh>
    <phoneticPr fontId="1"/>
  </si>
  <si>
    <t>③ 区分３</t>
    <rPh sb="2" eb="4">
      <t>クブン</t>
    </rPh>
    <phoneticPr fontId="1"/>
  </si>
  <si>
    <t>④ 区分４</t>
    <rPh sb="2" eb="4">
      <t>クブン</t>
    </rPh>
    <phoneticPr fontId="1"/>
  </si>
  <si>
    <t>⑤ 区分５</t>
    <rPh sb="2" eb="4">
      <t>クブン</t>
    </rPh>
    <phoneticPr fontId="1"/>
  </si>
  <si>
    <t>⑥ 区分６</t>
    <rPh sb="2" eb="4">
      <t>クブン</t>
    </rPh>
    <phoneticPr fontId="1"/>
  </si>
  <si>
    <t>⑦ 非該当</t>
    <rPh sb="2" eb="5">
      <t>ヒガイトウ</t>
    </rPh>
    <phoneticPr fontId="1"/>
  </si>
  <si>
    <t>①～⑦合計</t>
    <rPh sb="3" eb="5">
      <t>ゴウケイ</t>
    </rPh>
    <phoneticPr fontId="2"/>
  </si>
  <si>
    <t>⑧ ①～⑦のうち、強度行動障害を有する者の人数</t>
    <rPh sb="9" eb="15">
      <t>キョウドコウドウショウガイ</t>
    </rPh>
    <rPh sb="16" eb="17">
      <t>ユウ</t>
    </rPh>
    <rPh sb="19" eb="20">
      <t>モノ</t>
    </rPh>
    <rPh sb="21" eb="23">
      <t>ニンズウ</t>
    </rPh>
    <phoneticPr fontId="1"/>
  </si>
  <si>
    <t>⑨ ①～⑦のうち、医療的ケアを要する者の人数</t>
    <rPh sb="9" eb="12">
      <t>イリョウテキ</t>
    </rPh>
    <rPh sb="15" eb="16">
      <t>ヨウ</t>
    </rPh>
    <rPh sb="18" eb="19">
      <t>モノ</t>
    </rPh>
    <rPh sb="20" eb="22">
      <t>ニンズウ</t>
    </rPh>
    <phoneticPr fontId="1"/>
  </si>
  <si>
    <t>※「医療的ケア」とは、たんの吸引、経管栄養、導尿、呼吸管理など、重度障害児者（重症心身障害児者）等の</t>
    <phoneticPr fontId="2"/>
  </si>
  <si>
    <t xml:space="preserve">   生活支援のために行う行為を指します。</t>
    <phoneticPr fontId="2"/>
  </si>
  <si>
    <t>行動関連項目の点数の把握状況ごとの人数</t>
    <phoneticPr fontId="2"/>
  </si>
  <si>
    <t>※各利用者について、行動関連項目の点数を把握している者については、</t>
    <rPh sb="1" eb="2">
      <t>カク</t>
    </rPh>
    <rPh sb="2" eb="5">
      <t>リヨウシャ</t>
    </rPh>
    <rPh sb="26" eb="27">
      <t>モノ</t>
    </rPh>
    <phoneticPr fontId="2"/>
  </si>
  <si>
    <t xml:space="preserve">  「①把握が可能」へ計上し、②にて点数ごとの人数を計上してください。</t>
    <phoneticPr fontId="2"/>
  </si>
  <si>
    <t xml:space="preserve">   点数を把握していない者については「②把握が困難」に計上し、③にその理由を記載してください。</t>
    <rPh sb="13" eb="14">
      <t>モノ</t>
    </rPh>
    <phoneticPr fontId="2"/>
  </si>
  <si>
    <t>①把握が可能</t>
    <phoneticPr fontId="2"/>
  </si>
  <si>
    <t>②把握が困難</t>
  </si>
  <si>
    <t>行動関連項目の点数ごとの人数</t>
    <phoneticPr fontId="2"/>
  </si>
  <si>
    <t>※「①行動関連項目の点数の把握状況ごとの人数」にて「①把握が可能」に計上した者について回答してください。</t>
    <phoneticPr fontId="2"/>
  </si>
  <si>
    <t>①0点</t>
  </si>
  <si>
    <t>②1点</t>
  </si>
  <si>
    <t>③2点</t>
  </si>
  <si>
    <t>④3点</t>
    <rPh sb="2" eb="3">
      <t>テン</t>
    </rPh>
    <phoneticPr fontId="1"/>
  </si>
  <si>
    <t>⑤4点</t>
    <rPh sb="2" eb="3">
      <t>テン</t>
    </rPh>
    <phoneticPr fontId="1"/>
  </si>
  <si>
    <t>⑥5点</t>
    <rPh sb="2" eb="3">
      <t>テン</t>
    </rPh>
    <phoneticPr fontId="1"/>
  </si>
  <si>
    <t>⑦6点</t>
    <rPh sb="2" eb="3">
      <t>テン</t>
    </rPh>
    <phoneticPr fontId="1"/>
  </si>
  <si>
    <t>⑧7点</t>
    <rPh sb="2" eb="3">
      <t>テン</t>
    </rPh>
    <phoneticPr fontId="1"/>
  </si>
  <si>
    <t>⑨8点</t>
    <rPh sb="2" eb="3">
      <t>テン</t>
    </rPh>
    <phoneticPr fontId="1"/>
  </si>
  <si>
    <t>⑩9点</t>
    <rPh sb="2" eb="3">
      <t>テン</t>
    </rPh>
    <phoneticPr fontId="1"/>
  </si>
  <si>
    <t>⑪10点</t>
    <rPh sb="3" eb="4">
      <t>テン</t>
    </rPh>
    <phoneticPr fontId="1"/>
  </si>
  <si>
    <t>⑫11点</t>
    <rPh sb="3" eb="4">
      <t>テン</t>
    </rPh>
    <phoneticPr fontId="1"/>
  </si>
  <si>
    <t>⑬12点</t>
    <rPh sb="3" eb="4">
      <t>テン</t>
    </rPh>
    <phoneticPr fontId="1"/>
  </si>
  <si>
    <t>⑭13点</t>
    <rPh sb="3" eb="4">
      <t>テン</t>
    </rPh>
    <phoneticPr fontId="1"/>
  </si>
  <si>
    <t>⑮14点</t>
    <rPh sb="3" eb="4">
      <t>テン</t>
    </rPh>
    <phoneticPr fontId="1"/>
  </si>
  <si>
    <t>⑯15点</t>
    <rPh sb="3" eb="4">
      <t>テン</t>
    </rPh>
    <phoneticPr fontId="1"/>
  </si>
  <si>
    <t>⑰16点</t>
    <rPh sb="3" eb="4">
      <t>テン</t>
    </rPh>
    <phoneticPr fontId="1"/>
  </si>
  <si>
    <t>⑱17点</t>
    <rPh sb="3" eb="4">
      <t>テン</t>
    </rPh>
    <phoneticPr fontId="1"/>
  </si>
  <si>
    <t>⑲18点</t>
    <rPh sb="3" eb="4">
      <t>テン</t>
    </rPh>
    <phoneticPr fontId="1"/>
  </si>
  <si>
    <t>⑳19点</t>
    <rPh sb="3" eb="4">
      <t>テン</t>
    </rPh>
    <phoneticPr fontId="1"/>
  </si>
  <si>
    <t>㉑20点</t>
    <rPh sb="3" eb="4">
      <t>テン</t>
    </rPh>
    <phoneticPr fontId="1"/>
  </si>
  <si>
    <t>㉒21点</t>
    <rPh sb="3" eb="4">
      <t>テン</t>
    </rPh>
    <phoneticPr fontId="1"/>
  </si>
  <si>
    <t>㉓22点</t>
    <rPh sb="3" eb="4">
      <t>テン</t>
    </rPh>
    <phoneticPr fontId="1"/>
  </si>
  <si>
    <t>㉔23点</t>
    <rPh sb="3" eb="4">
      <t>テン</t>
    </rPh>
    <phoneticPr fontId="1"/>
  </si>
  <si>
    <t>㉕24点</t>
    <rPh sb="3" eb="4">
      <t>テン</t>
    </rPh>
    <phoneticPr fontId="1"/>
  </si>
  <si>
    <t>行動関連項目の点数の把握が困難である理由</t>
  </si>
  <si>
    <t>※「①行動関連項目の点数の把握状況ごとの人数」にて「②把握が困難」に計上した者について回答してください。</t>
    <phoneticPr fontId="2"/>
  </si>
  <si>
    <t>在所期間別の人数</t>
    <rPh sb="0" eb="5">
      <t>ザイショキカンベツ</t>
    </rPh>
    <phoneticPr fontId="1"/>
  </si>
  <si>
    <t>①５年未満</t>
    <rPh sb="2" eb="5">
      <t>ネンミマン</t>
    </rPh>
    <phoneticPr fontId="1"/>
  </si>
  <si>
    <t>②５～１０年未満</t>
    <rPh sb="5" eb="8">
      <t>ネンミマン</t>
    </rPh>
    <phoneticPr fontId="1"/>
  </si>
  <si>
    <t>③１０～１５年未満</t>
    <rPh sb="6" eb="7">
      <t>ネン</t>
    </rPh>
    <rPh sb="7" eb="9">
      <t>ミマン</t>
    </rPh>
    <phoneticPr fontId="2"/>
  </si>
  <si>
    <t>④１５～２０年未満</t>
    <rPh sb="6" eb="9">
      <t>ネンミマン</t>
    </rPh>
    <phoneticPr fontId="1"/>
  </si>
  <si>
    <t>⑤２０～２５年未満</t>
    <rPh sb="6" eb="9">
      <t>ネンミマン</t>
    </rPh>
    <phoneticPr fontId="1"/>
  </si>
  <si>
    <t>⑥２５～３０年未満</t>
    <rPh sb="6" eb="9">
      <t>ネンミマン</t>
    </rPh>
    <phoneticPr fontId="1"/>
  </si>
  <si>
    <t>⑦３０～３５年未満</t>
    <rPh sb="6" eb="9">
      <t>ネンミマン</t>
    </rPh>
    <phoneticPr fontId="1"/>
  </si>
  <si>
    <t>⑧３５～４０年未満</t>
    <rPh sb="6" eb="9">
      <t>ネンミマン</t>
    </rPh>
    <phoneticPr fontId="1"/>
  </si>
  <si>
    <t>⑨４０～４５年未満</t>
    <rPh sb="6" eb="9">
      <t>ネンミマン</t>
    </rPh>
    <phoneticPr fontId="1"/>
  </si>
  <si>
    <t>⑩４５～５０年未満</t>
    <rPh sb="6" eb="9">
      <t>ネンミマン</t>
    </rPh>
    <phoneticPr fontId="1"/>
  </si>
  <si>
    <t>⑪５０年以上</t>
    <rPh sb="3" eb="4">
      <t>ネン</t>
    </rPh>
    <rPh sb="4" eb="6">
      <t>イジョウ</t>
    </rPh>
    <phoneticPr fontId="1"/>
  </si>
  <si>
    <t>利用者（新規入所者（通所者を除く））の状況　</t>
    <phoneticPr fontId="3"/>
  </si>
  <si>
    <t>※2023年11月1日～2024年10月31日に新規入所した者について回答してください。</t>
    <rPh sb="24" eb="26">
      <t>シンキ</t>
    </rPh>
    <rPh sb="26" eb="28">
      <t>ニュウショ</t>
    </rPh>
    <rPh sb="30" eb="31">
      <t>モノ</t>
    </rPh>
    <rPh sb="35" eb="37">
      <t>カイトウ</t>
    </rPh>
    <phoneticPr fontId="2"/>
  </si>
  <si>
    <t>性別ごとの人数</t>
    <phoneticPr fontId="2"/>
  </si>
  <si>
    <t>①１８歳未満</t>
    <rPh sb="3" eb="6">
      <t>サイミマン</t>
    </rPh>
    <phoneticPr fontId="1"/>
  </si>
  <si>
    <t>①把握が可能</t>
  </si>
  <si>
    <t>行動関連項目の点数ごとの人数</t>
  </si>
  <si>
    <t>入所前の「生活の場」別の人数</t>
    <phoneticPr fontId="2"/>
  </si>
  <si>
    <t>①自宅・アパート等（親族と同居）</t>
  </si>
  <si>
    <t>②自宅・アパート等（単身）</t>
  </si>
  <si>
    <t>③同一法人内のグループホーム（共同生活援助）</t>
  </si>
  <si>
    <t>④他法人のグループホーム（共同生活援助）</t>
  </si>
  <si>
    <t>⑤福祉ホーム</t>
    <phoneticPr fontId="2"/>
  </si>
  <si>
    <t>⑥入所施設（他の障害者支援施設）</t>
  </si>
  <si>
    <t>⑦短期入所（長期利用）</t>
  </si>
  <si>
    <t>⑧特別養護老人ホーム</t>
  </si>
  <si>
    <t>⑨有料老人ホーム・サービス付高齢者住宅</t>
  </si>
  <si>
    <t>⑩その他高齢者施設</t>
  </si>
  <si>
    <t>⑪病院（入院）</t>
  </si>
  <si>
    <t>⑫宿泊型自立訓練</t>
    <phoneticPr fontId="2"/>
  </si>
  <si>
    <t>⑬障害児入所施設</t>
  </si>
  <si>
    <t>⑭その他</t>
  </si>
  <si>
    <t>その他の具体的な内容について記載</t>
    <rPh sb="2" eb="3">
      <t>タ</t>
    </rPh>
    <phoneticPr fontId="1"/>
  </si>
  <si>
    <t>主な入所理由ごとの人数</t>
    <rPh sb="0" eb="1">
      <t>オモ</t>
    </rPh>
    <rPh sb="2" eb="4">
      <t>ニュウショ</t>
    </rPh>
    <rPh sb="4" eb="6">
      <t>リユウ</t>
    </rPh>
    <rPh sb="9" eb="11">
      <t>ニンズウ</t>
    </rPh>
    <phoneticPr fontId="1"/>
  </si>
  <si>
    <t>※１人の利用者が複数の理由に当てはまる場合、それぞれに計上してください。</t>
    <rPh sb="2" eb="3">
      <t>ニン</t>
    </rPh>
    <rPh sb="4" eb="7">
      <t>リヨウシャ</t>
    </rPh>
    <rPh sb="8" eb="10">
      <t>フクスウ</t>
    </rPh>
    <rPh sb="11" eb="13">
      <t>リユウ</t>
    </rPh>
    <rPh sb="14" eb="15">
      <t>ア</t>
    </rPh>
    <rPh sb="19" eb="21">
      <t>バアイ</t>
    </rPh>
    <rPh sb="27" eb="29">
      <t>ケイジョウ</t>
    </rPh>
    <phoneticPr fontId="2"/>
  </si>
  <si>
    <t>①親の離婚や家族との死別等により介護者がおらず、家庭での支援が困難</t>
    <phoneticPr fontId="3"/>
  </si>
  <si>
    <t>②常時介護が必要な重度障害者であるため、家庭での支援が困難</t>
    <phoneticPr fontId="3"/>
  </si>
  <si>
    <t>③家族の高齢化や疾病により、家庭での支援が困難</t>
    <phoneticPr fontId="3"/>
  </si>
  <si>
    <t>④行動改善や生活能力の習得のため</t>
    <phoneticPr fontId="3"/>
  </si>
  <si>
    <t>⑤入所施設以外の他の選択肢がなかったため</t>
    <phoneticPr fontId="2"/>
  </si>
  <si>
    <t>⑥その他</t>
    <phoneticPr fontId="3"/>
  </si>
  <si>
    <t>施設入所に際しての協力者の属性ごとの人数</t>
    <phoneticPr fontId="2"/>
  </si>
  <si>
    <t>※「協力者」とは施設入所に向けた手続き等を進めた方を指します。</t>
    <phoneticPr fontId="2"/>
  </si>
  <si>
    <t>※１人の利用者に対して①～③の異なる属性の協力者がいた場合、主な協力者を計上してください。（①～④の人数の合計は利用者数と一致します。）</t>
    <rPh sb="2" eb="3">
      <t>ニン</t>
    </rPh>
    <rPh sb="4" eb="7">
      <t>リヨウシャ</t>
    </rPh>
    <rPh sb="8" eb="9">
      <t>タイ</t>
    </rPh>
    <rPh sb="15" eb="16">
      <t>コト</t>
    </rPh>
    <rPh sb="18" eb="20">
      <t>ゾクセイ</t>
    </rPh>
    <rPh sb="21" eb="24">
      <t>キョウリョクシャ</t>
    </rPh>
    <rPh sb="27" eb="29">
      <t>バアイ</t>
    </rPh>
    <rPh sb="30" eb="31">
      <t>オモ</t>
    </rPh>
    <rPh sb="32" eb="35">
      <t>キョウリョクシャ</t>
    </rPh>
    <rPh sb="36" eb="38">
      <t>ケイジョウ</t>
    </rPh>
    <rPh sb="50" eb="52">
      <t>ニンズウ</t>
    </rPh>
    <rPh sb="53" eb="55">
      <t>ゴウケイ</t>
    </rPh>
    <rPh sb="56" eb="59">
      <t>リヨウシャ</t>
    </rPh>
    <rPh sb="59" eb="60">
      <t>スウ</t>
    </rPh>
    <rPh sb="61" eb="63">
      <t>イッチ</t>
    </rPh>
    <phoneticPr fontId="2"/>
  </si>
  <si>
    <t>①親</t>
    <phoneticPr fontId="3"/>
  </si>
  <si>
    <t>②親以外の家族・親戚</t>
    <phoneticPr fontId="3"/>
  </si>
  <si>
    <t>③成年後見人等（成年後見人・保佐人・補助人を指す。）</t>
    <phoneticPr fontId="3"/>
  </si>
  <si>
    <t>④その他</t>
    <phoneticPr fontId="3"/>
  </si>
  <si>
    <t>利用者（退所者（元通所者を除く））の状況</t>
    <phoneticPr fontId="3"/>
  </si>
  <si>
    <t>※2023年11月1日～2024年10月31日に退所した者について回答してください。</t>
    <rPh sb="24" eb="26">
      <t>タイショ</t>
    </rPh>
    <rPh sb="28" eb="29">
      <t>モノ</t>
    </rPh>
    <rPh sb="33" eb="35">
      <t>カイトウ</t>
    </rPh>
    <phoneticPr fontId="2"/>
  </si>
  <si>
    <t>①１７歳以下</t>
    <rPh sb="3" eb="4">
      <t>サイ</t>
    </rPh>
    <rPh sb="4" eb="6">
      <t>イカ</t>
    </rPh>
    <phoneticPr fontId="1"/>
  </si>
  <si>
    <t>行動関連項目の点数の把握状況ごとの人数</t>
  </si>
  <si>
    <t>退所に至るまでの入所期間別の人数</t>
  </si>
  <si>
    <t>③１０～１５年未満</t>
    <rPh sb="6" eb="9">
      <t>ネンミマン</t>
    </rPh>
    <phoneticPr fontId="1"/>
  </si>
  <si>
    <t>⑦３０年以上</t>
  </si>
  <si>
    <t>退所後の「居住の場」別の人数</t>
    <phoneticPr fontId="2"/>
  </si>
  <si>
    <t>①地域生活移行</t>
    <rPh sb="1" eb="7">
      <t>チイキセイカツイコウ</t>
    </rPh>
    <phoneticPr fontId="1"/>
  </si>
  <si>
    <t>②他入所施設（障害）</t>
    <rPh sb="1" eb="2">
      <t>タ</t>
    </rPh>
    <rPh sb="2" eb="4">
      <t>ニュウショ</t>
    </rPh>
    <rPh sb="4" eb="6">
      <t>シセツ</t>
    </rPh>
    <rPh sb="7" eb="9">
      <t>ショウガイ</t>
    </rPh>
    <phoneticPr fontId="1"/>
  </si>
  <si>
    <t>③他入所施設（老人）</t>
    <rPh sb="1" eb="2">
      <t>タ</t>
    </rPh>
    <rPh sb="2" eb="4">
      <t>ニュウショ</t>
    </rPh>
    <rPh sb="4" eb="6">
      <t>シセツ</t>
    </rPh>
    <rPh sb="7" eb="9">
      <t>ロウジン</t>
    </rPh>
    <phoneticPr fontId="1"/>
  </si>
  <si>
    <t>④地域移行型ホーム</t>
    <rPh sb="1" eb="6">
      <t>チイキイコウガタ</t>
    </rPh>
    <phoneticPr fontId="1"/>
  </si>
  <si>
    <t>⑤病院</t>
    <rPh sb="1" eb="3">
      <t>ビョウイン</t>
    </rPh>
    <phoneticPr fontId="1"/>
  </si>
  <si>
    <t>⑥死亡</t>
    <rPh sb="1" eb="3">
      <t>シボウ</t>
    </rPh>
    <phoneticPr fontId="1"/>
  </si>
  <si>
    <t>⑦その他</t>
    <rPh sb="3" eb="4">
      <t>タ</t>
    </rPh>
    <phoneticPr fontId="1"/>
  </si>
  <si>
    <t>入院退所者に係る年齢別の人数</t>
    <rPh sb="0" eb="2">
      <t>ニュウイン</t>
    </rPh>
    <phoneticPr fontId="2"/>
  </si>
  <si>
    <t>※「①退所後の「居住の場」別の人数」にて「⑤病院」に計上した者について回答してください。</t>
    <rPh sb="22" eb="24">
      <t>ビョウイン</t>
    </rPh>
    <phoneticPr fontId="2"/>
  </si>
  <si>
    <t>①２９歳以下</t>
  </si>
  <si>
    <t>②３９歳以下</t>
  </si>
  <si>
    <t>③４０歳～４９歳</t>
    <rPh sb="3" eb="4">
      <t>サイ</t>
    </rPh>
    <phoneticPr fontId="15"/>
  </si>
  <si>
    <t>④５０歳～５９歳以下</t>
    <rPh sb="3" eb="4">
      <t>サイ</t>
    </rPh>
    <phoneticPr fontId="15"/>
  </si>
  <si>
    <t>⑤６０歳～６９歳以下</t>
    <rPh sb="3" eb="4">
      <t>サイ</t>
    </rPh>
    <phoneticPr fontId="15"/>
  </si>
  <si>
    <t>⑥７０歳～７９歳以下</t>
    <rPh sb="3" eb="4">
      <t>サイ</t>
    </rPh>
    <phoneticPr fontId="15"/>
  </si>
  <si>
    <t>⑦８０歳以上</t>
    <rPh sb="4" eb="6">
      <t>イジョウ</t>
    </rPh>
    <phoneticPr fontId="15"/>
  </si>
  <si>
    <t>②‐2</t>
    <phoneticPr fontId="2"/>
  </si>
  <si>
    <t>入院退所者に係る入院に係る原因別の人数</t>
    <rPh sb="0" eb="2">
      <t>ニュウイン</t>
    </rPh>
    <rPh sb="8" eb="10">
      <t>ニュウイン</t>
    </rPh>
    <rPh sb="11" eb="12">
      <t>カカ</t>
    </rPh>
    <rPh sb="13" eb="15">
      <t>ゲンイン</t>
    </rPh>
    <rPh sb="15" eb="16">
      <t>ベツ</t>
    </rPh>
    <rPh sb="16" eb="17">
      <t>シベツ</t>
    </rPh>
    <phoneticPr fontId="2"/>
  </si>
  <si>
    <t>※「①退所後の「居住の場」別の人数」にて「⑤病院」に計上した者について回答してください。</t>
    <phoneticPr fontId="2"/>
  </si>
  <si>
    <t>①呼吸器系疾患（肺炎・気管支炎・誤嚥性肺炎等）</t>
    <rPh sb="1" eb="5">
      <t>コキュウキケイ</t>
    </rPh>
    <rPh sb="5" eb="7">
      <t>シッカン</t>
    </rPh>
    <rPh sb="8" eb="10">
      <t>ハイエン</t>
    </rPh>
    <rPh sb="11" eb="15">
      <t>キカンシエン</t>
    </rPh>
    <rPh sb="16" eb="21">
      <t>ゴエンセイハイエン</t>
    </rPh>
    <rPh sb="21" eb="22">
      <t>トウ</t>
    </rPh>
    <phoneticPr fontId="15"/>
  </si>
  <si>
    <t>②循環器系疾患（血管障害、心臓疾患）</t>
    <rPh sb="1" eb="7">
      <t>ジュンカンキケイシッカン</t>
    </rPh>
    <rPh sb="8" eb="12">
      <t>ケッカンショウガイ</t>
    </rPh>
    <rPh sb="13" eb="17">
      <t>シンゾウシッカン</t>
    </rPh>
    <phoneticPr fontId="15"/>
  </si>
  <si>
    <t>③消化器系疾患</t>
    <rPh sb="1" eb="7">
      <t>ショウカキケイシッカン</t>
    </rPh>
    <phoneticPr fontId="15"/>
  </si>
  <si>
    <t>④内分泌栄養及び代謝疾患</t>
    <rPh sb="1" eb="4">
      <t>ナイブンピツ</t>
    </rPh>
    <rPh sb="4" eb="7">
      <t>エイヨウオヨ</t>
    </rPh>
    <rPh sb="8" eb="12">
      <t>タイシャシッカン</t>
    </rPh>
    <phoneticPr fontId="15"/>
  </si>
  <si>
    <t>⑤脳・神経の疾患（脳梗塞・脳出血、パーキンソン病等）</t>
    <rPh sb="1" eb="2">
      <t>ノウ</t>
    </rPh>
    <rPh sb="3" eb="5">
      <t>シンケイ</t>
    </rPh>
    <rPh sb="6" eb="8">
      <t>シッカン</t>
    </rPh>
    <phoneticPr fontId="15"/>
  </si>
  <si>
    <t>⑥尿路性器系疾患（尿路感染症、腎臓）</t>
    <rPh sb="1" eb="3">
      <t>ニョウロ</t>
    </rPh>
    <rPh sb="3" eb="6">
      <t>セイキケイ</t>
    </rPh>
    <rPh sb="6" eb="8">
      <t>シッカン</t>
    </rPh>
    <rPh sb="9" eb="11">
      <t>ニョウロ</t>
    </rPh>
    <rPh sb="11" eb="14">
      <t>カンセンショウ</t>
    </rPh>
    <rPh sb="15" eb="17">
      <t>ジンゾウ</t>
    </rPh>
    <phoneticPr fontId="15"/>
  </si>
  <si>
    <t>⑦皮膚及び皮下組織の疾患</t>
    <rPh sb="1" eb="4">
      <t>ヒフオヨ</t>
    </rPh>
    <rPh sb="5" eb="9">
      <t>ヒカソシキ</t>
    </rPh>
    <rPh sb="10" eb="12">
      <t>シッカン</t>
    </rPh>
    <phoneticPr fontId="15"/>
  </si>
  <si>
    <t>⑧血液及び造血器の疾患・免疫の障害</t>
    <rPh sb="1" eb="4">
      <t>ケツエキオヨ</t>
    </rPh>
    <rPh sb="5" eb="8">
      <t>ゾウケツキ</t>
    </rPh>
    <rPh sb="9" eb="11">
      <t>シッカン</t>
    </rPh>
    <rPh sb="12" eb="14">
      <t>メンエキ</t>
    </rPh>
    <rPh sb="15" eb="17">
      <t>ショウガイ</t>
    </rPh>
    <phoneticPr fontId="15"/>
  </si>
  <si>
    <t>⑨新生物</t>
    <rPh sb="1" eb="4">
      <t>シンセイブツ</t>
    </rPh>
    <phoneticPr fontId="15"/>
  </si>
  <si>
    <t>⑩眼及び付属器（眼、耳、歯・口腔）</t>
    <rPh sb="1" eb="2">
      <t>メ</t>
    </rPh>
    <rPh sb="2" eb="3">
      <t>オヨ</t>
    </rPh>
    <rPh sb="4" eb="6">
      <t>フゾク</t>
    </rPh>
    <rPh sb="6" eb="7">
      <t>キ</t>
    </rPh>
    <rPh sb="8" eb="9">
      <t>メ</t>
    </rPh>
    <rPh sb="10" eb="11">
      <t>ミミ</t>
    </rPh>
    <rPh sb="12" eb="13">
      <t>ハ</t>
    </rPh>
    <rPh sb="14" eb="16">
      <t>コウクウ</t>
    </rPh>
    <phoneticPr fontId="15"/>
  </si>
  <si>
    <t>⑫運動機能の障害</t>
    <rPh sb="1" eb="3">
      <t>ウンドウ</t>
    </rPh>
    <rPh sb="3" eb="5">
      <t>キノウ</t>
    </rPh>
    <rPh sb="6" eb="8">
      <t>ショウガイ</t>
    </rPh>
    <phoneticPr fontId="15"/>
  </si>
  <si>
    <t>⑬その他</t>
    <rPh sb="3" eb="4">
      <t>タ</t>
    </rPh>
    <phoneticPr fontId="15"/>
  </si>
  <si>
    <t>③-1</t>
    <phoneticPr fontId="2"/>
  </si>
  <si>
    <t>死亡退所者に係る年齢別の人数</t>
    <phoneticPr fontId="2"/>
  </si>
  <si>
    <t>※「①退所後の「居住の場」別の人数」にて「⑥死亡」に計上した者について回答してください。</t>
    <rPh sb="22" eb="24">
      <t>シボウ</t>
    </rPh>
    <phoneticPr fontId="2"/>
  </si>
  <si>
    <t>③‐2</t>
    <phoneticPr fontId="2"/>
  </si>
  <si>
    <t>死亡退所者に係る死因別の人数</t>
    <rPh sb="8" eb="10">
      <t>シイン</t>
    </rPh>
    <rPh sb="10" eb="11">
      <t>ベツ</t>
    </rPh>
    <phoneticPr fontId="2"/>
  </si>
  <si>
    <t>利用者の生活環境</t>
    <phoneticPr fontId="3"/>
  </si>
  <si>
    <t>日中活動（生産活動、余暇活動等）の状況</t>
    <phoneticPr fontId="3"/>
  </si>
  <si>
    <t>日中活動の状況ごとの利用者数（実人数）</t>
    <phoneticPr fontId="3"/>
  </si>
  <si>
    <t>※</t>
  </si>
  <si>
    <t>貴施設の居室の存する建物（利用者が生活する場）と同じ建物の中で利用者が活動する場合は「居住する建物内」、</t>
    <phoneticPr fontId="3"/>
  </si>
  <si>
    <t>それ以外の別の場所（施設、建物等）で活動する場合において、</t>
    <phoneticPr fontId="3"/>
  </si>
  <si>
    <t>居室の存する建物（利用者が生活する場）外であるが同一敷地内で活動する場合は「居住する建物外だが敷地内」、</t>
    <rPh sb="25" eb="26">
      <t>イツ</t>
    </rPh>
    <rPh sb="30" eb="32">
      <t>カツドウ</t>
    </rPh>
    <phoneticPr fontId="3"/>
  </si>
  <si>
    <t>敷地の外で活動する場合は「敷地外」に計上してください。</t>
    <rPh sb="0" eb="2">
      <t>シキチ</t>
    </rPh>
    <rPh sb="3" eb="4">
      <t>ソト</t>
    </rPh>
    <rPh sb="5" eb="7">
      <t>カツドウ</t>
    </rPh>
    <rPh sb="9" eb="11">
      <t>バアイ</t>
    </rPh>
    <rPh sb="13" eb="16">
      <t>シキチガイ</t>
    </rPh>
    <rPh sb="18" eb="20">
      <t>ケイジョウ</t>
    </rPh>
    <phoneticPr fontId="3"/>
  </si>
  <si>
    <t>※</t>
    <phoneticPr fontId="3"/>
  </si>
  <si>
    <t>障害者支援施設の敷地と日中活動場所の敷地が隣接する場合、</t>
    <phoneticPr fontId="3"/>
  </si>
  <si>
    <t>公的道路を挟む場合は「敷地外」、挟まない場合は「敷地内」として計上してください。</t>
    <rPh sb="31" eb="33">
      <t>ケイジョウ</t>
    </rPh>
    <phoneticPr fontId="3"/>
  </si>
  <si>
    <t>各利用者について、最も頻度が多いものを計上してください。</t>
    <phoneticPr fontId="3"/>
  </si>
  <si>
    <t>①障害者支援施設として実施している日中活動サービスを利用
 （居住する建物内）</t>
    <phoneticPr fontId="3"/>
  </si>
  <si>
    <t>②障害者支援施設として実施している日中活動サービスを利用
 （居住する建物外だが敷地内）</t>
    <phoneticPr fontId="3"/>
  </si>
  <si>
    <t>③障害者支援施設として実施している日中活動サービスを利用
 （敷地外）</t>
    <phoneticPr fontId="3"/>
  </si>
  <si>
    <t>④同一法人が運営する別の日中活動事業所等を利用
 （居住する建物内）</t>
    <phoneticPr fontId="3"/>
  </si>
  <si>
    <t>⑤同一法人が運営する別の日中活動事業所等を利用
 （居住する建物外だが敷地内）</t>
    <phoneticPr fontId="3"/>
  </si>
  <si>
    <t>⑥同一法人が運営する別の日中活動事業所等を利用
 （敷地外）</t>
    <phoneticPr fontId="3"/>
  </si>
  <si>
    <t>⑦他法人・他団体が運営する日中活動事業所等を利用
 （居住する建物内）</t>
    <phoneticPr fontId="3"/>
  </si>
  <si>
    <t>⑧他法人・他団体が運営する日中活動事業所等を利用
 （居住する建物外だが敷地内）</t>
    <phoneticPr fontId="3"/>
  </si>
  <si>
    <t>⑨他法人・他団体が運営する日中活動事業所等を利用
 （敷地外）</t>
    <rPh sb="27" eb="30">
      <t>シキチガイ</t>
    </rPh>
    <phoneticPr fontId="3"/>
  </si>
  <si>
    <t>⑩その他</t>
    <phoneticPr fontId="3"/>
  </si>
  <si>
    <t>日中活動の実施方法ごとの利用者数（実人数）</t>
    <phoneticPr fontId="3"/>
  </si>
  <si>
    <t>「Q1.日中活動の状況ごとの利用者数（実人数）」にて、</t>
    <phoneticPr fontId="3"/>
  </si>
  <si>
    <t>「①障害者支援施設として実施している日中活動サービスを利用（居住する建物内）」</t>
    <phoneticPr fontId="3"/>
  </si>
  <si>
    <t>「②障害者支援施設として実施している日中活動サービスを利用（居住する建物外だが敷地内）」</t>
    <phoneticPr fontId="3"/>
  </si>
  <si>
    <t>「③障害者支援施設として実施している日中活動サービスを利用（敷地外）」</t>
    <phoneticPr fontId="3"/>
  </si>
  <si>
    <t>のうち少なくとも１つに1人以上で回答した場合に回答してください。</t>
    <phoneticPr fontId="3"/>
  </si>
  <si>
    <t>①複数の日中活動は準備せず、すべての施設入所支援利用者が
　 同一の日中活動を実施</t>
    <phoneticPr fontId="3"/>
  </si>
  <si>
    <t>②複数の日中活動を準備し、支援者が利用者ごとに内容を
　 選択して実施</t>
    <phoneticPr fontId="3"/>
  </si>
  <si>
    <t>③複数の日中活動を準備し、利用者自身が内容を選択して実施</t>
  </si>
  <si>
    <t>④その他の方法で実施</t>
  </si>
  <si>
    <t>その他の方法で実施の場合の具体的な実施方法</t>
  </si>
  <si>
    <t>日中活動の内容ごとの利用者数（実人数）</t>
    <phoneticPr fontId="3"/>
  </si>
  <si>
    <t>のうち少なくとも１項目に1人以上で回答した場合に回答してください。</t>
    <rPh sb="9" eb="11">
      <t>コウモク</t>
    </rPh>
    <phoneticPr fontId="3"/>
  </si>
  <si>
    <t>各利用者について、過去１か月間に実施したすべての活動について計上してください。</t>
    <rPh sb="0" eb="4">
      <t>カクリヨウシャ</t>
    </rPh>
    <rPh sb="9" eb="11">
      <t>カコ</t>
    </rPh>
    <rPh sb="13" eb="15">
      <t>ゲツカン</t>
    </rPh>
    <rPh sb="16" eb="18">
      <t>ジッシ</t>
    </rPh>
    <rPh sb="24" eb="26">
      <t>カツドウ</t>
    </rPh>
    <rPh sb="30" eb="32">
      <t>ケイジョウ</t>
    </rPh>
    <phoneticPr fontId="3"/>
  </si>
  <si>
    <t>①生産活動（調理、縫製、農耕、清掃等の軽作業）</t>
    <rPh sb="1" eb="5">
      <t>セイサンカツドウ</t>
    </rPh>
    <rPh sb="6" eb="8">
      <t>チョウリ</t>
    </rPh>
    <rPh sb="9" eb="11">
      <t>ホウセイ</t>
    </rPh>
    <rPh sb="12" eb="14">
      <t>ノウコウ</t>
    </rPh>
    <rPh sb="15" eb="17">
      <t>セイソウ</t>
    </rPh>
    <rPh sb="17" eb="18">
      <t>トウ</t>
    </rPh>
    <rPh sb="19" eb="22">
      <t>ケイサギョウ</t>
    </rPh>
    <phoneticPr fontId="1"/>
  </si>
  <si>
    <t>②創作活動（絵画、料理、音楽鑑賞、スポーツ等）</t>
    <rPh sb="1" eb="5">
      <t>ソウサクカツドウ</t>
    </rPh>
    <rPh sb="6" eb="8">
      <t>カイガ</t>
    </rPh>
    <rPh sb="9" eb="11">
      <t>リョウリ</t>
    </rPh>
    <rPh sb="12" eb="14">
      <t>オンガク</t>
    </rPh>
    <rPh sb="14" eb="16">
      <t>カンショウ</t>
    </rPh>
    <rPh sb="21" eb="22">
      <t>トウ</t>
    </rPh>
    <phoneticPr fontId="1"/>
  </si>
  <si>
    <t>③余暇活動（レクリエーション、クラブ活動等への参加）</t>
    <rPh sb="1" eb="3">
      <t>ヨカ</t>
    </rPh>
    <rPh sb="3" eb="5">
      <t>カツドウ</t>
    </rPh>
    <rPh sb="18" eb="21">
      <t>カツドウトウ</t>
    </rPh>
    <rPh sb="23" eb="25">
      <t>サンカ</t>
    </rPh>
    <phoneticPr fontId="1"/>
  </si>
  <si>
    <t>④社会活動（地域行事等への参加・交流等）</t>
    <rPh sb="1" eb="3">
      <t>シャカイ</t>
    </rPh>
    <rPh sb="3" eb="5">
      <t>カツドウ</t>
    </rPh>
    <rPh sb="6" eb="8">
      <t>チイキ</t>
    </rPh>
    <rPh sb="8" eb="10">
      <t>ギョウジ</t>
    </rPh>
    <rPh sb="10" eb="11">
      <t>トウ</t>
    </rPh>
    <rPh sb="13" eb="15">
      <t>サンカ</t>
    </rPh>
    <rPh sb="16" eb="19">
      <t>コウリュウナド</t>
    </rPh>
    <phoneticPr fontId="1"/>
  </si>
  <si>
    <t>⑤機能維持（散歩、リハビリテーション等）</t>
    <rPh sb="1" eb="5">
      <t>キノウイジ</t>
    </rPh>
    <rPh sb="6" eb="8">
      <t>サンポ</t>
    </rPh>
    <rPh sb="18" eb="19">
      <t>トウ</t>
    </rPh>
    <phoneticPr fontId="1"/>
  </si>
  <si>
    <t>⑥その他の活動</t>
    <rPh sb="3" eb="4">
      <t>タ</t>
    </rPh>
    <rPh sb="5" eb="7">
      <t>カツドウ</t>
    </rPh>
    <phoneticPr fontId="1"/>
  </si>
  <si>
    <t>①</t>
    <phoneticPr fontId="3"/>
  </si>
  <si>
    <t>日中活動の活動場所ごとの利用者数（実人数）</t>
    <phoneticPr fontId="3"/>
  </si>
  <si>
    <t>「Q1.日中活動の状況ごとの利用者数（実人数）」にて</t>
    <phoneticPr fontId="3"/>
  </si>
  <si>
    <t>「⑥同一法人が運営する別の日中活動事業所等を利用（敷地外）」</t>
    <phoneticPr fontId="3"/>
  </si>
  <si>
    <t>「⑨他法人・他団体が運営する日中活動事業所等を利用（敷地外）」のうち</t>
    <phoneticPr fontId="3"/>
  </si>
  <si>
    <t>少なくとも1項目に1人以上で回答した場合に回答してください。</t>
    <phoneticPr fontId="3"/>
  </si>
  <si>
    <t>各利用者について、最も頻度が高い場所を計上してください。</t>
    <rPh sb="0" eb="4">
      <t>カクリヨウシャ</t>
    </rPh>
    <rPh sb="9" eb="10">
      <t>モット</t>
    </rPh>
    <rPh sb="11" eb="13">
      <t>ヒンド</t>
    </rPh>
    <rPh sb="14" eb="15">
      <t>タカ</t>
    </rPh>
    <rPh sb="16" eb="18">
      <t>バショ</t>
    </rPh>
    <rPh sb="19" eb="21">
      <t>ケイジョウ</t>
    </rPh>
    <phoneticPr fontId="3"/>
  </si>
  <si>
    <t>①市区町村内</t>
    <phoneticPr fontId="3"/>
  </si>
  <si>
    <t>②市区町村外</t>
    <phoneticPr fontId="3"/>
  </si>
  <si>
    <t>②</t>
    <phoneticPr fontId="3"/>
  </si>
  <si>
    <t>日中活動の活動場所への移動手段ごとの利用者数（実人数）</t>
    <phoneticPr fontId="3"/>
  </si>
  <si>
    <t>各利用者について、最も頻度が高い移動手段を計上してください。</t>
    <rPh sb="0" eb="4">
      <t>カクリヨウシャ</t>
    </rPh>
    <rPh sb="9" eb="10">
      <t>モット</t>
    </rPh>
    <rPh sb="11" eb="13">
      <t>ヒンド</t>
    </rPh>
    <rPh sb="14" eb="15">
      <t>タカ</t>
    </rPh>
    <rPh sb="16" eb="20">
      <t>イドウシュダン</t>
    </rPh>
    <rPh sb="21" eb="23">
      <t>ケイジョウ</t>
    </rPh>
    <phoneticPr fontId="3"/>
  </si>
  <si>
    <t>①徒歩</t>
    <phoneticPr fontId="3"/>
  </si>
  <si>
    <t>②公共交通機関利用（電車・バス等）</t>
    <phoneticPr fontId="3"/>
  </si>
  <si>
    <t>③車で送迎</t>
    <phoneticPr fontId="3"/>
  </si>
  <si>
    <t>その他の具体的な内容について記載</t>
    <rPh sb="4" eb="7">
      <t>グタイテキ</t>
    </rPh>
    <rPh sb="8" eb="10">
      <t>ナイヨウ</t>
    </rPh>
    <rPh sb="14" eb="16">
      <t>キサイ</t>
    </rPh>
    <phoneticPr fontId="1"/>
  </si>
  <si>
    <t>生活支援（食事、排泄等）の状況</t>
    <phoneticPr fontId="3"/>
  </si>
  <si>
    <t>日常生活支援の内容ごとの利用者数（実人数）</t>
    <rPh sb="0" eb="2">
      <t>ニチジョウ</t>
    </rPh>
    <rPh sb="2" eb="6">
      <t>セイカツシエン</t>
    </rPh>
    <rPh sb="7" eb="9">
      <t>ナイヨウ</t>
    </rPh>
    <rPh sb="12" eb="14">
      <t>リヨウ</t>
    </rPh>
    <rPh sb="14" eb="15">
      <t>シャ</t>
    </rPh>
    <rPh sb="15" eb="16">
      <t>スウ</t>
    </rPh>
    <rPh sb="17" eb="21">
      <t>ジツニンズウ｣</t>
    </rPh>
    <phoneticPr fontId="1"/>
  </si>
  <si>
    <t>各利用者について、過去１か月間に行ったすべての支援内容について計上してください。</t>
    <rPh sb="16" eb="17">
      <t>オコナ</t>
    </rPh>
    <rPh sb="23" eb="27">
      <t>シエンナイヨウ</t>
    </rPh>
    <phoneticPr fontId="3"/>
  </si>
  <si>
    <t>①食事</t>
    <rPh sb="1" eb="3">
      <t>ショクジ</t>
    </rPh>
    <phoneticPr fontId="1"/>
  </si>
  <si>
    <t>②排泄・おむつ交換</t>
    <rPh sb="1" eb="3">
      <t>ハイセツ</t>
    </rPh>
    <rPh sb="7" eb="9">
      <t>コウカン</t>
    </rPh>
    <phoneticPr fontId="1"/>
  </si>
  <si>
    <t>③入浴</t>
    <rPh sb="1" eb="3">
      <t>ニュウヨク</t>
    </rPh>
    <phoneticPr fontId="1"/>
  </si>
  <si>
    <t>④着脱衣</t>
    <rPh sb="1" eb="4">
      <t>チャクダツイ</t>
    </rPh>
    <phoneticPr fontId="1"/>
  </si>
  <si>
    <t>⑤整容（歯磨き・洗面等）</t>
    <rPh sb="1" eb="3">
      <t>セイヨウ</t>
    </rPh>
    <rPh sb="4" eb="6">
      <t>ハミガ</t>
    </rPh>
    <rPh sb="8" eb="10">
      <t>センメン</t>
    </rPh>
    <rPh sb="10" eb="11">
      <t>トウ</t>
    </rPh>
    <phoneticPr fontId="1"/>
  </si>
  <si>
    <t>⑥掃除・洗濯</t>
    <rPh sb="1" eb="3">
      <t>ソウジ</t>
    </rPh>
    <rPh sb="4" eb="6">
      <t>センタク</t>
    </rPh>
    <phoneticPr fontId="1"/>
  </si>
  <si>
    <t>⑦相談・助言</t>
    <rPh sb="1" eb="3">
      <t>ソウダン</t>
    </rPh>
    <rPh sb="4" eb="6">
      <t>ジョゲン</t>
    </rPh>
    <phoneticPr fontId="1"/>
  </si>
  <si>
    <t>⑧その他の活動</t>
    <rPh sb="3" eb="4">
      <t>タ</t>
    </rPh>
    <rPh sb="5" eb="7">
      <t>カツドウ</t>
    </rPh>
    <phoneticPr fontId="1"/>
  </si>
  <si>
    <t>社会生活支援の内容ごとの利用者数（実人数）</t>
    <rPh sb="0" eb="2">
      <t>シャカイ</t>
    </rPh>
    <rPh sb="2" eb="6">
      <t>セイカツシエン</t>
    </rPh>
    <rPh sb="7" eb="9">
      <t>ナイヨウ</t>
    </rPh>
    <rPh sb="12" eb="14">
      <t>リヨウ</t>
    </rPh>
    <rPh sb="14" eb="15">
      <t>シャ</t>
    </rPh>
    <rPh sb="15" eb="16">
      <t>スウ</t>
    </rPh>
    <rPh sb="17" eb="21">
      <t>ジツニンズウ｣</t>
    </rPh>
    <phoneticPr fontId="1"/>
  </si>
  <si>
    <t>各利用者について、過去１か月間に行ったすべての支援内容について計上してください。</t>
    <rPh sb="0" eb="4">
      <t>カクリヨウシャ</t>
    </rPh>
    <rPh sb="9" eb="11">
      <t>カコ</t>
    </rPh>
    <rPh sb="13" eb="15">
      <t>ゲツカン</t>
    </rPh>
    <rPh sb="16" eb="17">
      <t>イ</t>
    </rPh>
    <rPh sb="23" eb="25">
      <t>シエン</t>
    </rPh>
    <rPh sb="25" eb="27">
      <t>ナイヨウ</t>
    </rPh>
    <rPh sb="31" eb="33">
      <t>ケイジョウ</t>
    </rPh>
    <phoneticPr fontId="3"/>
  </si>
  <si>
    <t>①健康管理（服薬、医療機関との連絡調整）</t>
    <rPh sb="1" eb="5">
      <t>ケンコウカンリ</t>
    </rPh>
    <rPh sb="6" eb="8">
      <t>フクヤク</t>
    </rPh>
    <rPh sb="9" eb="13">
      <t>イリョウキカン</t>
    </rPh>
    <rPh sb="15" eb="19">
      <t>レンラクチョウセイ</t>
    </rPh>
    <phoneticPr fontId="1"/>
  </si>
  <si>
    <t>②金銭管理</t>
    <rPh sb="1" eb="3">
      <t>キンセン</t>
    </rPh>
    <rPh sb="3" eb="5">
      <t>カンリ</t>
    </rPh>
    <phoneticPr fontId="1"/>
  </si>
  <si>
    <t>③外出支援（買い物、公共交通機関の利用等）</t>
    <rPh sb="1" eb="5">
      <t>ガイシュツシエン</t>
    </rPh>
    <rPh sb="6" eb="7">
      <t>カ</t>
    </rPh>
    <rPh sb="8" eb="9">
      <t>モノ</t>
    </rPh>
    <rPh sb="10" eb="16">
      <t>コウキョウコウツウキカン</t>
    </rPh>
    <rPh sb="17" eb="19">
      <t>リヨウ</t>
    </rPh>
    <rPh sb="19" eb="20">
      <t>トウ</t>
    </rPh>
    <phoneticPr fontId="1"/>
  </si>
  <si>
    <t>④施設外実習（職場実習、訓練等）</t>
    <rPh sb="1" eb="4">
      <t>シセツガイ</t>
    </rPh>
    <rPh sb="4" eb="6">
      <t>ジッシュウ</t>
    </rPh>
    <rPh sb="7" eb="11">
      <t>ショクバジッシュウ</t>
    </rPh>
    <rPh sb="12" eb="15">
      <t>クンレントウ</t>
    </rPh>
    <phoneticPr fontId="1"/>
  </si>
  <si>
    <t>⑤地域生活移行（情報提供、関係機関との協議・調整）</t>
    <rPh sb="1" eb="7">
      <t>チイキセイカツイコウ</t>
    </rPh>
    <rPh sb="8" eb="12">
      <t>ジョウホウテイキョウ</t>
    </rPh>
    <rPh sb="13" eb="17">
      <t>カンケイキカン</t>
    </rPh>
    <rPh sb="19" eb="21">
      <t>キョウギ</t>
    </rPh>
    <rPh sb="22" eb="24">
      <t>チョウセイ</t>
    </rPh>
    <phoneticPr fontId="1"/>
  </si>
  <si>
    <t>⑥入院時支援（家族に代わって職員が入院期間中の支援を実施）</t>
    <rPh sb="1" eb="3">
      <t>ニュウイン</t>
    </rPh>
    <rPh sb="3" eb="4">
      <t>ジ</t>
    </rPh>
    <rPh sb="4" eb="6">
      <t>シエン</t>
    </rPh>
    <rPh sb="7" eb="9">
      <t>カゾク</t>
    </rPh>
    <rPh sb="10" eb="11">
      <t>カ</t>
    </rPh>
    <rPh sb="14" eb="16">
      <t>ショクイン</t>
    </rPh>
    <rPh sb="17" eb="22">
      <t>ニュウインキカンチュウ</t>
    </rPh>
    <rPh sb="23" eb="25">
      <t>シエン</t>
    </rPh>
    <rPh sb="26" eb="28">
      <t>ジッシ</t>
    </rPh>
    <phoneticPr fontId="1"/>
  </si>
  <si>
    <t>⑦その他の活動</t>
    <rPh sb="3" eb="4">
      <t>タ</t>
    </rPh>
    <rPh sb="5" eb="7">
      <t>カツドウ</t>
    </rPh>
    <phoneticPr fontId="1"/>
  </si>
  <si>
    <t>安全上の観点による、利用者の外出状況等の把握・管理の状況</t>
    <rPh sb="0" eb="2">
      <t>アンゼン</t>
    </rPh>
    <rPh sb="2" eb="3">
      <t>ジョウ</t>
    </rPh>
    <rPh sb="4" eb="6">
      <t>カンテン</t>
    </rPh>
    <rPh sb="10" eb="13">
      <t>リヨウシャ</t>
    </rPh>
    <rPh sb="14" eb="16">
      <t>ガイシュツ</t>
    </rPh>
    <rPh sb="16" eb="18">
      <t>ジョウキョウ</t>
    </rPh>
    <rPh sb="18" eb="19">
      <t>トウ</t>
    </rPh>
    <rPh sb="26" eb="28">
      <t>ジョウキョウ</t>
    </rPh>
    <phoneticPr fontId="1"/>
  </si>
  <si>
    <r>
      <t>複数回答(MA)　以下あてはまるもの</t>
    </r>
    <r>
      <rPr>
        <b/>
        <u/>
        <sz val="10"/>
        <rFont val="Meiryo UI"/>
        <family val="3"/>
        <charset val="128"/>
      </rPr>
      <t>すべて</t>
    </r>
    <r>
      <rPr>
        <sz val="10"/>
        <rFont val="Meiryo UI"/>
        <family val="3"/>
        <charset val="128"/>
      </rPr>
      <t>に○をつけてください</t>
    </r>
    <phoneticPr fontId="3"/>
  </si>
  <si>
    <t>1.ユニット単位で実施</t>
    <rPh sb="6" eb="8">
      <t>タンイ</t>
    </rPh>
    <rPh sb="9" eb="11">
      <t>ジッシ</t>
    </rPh>
    <phoneticPr fontId="1"/>
  </si>
  <si>
    <t>2.フロア単位で実施</t>
    <rPh sb="5" eb="7">
      <t>タンイ</t>
    </rPh>
    <rPh sb="8" eb="10">
      <t>ジッシ</t>
    </rPh>
    <phoneticPr fontId="1"/>
  </si>
  <si>
    <t>3.建物単位で実施</t>
    <rPh sb="2" eb="6">
      <t>タテモノタンイ</t>
    </rPh>
    <rPh sb="7" eb="9">
      <t>ジッシ</t>
    </rPh>
    <phoneticPr fontId="1"/>
  </si>
  <si>
    <t>4.外出状況等は把握・管理していない</t>
    <rPh sb="2" eb="4">
      <t>ガイシュツ</t>
    </rPh>
    <rPh sb="4" eb="6">
      <t>ジョウキョウ</t>
    </rPh>
    <rPh sb="6" eb="7">
      <t>トウ</t>
    </rPh>
    <rPh sb="8" eb="10">
      <t>ハアク</t>
    </rPh>
    <rPh sb="11" eb="13">
      <t>カンリ</t>
    </rPh>
    <phoneticPr fontId="1"/>
  </si>
  <si>
    <t>①-2</t>
  </si>
  <si>
    <t>障害者支援施設の役割・機能</t>
    <phoneticPr fontId="3"/>
  </si>
  <si>
    <t>利用条件における年齢上限の有無</t>
    <rPh sb="13" eb="15">
      <t>ウム</t>
    </rPh>
    <phoneticPr fontId="1"/>
  </si>
  <si>
    <r>
      <t>単一回答(SA)　以下あてはまるもの</t>
    </r>
    <r>
      <rPr>
        <b/>
        <u/>
        <sz val="10"/>
        <rFont val="Meiryo UI"/>
        <family val="3"/>
        <charset val="128"/>
      </rPr>
      <t>１つ</t>
    </r>
    <r>
      <rPr>
        <sz val="10"/>
        <rFont val="Meiryo UI"/>
        <family val="3"/>
        <charset val="128"/>
      </rPr>
      <t>に○をつけてください</t>
    </r>
    <phoneticPr fontId="1"/>
  </si>
  <si>
    <t>◎</t>
    <phoneticPr fontId="1"/>
  </si>
  <si>
    <t xml:space="preserve"> </t>
    <phoneticPr fontId="1"/>
  </si>
  <si>
    <t>1.定めている</t>
    <rPh sb="2" eb="3">
      <t>サダ</t>
    </rPh>
    <phoneticPr fontId="1"/>
  </si>
  <si>
    <t>2.定めていない</t>
    <rPh sb="2" eb="3">
      <t>サダ</t>
    </rPh>
    <phoneticPr fontId="1"/>
  </si>
  <si>
    <t xml:space="preserve"> </t>
    <phoneticPr fontId="2"/>
  </si>
  <si>
    <r>
      <t>上限年齢　</t>
    </r>
    <r>
      <rPr>
        <sz val="10"/>
        <color rgb="FFFF0000"/>
        <rFont val="Meiryo UI"/>
        <family val="3"/>
        <charset val="128"/>
      </rPr>
      <t>※「①-1年齢上限の有無」にて「1.定めている」と回答した場合に回答してください。</t>
    </r>
    <rPh sb="0" eb="4">
      <t>ジョウゲンネンレイ</t>
    </rPh>
    <rPh sb="10" eb="14">
      <t>ネンレイジョウゲン</t>
    </rPh>
    <rPh sb="15" eb="17">
      <t>ウム</t>
    </rPh>
    <rPh sb="23" eb="24">
      <t>サダ</t>
    </rPh>
    <rPh sb="30" eb="32">
      <t>カイトウ</t>
    </rPh>
    <rPh sb="34" eb="36">
      <t>バアイ</t>
    </rPh>
    <rPh sb="37" eb="39">
      <t>カイトウ</t>
    </rPh>
    <phoneticPr fontId="1"/>
  </si>
  <si>
    <t>歳</t>
    <rPh sb="0" eb="1">
      <t>サイ</t>
    </rPh>
    <phoneticPr fontId="3"/>
  </si>
  <si>
    <t>高齢化に伴う症状が顕著な方の有無</t>
    <phoneticPr fontId="1"/>
  </si>
  <si>
    <t>※</t>
    <phoneticPr fontId="1"/>
  </si>
  <si>
    <t>「高齢化」とは、加齢により日常生活での主な身辺動作や活動、社会生活への参加などに、</t>
    <phoneticPr fontId="1"/>
  </si>
  <si>
    <t>急激な変化ではないものの、少しずつ不自由さや困難性が増え、見守りや介助などの</t>
    <phoneticPr fontId="1"/>
  </si>
  <si>
    <t>具体的支援が不可欠となっていくことを指します。</t>
    <phoneticPr fontId="1"/>
  </si>
  <si>
    <t>1.いる　　　　</t>
    <phoneticPr fontId="1"/>
  </si>
  <si>
    <t>2.いない</t>
    <phoneticPr fontId="1"/>
  </si>
  <si>
    <t>高齢化に伴う症状が顕著な方への対応</t>
    <rPh sb="12" eb="13">
      <t>カタ</t>
    </rPh>
    <phoneticPr fontId="1"/>
  </si>
  <si>
    <t>「①高齢化に伴う症状が顕著な方の有無」に「1.いる」と回答した場合、本問②-1～②‐4、Q3～Q5に回答してください。</t>
    <rPh sb="27" eb="29">
      <t>カイトウ</t>
    </rPh>
    <rPh sb="31" eb="33">
      <t>バアイ</t>
    </rPh>
    <rPh sb="34" eb="36">
      <t>ホンモン</t>
    </rPh>
    <phoneticPr fontId="1"/>
  </si>
  <si>
    <t>「2．いない」と回答した場合、次の項目（医療的ケアを要する障害者の受入状況）に進んで回答してください。</t>
    <phoneticPr fontId="1"/>
  </si>
  <si>
    <r>
      <t>複数回答(MA)　以下あてはまるもの</t>
    </r>
    <r>
      <rPr>
        <b/>
        <u/>
        <sz val="10"/>
        <rFont val="Meiryo UI"/>
        <family val="3"/>
        <charset val="128"/>
      </rPr>
      <t>すべて</t>
    </r>
    <r>
      <rPr>
        <sz val="10"/>
        <rFont val="Meiryo UI"/>
        <family val="3"/>
        <charset val="128"/>
      </rPr>
      <t>に○をつけてください</t>
    </r>
    <phoneticPr fontId="1"/>
  </si>
  <si>
    <t>1.同施設内で対応する</t>
    <rPh sb="2" eb="5">
      <t>ドウシセツ</t>
    </rPh>
    <phoneticPr fontId="1"/>
  </si>
  <si>
    <t>2.高齢者施設（特別養護老人ホーム等）への移行等で対応する</t>
  </si>
  <si>
    <t>3.その他</t>
    <rPh sb="4" eb="5">
      <t>タ</t>
    </rPh>
    <phoneticPr fontId="1"/>
  </si>
  <si>
    <t>②-3</t>
  </si>
  <si>
    <t>高齢者施設への移行等の際の判断基準　</t>
    <phoneticPr fontId="1"/>
  </si>
  <si>
    <t>「②-1高齢化に伴う症状が顕著な方への対応」で</t>
    <phoneticPr fontId="3"/>
  </si>
  <si>
    <t>「2.高齢者施設（特別養護老人ホーム等）への移行等で対応する」と回答した場合に回答してください。</t>
    <rPh sb="32" eb="34">
      <t>カイトウ</t>
    </rPh>
    <phoneticPr fontId="1"/>
  </si>
  <si>
    <r>
      <t>複数回答(MA)　以下あてはまるもの</t>
    </r>
    <r>
      <rPr>
        <b/>
        <u/>
        <sz val="10"/>
        <color theme="1"/>
        <rFont val="Meiryo UI"/>
        <family val="3"/>
        <charset val="128"/>
      </rPr>
      <t>すべて</t>
    </r>
    <r>
      <rPr>
        <sz val="10"/>
        <color theme="1"/>
        <rFont val="Meiryo UI"/>
        <family val="3"/>
        <charset val="128"/>
      </rPr>
      <t>に○をつけてください</t>
    </r>
    <phoneticPr fontId="1"/>
  </si>
  <si>
    <t>1.医療的ケアが必要になった場合</t>
  </si>
  <si>
    <t>2.疾病等を併発し、入退院を繰り返すようになった場合</t>
  </si>
  <si>
    <t>3.寝たきりに近い状態となった場合</t>
  </si>
  <si>
    <t>4.寝たきりとなった場合</t>
  </si>
  <si>
    <t>5.認知症に伴う周辺症状が顕著にみられるようになった場合</t>
  </si>
  <si>
    <t>6.その他</t>
    <rPh sb="4" eb="5">
      <t>タ</t>
    </rPh>
    <phoneticPr fontId="1"/>
  </si>
  <si>
    <t>②-4</t>
  </si>
  <si>
    <t>高齢化に伴う具体的な症状</t>
    <rPh sb="6" eb="9">
      <t>グタイテキ</t>
    </rPh>
    <phoneticPr fontId="1"/>
  </si>
  <si>
    <t>1.視力の低下</t>
  </si>
  <si>
    <t>2.聴覚の低下</t>
  </si>
  <si>
    <t>3.歩行困難</t>
  </si>
  <si>
    <t>4.腰痛・関節痛</t>
  </si>
  <si>
    <t>5.言語障害</t>
  </si>
  <si>
    <t>6.嚥下障害</t>
  </si>
  <si>
    <t>7.歯の老化（入れ歯の使用）</t>
  </si>
  <si>
    <t>8.体の一部の麻痺</t>
  </si>
  <si>
    <t>9.認知機能の低下</t>
  </si>
  <si>
    <t>10.全般的な体力の低下</t>
  </si>
  <si>
    <t>11.その他</t>
    <rPh sb="5" eb="6">
      <t>タ</t>
    </rPh>
    <phoneticPr fontId="1"/>
  </si>
  <si>
    <t>高齢化対応として実施している支援内容_①支援サービスの強化</t>
    <rPh sb="20" eb="22">
      <t>シエン</t>
    </rPh>
    <rPh sb="27" eb="29">
      <t>キョウカ</t>
    </rPh>
    <phoneticPr fontId="1"/>
  </si>
  <si>
    <t>1.送迎サービスの強化</t>
  </si>
  <si>
    <t>2.理学療法士による指導・支援の強化</t>
  </si>
  <si>
    <t>3.作業療法士による指導・支援の強化</t>
  </si>
  <si>
    <t>4.健康相談・健康診断の拡充</t>
  </si>
  <si>
    <t>5.看護師の配置・増員</t>
  </si>
  <si>
    <t>6.グループホームへの移行支援の強化</t>
  </si>
  <si>
    <t>7.地域包括支援センター等地域と連携した生活支援の拡充</t>
    <rPh sb="4" eb="6">
      <t>ホウカツ</t>
    </rPh>
    <phoneticPr fontId="1"/>
  </si>
  <si>
    <t>8.高齢デイサービス等他の地域資源を活用した生活支援の拡充</t>
  </si>
  <si>
    <t>9.特になし</t>
    <rPh sb="2" eb="3">
      <t>トク</t>
    </rPh>
    <phoneticPr fontId="1"/>
  </si>
  <si>
    <t>10.その他の支援サービスの強化</t>
    <rPh sb="5" eb="6">
      <t>タ</t>
    </rPh>
    <rPh sb="7" eb="9">
      <t>シエン</t>
    </rPh>
    <rPh sb="14" eb="16">
      <t>キョウカ</t>
    </rPh>
    <phoneticPr fontId="1"/>
  </si>
  <si>
    <t>高齢化対応として実施している支援内容_②設備の充実</t>
    <rPh sb="20" eb="22">
      <t>セツビ</t>
    </rPh>
    <rPh sb="23" eb="25">
      <t>ジュウジツ</t>
    </rPh>
    <phoneticPr fontId="1"/>
  </si>
  <si>
    <t>1.電動車椅子の設置・増設</t>
  </si>
  <si>
    <t>2.手動車椅子の設置・増設</t>
  </si>
  <si>
    <t>3.作業室等のフラット化</t>
  </si>
  <si>
    <t>4.多目的（車椅子利用者用）トイレの増設・トイレの改修</t>
    <phoneticPr fontId="1"/>
  </si>
  <si>
    <t>5.浴室の整備・改修（特殊浴槽の設置等）</t>
    <rPh sb="2" eb="4">
      <t>ヨクシツ</t>
    </rPh>
    <rPh sb="5" eb="7">
      <t>セイビ</t>
    </rPh>
    <rPh sb="11" eb="15">
      <t>トクシュヨクソウ</t>
    </rPh>
    <rPh sb="16" eb="18">
      <t>セッチ</t>
    </rPh>
    <rPh sb="18" eb="19">
      <t>ナド</t>
    </rPh>
    <phoneticPr fontId="1"/>
  </si>
  <si>
    <t>6.シャワー室の整備・改修</t>
    <phoneticPr fontId="1"/>
  </si>
  <si>
    <t>7.静養室の拡充</t>
    <phoneticPr fontId="1"/>
  </si>
  <si>
    <t>8.手すりの設置・増設</t>
    <phoneticPr fontId="1"/>
  </si>
  <si>
    <t>10.その他の設備の充実</t>
    <rPh sb="5" eb="12">
      <t>タノセツビノジュウジツ</t>
    </rPh>
    <phoneticPr fontId="1"/>
  </si>
  <si>
    <t>③-1</t>
  </si>
  <si>
    <t>高齢化対応として実施している支援内容_③介助の強化</t>
    <rPh sb="20" eb="22">
      <t>カイジョ</t>
    </rPh>
    <rPh sb="23" eb="25">
      <t>キョウカ</t>
    </rPh>
    <phoneticPr fontId="1"/>
  </si>
  <si>
    <t>1.食事介助場面の増加</t>
  </si>
  <si>
    <t>2.病態特別食（腎臓食・糖尿病食等）の対応</t>
  </si>
  <si>
    <t>3.形態特別食（きざみ・流動食等）の対応</t>
  </si>
  <si>
    <t>4.食事用の自助具の用意</t>
  </si>
  <si>
    <t>5.排泄介助場面の増加</t>
  </si>
  <si>
    <t>6.服薬管理場面の強化</t>
  </si>
  <si>
    <t>7.口腔ケア場面の強化</t>
  </si>
  <si>
    <t>8.通院同行場面の増加</t>
  </si>
  <si>
    <t>10.その他の介助の強化</t>
    <rPh sb="7" eb="9">
      <t>カイジョ</t>
    </rPh>
    <rPh sb="10" eb="12">
      <t>キョウカ</t>
    </rPh>
    <phoneticPr fontId="1"/>
  </si>
  <si>
    <t>③-2</t>
  </si>
  <si>
    <t>高齢化対応として実施している支援における課題の有無</t>
    <rPh sb="23" eb="25">
      <t>ウム</t>
    </rPh>
    <phoneticPr fontId="1"/>
  </si>
  <si>
    <t>1.重要な課題になっている</t>
  </si>
  <si>
    <t xml:space="preserve">2.やや課題になっている </t>
  </si>
  <si>
    <t>3.今はまだ課題ではない</t>
  </si>
  <si>
    <t>4.わからない</t>
  </si>
  <si>
    <t>高齢化対応として実施している支援における課題の内容　</t>
    <phoneticPr fontId="3"/>
  </si>
  <si>
    <t>「①高齢化対応として実施している支援における課題の有無」にて</t>
    <phoneticPr fontId="3"/>
  </si>
  <si>
    <t>「1.重要な課題になっている」または「2.やや課題になっている」と回答した場合に回答してください。</t>
    <rPh sb="33" eb="35">
      <t>カイトウ</t>
    </rPh>
    <phoneticPr fontId="1"/>
  </si>
  <si>
    <t>1.医療的ケアが必要になり、施設の支援体制では充分対応できないケースがある</t>
  </si>
  <si>
    <t>2.入院時の付き添いが必要な場合で家族が対応できない時の対応に困る</t>
  </si>
  <si>
    <t>3.通院が増えて対応の負担が増えている</t>
  </si>
  <si>
    <t>4.医療（たんの吸引・経管栄養等）対応が必要になってきた本人・家族への説明がむずかしい場合がある</t>
  </si>
  <si>
    <t>5.バリアフリー化の未整備など高齢者が利用しやすい設備が不十分である</t>
  </si>
  <si>
    <t>6.加齢に伴う転倒リスクの増大、障害の重度化がある</t>
  </si>
  <si>
    <t>7.一般的な高齢期よりも早く老化が進むため、高齢者対応はより若い年代から必要となる</t>
  </si>
  <si>
    <t>8.食事場面での個別対応が必要な利用者が増えている</t>
  </si>
  <si>
    <t>9.介護者の負担が増大する（特に、夜間の支援、入浴時、着替え時、トイレ誘導時等）</t>
  </si>
  <si>
    <t>10.常時見守りが必要なことから、１対１対応が必要である</t>
  </si>
  <si>
    <t>11.日中活動の組み立て、日中の過ごし方に配慮が必要となる</t>
  </si>
  <si>
    <t>12.動きの異なる若い利用者との住み分けが必要となる</t>
  </si>
  <si>
    <t>13.職員の介護技術の未熟さや、高齢者福祉施策の理解度の低さがある</t>
  </si>
  <si>
    <t>14.看護師や管理栄養士などの専門職が足りない</t>
  </si>
  <si>
    <t>15.日常生活動作の支援に時間が取られるが、相当の報酬単価が設定されていない</t>
  </si>
  <si>
    <t>16.預貯金が余りない障害者の場合、入院等必要な経費が払えるか不安がある</t>
  </si>
  <si>
    <t>17.体調の変化が訴えられず、早期発見が難しい（気付いた時には悪化していている）</t>
  </si>
  <si>
    <t>18.その他</t>
    <rPh sb="5" eb="6">
      <t>タ</t>
    </rPh>
    <phoneticPr fontId="1"/>
  </si>
  <si>
    <t>医療的ケアの実施状況</t>
    <phoneticPr fontId="1"/>
  </si>
  <si>
    <t>医療的ケアとは、たんの吸引、経管栄養、導尿、呼吸管理など、</t>
    <phoneticPr fontId="1"/>
  </si>
  <si>
    <t>重度障害児者（重症心身障害児者）等の生活支援のために行う行為を指します。</t>
    <phoneticPr fontId="1"/>
  </si>
  <si>
    <t>1.実施している</t>
    <rPh sb="2" eb="4">
      <t>ジッシ</t>
    </rPh>
    <phoneticPr fontId="1"/>
  </si>
  <si>
    <t>2.実施していない</t>
    <rPh sb="2" eb="4">
      <t>ジッシ</t>
    </rPh>
    <phoneticPr fontId="1"/>
  </si>
  <si>
    <t>受入れ可能な医療的ケア及び基準日時点の利用者数</t>
    <rPh sb="11" eb="12">
      <t>オヨ</t>
    </rPh>
    <rPh sb="13" eb="18">
      <t>キジュンビジテン</t>
    </rPh>
    <rPh sb="19" eb="23">
      <t>リヨウシャスウ</t>
    </rPh>
    <phoneticPr fontId="1"/>
  </si>
  <si>
    <t>「Q1.医療的ケアの実施状況」に「1.実施している」と回答した場合、Q2～Q3に回答してください。</t>
    <rPh sb="19" eb="21">
      <t>ジッシ</t>
    </rPh>
    <rPh sb="27" eb="29">
      <t>カイトウ</t>
    </rPh>
    <rPh sb="31" eb="33">
      <t>バアイ</t>
    </rPh>
    <phoneticPr fontId="1"/>
  </si>
  <si>
    <t>「2．実施していない」と回答した場合、次の項目（強度行動障害等への対応状況）に進んで回答してください。</t>
    <rPh sb="3" eb="5">
      <t>ジッシ</t>
    </rPh>
    <phoneticPr fontId="1"/>
  </si>
  <si>
    <t>利用者数は、施設内（職員・看護師）によるもののみ計上し、</t>
    <rPh sb="6" eb="8">
      <t>シセツ</t>
    </rPh>
    <phoneticPr fontId="1"/>
  </si>
  <si>
    <t>医療機関への通院による医療行為等は除く。</t>
    <phoneticPr fontId="1"/>
  </si>
  <si>
    <t>①吸引（咽頭手前までの口腔内）</t>
  </si>
  <si>
    <t>②吸引（鼻腔）</t>
  </si>
  <si>
    <t>③吸引（咽頭より奥または気切）</t>
  </si>
  <si>
    <t>④経鼻経管栄養</t>
  </si>
  <si>
    <t xml:space="preserve">⑤胃ろうまたは腸ろうによる栄養管理 </t>
  </si>
  <si>
    <t>⑥点滴</t>
  </si>
  <si>
    <t>⑦膀胱（留置）カテーテルの管理</t>
  </si>
  <si>
    <t>⑧人工肛門（ストーマ）のケア</t>
  </si>
  <si>
    <t>⑨ネブライザー</t>
  </si>
  <si>
    <t>⑩酸素療法（酸素吸入）</t>
  </si>
  <si>
    <t>⑪気管切開のケア</t>
  </si>
  <si>
    <t>⑫人工呼吸器の観察</t>
  </si>
  <si>
    <t>⑬中心静脈栄養</t>
  </si>
  <si>
    <t>⑭持続モニターの管理(心拍･血圧･酸素飽和度等)</t>
  </si>
  <si>
    <t>⑮じょく瘡の処置</t>
    <phoneticPr fontId="1"/>
  </si>
  <si>
    <t>⑯創傷処置</t>
    <phoneticPr fontId="1"/>
  </si>
  <si>
    <t>⑰疼痛管理（麻薬の使用あり）</t>
    <phoneticPr fontId="1"/>
  </si>
  <si>
    <t>⑱疼痛管理（麻薬の使用なし）</t>
    <phoneticPr fontId="1"/>
  </si>
  <si>
    <t>⑲インスリン注射</t>
    <phoneticPr fontId="1"/>
  </si>
  <si>
    <t>⑳導尿</t>
    <phoneticPr fontId="1"/>
  </si>
  <si>
    <t>㉑浣腸</t>
    <phoneticPr fontId="1"/>
  </si>
  <si>
    <t>㉒摘便</t>
    <phoneticPr fontId="1"/>
  </si>
  <si>
    <t>㉓服薬管理（麻薬の管理を除く）</t>
    <phoneticPr fontId="1"/>
  </si>
  <si>
    <t>㉔麻薬の管理</t>
    <phoneticPr fontId="1"/>
  </si>
  <si>
    <t>㉕透析</t>
    <phoneticPr fontId="1"/>
  </si>
  <si>
    <t>㉖血糖値測定</t>
    <phoneticPr fontId="1"/>
  </si>
  <si>
    <t>㉗その他</t>
    <rPh sb="3" eb="4">
      <t>タ</t>
    </rPh>
    <phoneticPr fontId="1"/>
  </si>
  <si>
    <t>たんの吸引、経管栄養に係る研修受講職員（医師、看護職員以外）の対応状況</t>
    <rPh sb="3" eb="5">
      <t>キュウイン</t>
    </rPh>
    <rPh sb="6" eb="10">
      <t>ケイカンエイヨウ</t>
    </rPh>
    <rPh sb="11" eb="12">
      <t>カカ</t>
    </rPh>
    <rPh sb="20" eb="22">
      <t>イシ</t>
    </rPh>
    <rPh sb="23" eb="29">
      <t>カンゴショクインイガイ</t>
    </rPh>
    <phoneticPr fontId="1"/>
  </si>
  <si>
    <t>1.対応している</t>
    <rPh sb="2" eb="4">
      <t>タイオウ</t>
    </rPh>
    <phoneticPr fontId="1"/>
  </si>
  <si>
    <t>2.対応していない</t>
    <rPh sb="2" eb="4">
      <t>タイオウ</t>
    </rPh>
    <phoneticPr fontId="1"/>
  </si>
  <si>
    <t>重度障害者支援加算（Ⅱ）の算定状況</t>
    <rPh sb="15" eb="17">
      <t>ジョウキョウ</t>
    </rPh>
    <phoneticPr fontId="1"/>
  </si>
  <si>
    <t>強度行動障害支援者養成研修（基礎研修）の受講状況</t>
    <rPh sb="20" eb="22">
      <t>ジュコウ</t>
    </rPh>
    <rPh sb="22" eb="24">
      <t>ジョウキョウ</t>
    </rPh>
    <phoneticPr fontId="1"/>
  </si>
  <si>
    <t>1.既に受講した職員がいる</t>
    <rPh sb="2" eb="3">
      <t>スデ</t>
    </rPh>
    <rPh sb="4" eb="6">
      <t>ジュコウ</t>
    </rPh>
    <rPh sb="8" eb="10">
      <t>ショクイン</t>
    </rPh>
    <phoneticPr fontId="1"/>
  </si>
  <si>
    <t>2.現在受講中の職員がいる</t>
    <rPh sb="2" eb="7">
      <t>ゲンザイジュコウチュウ</t>
    </rPh>
    <rPh sb="8" eb="10">
      <t>ショクイン</t>
    </rPh>
    <phoneticPr fontId="1"/>
  </si>
  <si>
    <t>3.受講した職員はいない</t>
    <rPh sb="2" eb="4">
      <t>ジュコウ</t>
    </rPh>
    <rPh sb="6" eb="8">
      <t>ショクイン</t>
    </rPh>
    <phoneticPr fontId="1"/>
  </si>
  <si>
    <t>強度行動障害支援者養成研修（実践研修）の受講状況</t>
    <rPh sb="14" eb="16">
      <t>ジッセン</t>
    </rPh>
    <rPh sb="20" eb="22">
      <t>ジュコウ</t>
    </rPh>
    <rPh sb="22" eb="24">
      <t>ジョウキョウ</t>
    </rPh>
    <phoneticPr fontId="1"/>
  </si>
  <si>
    <t>③</t>
    <phoneticPr fontId="1"/>
  </si>
  <si>
    <t>行動障害のある人に対しての支援手順や統一的な支援方法</t>
    <phoneticPr fontId="1"/>
  </si>
  <si>
    <t>1.支援手順が決まっており、職員間で共有できている</t>
    <rPh sb="14" eb="17">
      <t>ショクインカン</t>
    </rPh>
    <phoneticPr fontId="1"/>
  </si>
  <si>
    <t>2.支援手順が決まっているが、職員間で共有できていない</t>
    <rPh sb="15" eb="18">
      <t>ショクインカン</t>
    </rPh>
    <phoneticPr fontId="1"/>
  </si>
  <si>
    <t>3.支援手順は特に決まっていない</t>
  </si>
  <si>
    <t>④</t>
    <phoneticPr fontId="1"/>
  </si>
  <si>
    <t>支援手順や支援方法に関する具体的な内容</t>
    <phoneticPr fontId="1"/>
  </si>
  <si>
    <t>「③行動障害のある人に対しての支援手順や統一的な支援方法」にて</t>
    <phoneticPr fontId="3"/>
  </si>
  <si>
    <t>「1.支援手順が決まっており、職員間で共有できている」または</t>
    <phoneticPr fontId="1"/>
  </si>
  <si>
    <t>「2.支援手順が決まっているが、職員間で共有できていない」と回答した場合に回答してください。</t>
    <rPh sb="30" eb="32">
      <t>カイトウ</t>
    </rPh>
    <phoneticPr fontId="1"/>
  </si>
  <si>
    <t>①</t>
    <phoneticPr fontId="1"/>
  </si>
  <si>
    <t>家族・保護者に対する支援の状況</t>
    <phoneticPr fontId="1"/>
  </si>
  <si>
    <t>②-1</t>
    <phoneticPr fontId="1"/>
  </si>
  <si>
    <t>家族・保護者に対する支援の実施内容</t>
    <rPh sb="13" eb="17">
      <t>ジッシナイヨウ</t>
    </rPh>
    <phoneticPr fontId="1"/>
  </si>
  <si>
    <t>※「①家族・保護者に対する支援の状況」にて「1.実施している」と回答した場合に回答してください。</t>
    <rPh sb="24" eb="26">
      <t>ジッシ</t>
    </rPh>
    <rPh sb="32" eb="34">
      <t>カイトウ</t>
    </rPh>
    <rPh sb="36" eb="38">
      <t>バアイ</t>
    </rPh>
    <rPh sb="39" eb="41">
      <t>カイトウ</t>
    </rPh>
    <phoneticPr fontId="3"/>
  </si>
  <si>
    <t>1.家族等への個別の相談等を実施</t>
    <rPh sb="2" eb="4">
      <t>カゾク</t>
    </rPh>
    <rPh sb="4" eb="5">
      <t>トウ</t>
    </rPh>
    <rPh sb="7" eb="9">
      <t>コベツ</t>
    </rPh>
    <rPh sb="10" eb="12">
      <t>ソウダン</t>
    </rPh>
    <rPh sb="12" eb="13">
      <t>トウ</t>
    </rPh>
    <rPh sb="14" eb="16">
      <t>ジッシ</t>
    </rPh>
    <phoneticPr fontId="1"/>
  </si>
  <si>
    <t>2.家族・保護者会等の運営に対する支援を実施</t>
    <rPh sb="2" eb="4">
      <t>カゾク</t>
    </rPh>
    <rPh sb="5" eb="8">
      <t>ホゴシャ</t>
    </rPh>
    <rPh sb="8" eb="9">
      <t>カイ</t>
    </rPh>
    <rPh sb="9" eb="10">
      <t>トウ</t>
    </rPh>
    <rPh sb="11" eb="13">
      <t>ウンエイ</t>
    </rPh>
    <rPh sb="14" eb="15">
      <t>タイ</t>
    </rPh>
    <rPh sb="17" eb="19">
      <t>シエン</t>
    </rPh>
    <rPh sb="20" eb="22">
      <t>ジッシ</t>
    </rPh>
    <phoneticPr fontId="1"/>
  </si>
  <si>
    <t>3.家族等に対する説明会や研修会等の開催</t>
    <rPh sb="2" eb="4">
      <t>カゾク</t>
    </rPh>
    <rPh sb="4" eb="5">
      <t>トウ</t>
    </rPh>
    <rPh sb="6" eb="7">
      <t>タイ</t>
    </rPh>
    <rPh sb="9" eb="12">
      <t>セツメイカイ</t>
    </rPh>
    <rPh sb="13" eb="16">
      <t>ケンシュウカイ</t>
    </rPh>
    <rPh sb="16" eb="17">
      <t>トウ</t>
    </rPh>
    <rPh sb="18" eb="20">
      <t>カイサイ</t>
    </rPh>
    <phoneticPr fontId="1"/>
  </si>
  <si>
    <t>4.その他</t>
    <rPh sb="4" eb="5">
      <t>タ</t>
    </rPh>
    <phoneticPr fontId="1"/>
  </si>
  <si>
    <t>②‐2</t>
    <phoneticPr fontId="1"/>
  </si>
  <si>
    <t>その他の具体的な内容について記載</t>
    <phoneticPr fontId="1"/>
  </si>
  <si>
    <t>空床はあるものの、当事者の状態像等を理由に受入を断ったケースの有無　</t>
    <rPh sb="0" eb="1">
      <t>アキ</t>
    </rPh>
    <rPh sb="1" eb="2">
      <t>ユカ</t>
    </rPh>
    <rPh sb="9" eb="12">
      <t>トウジシャ</t>
    </rPh>
    <rPh sb="13" eb="15">
      <t>ジョウタイ</t>
    </rPh>
    <rPh sb="15" eb="16">
      <t>ゾウ</t>
    </rPh>
    <rPh sb="16" eb="17">
      <t>トウ</t>
    </rPh>
    <rPh sb="18" eb="20">
      <t>リユウ</t>
    </rPh>
    <rPh sb="21" eb="23">
      <t>ウケイレ</t>
    </rPh>
    <rPh sb="24" eb="25">
      <t>コトワ</t>
    </rPh>
    <rPh sb="31" eb="33">
      <t>ウム</t>
    </rPh>
    <phoneticPr fontId="1"/>
  </si>
  <si>
    <t>※2023年11月1日～2024年10月31日における該当ケースの有無について回答してください。</t>
    <rPh sb="27" eb="29">
      <t>ガイトウ</t>
    </rPh>
    <rPh sb="33" eb="35">
      <t>ウム</t>
    </rPh>
    <rPh sb="39" eb="41">
      <t>カイトウ</t>
    </rPh>
    <phoneticPr fontId="1"/>
  </si>
  <si>
    <t>単一回答(SA)　以下あてはまるもの１つに○をつけてください</t>
  </si>
  <si>
    <t>施設受入を断った理由　</t>
    <rPh sb="0" eb="2">
      <t>シセツ</t>
    </rPh>
    <rPh sb="2" eb="4">
      <t>ウケイレ</t>
    </rPh>
    <rPh sb="5" eb="6">
      <t>コトワ</t>
    </rPh>
    <rPh sb="8" eb="10">
      <t>リユウ</t>
    </rPh>
    <phoneticPr fontId="1"/>
  </si>
  <si>
    <t>※「①空床はあるものの、当事者の状態像等を理由に受入を断ったケースの有無」にて「1.あり」と回答した場合に回答してください。</t>
    <rPh sb="46" eb="48">
      <t>カイトウ</t>
    </rPh>
    <phoneticPr fontId="1"/>
  </si>
  <si>
    <t>1.高齢化に伴う症状があり、施設の支援体制では充分対応できない</t>
    <rPh sb="2" eb="4">
      <t>コウレイ</t>
    </rPh>
    <rPh sb="6" eb="7">
      <t>トモナ</t>
    </rPh>
    <rPh sb="8" eb="10">
      <t>ショウジョウ</t>
    </rPh>
    <phoneticPr fontId="1"/>
  </si>
  <si>
    <t>2.医療的ケアが必要になり、施設の支援体制では充分対応できない</t>
  </si>
  <si>
    <t>3.強度行動障害があり、施設の支援体制では充分対応できない</t>
    <rPh sb="2" eb="8">
      <t>キョウドコウドウショウガイ</t>
    </rPh>
    <phoneticPr fontId="1"/>
  </si>
  <si>
    <t>4.バリアフリー化の未整備など施設設備が不十分である</t>
    <rPh sb="15" eb="17">
      <t>シセツ</t>
    </rPh>
    <phoneticPr fontId="1"/>
  </si>
  <si>
    <t>5.預貯金が余りないなど、入院等必要な経費が払えるか不安がある</t>
  </si>
  <si>
    <t>利用者の属性（高齢の障害者、強度行動障害や医療的ケアが必要な重度障害者）の</t>
    <phoneticPr fontId="1"/>
  </si>
  <si>
    <t>他に、専門的な支援が求められるケースの有無</t>
    <phoneticPr fontId="1"/>
  </si>
  <si>
    <t>利用者の属性（高齢の障害者、強度行動障害や医療的ケアが必要な重度障害者）の</t>
    <rPh sb="0" eb="3">
      <t>リヨウシャ</t>
    </rPh>
    <rPh sb="7" eb="9">
      <t>コウレイ</t>
    </rPh>
    <rPh sb="10" eb="13">
      <t>ショウガイシャ</t>
    </rPh>
    <rPh sb="14" eb="16">
      <t>キョウド</t>
    </rPh>
    <rPh sb="16" eb="18">
      <t>コウドウ</t>
    </rPh>
    <rPh sb="18" eb="20">
      <t>ショウガイ</t>
    </rPh>
    <rPh sb="21" eb="24">
      <t>イリョウテキ</t>
    </rPh>
    <rPh sb="27" eb="29">
      <t>ヒツヨウ</t>
    </rPh>
    <rPh sb="30" eb="32">
      <t>ジュウド</t>
    </rPh>
    <rPh sb="32" eb="35">
      <t>ショウガイシャ</t>
    </rPh>
    <phoneticPr fontId="1"/>
  </si>
  <si>
    <t>他に、専門的な支援が求められるケースの具体的な内容</t>
    <phoneticPr fontId="1"/>
  </si>
  <si>
    <t>※　</t>
    <phoneticPr fontId="1"/>
  </si>
  <si>
    <t>「①-1利用者の属性（高齢の障害者、強度行動障害や医療的ケアが必要な重度障害者）の</t>
    <phoneticPr fontId="1"/>
  </si>
  <si>
    <t>他に、専門的な支援が求められるケースの有無」にて「1.あり」と回答した場合に回答してください。</t>
    <phoneticPr fontId="1"/>
  </si>
  <si>
    <t>施設における生活や支援を通じて、身体機能の改善や支援の度合いの低下が</t>
    <rPh sb="0" eb="2">
      <t>シセツ</t>
    </rPh>
    <rPh sb="6" eb="8">
      <t>セイカツ</t>
    </rPh>
    <rPh sb="9" eb="11">
      <t>シエン</t>
    </rPh>
    <rPh sb="12" eb="13">
      <t>ツウ</t>
    </rPh>
    <rPh sb="16" eb="18">
      <t>シンタイ</t>
    </rPh>
    <rPh sb="18" eb="20">
      <t>キノウ</t>
    </rPh>
    <rPh sb="21" eb="23">
      <t>カイゼン</t>
    </rPh>
    <rPh sb="24" eb="26">
      <t>シエン</t>
    </rPh>
    <rPh sb="27" eb="29">
      <t>ドア</t>
    </rPh>
    <rPh sb="31" eb="33">
      <t>テイカ</t>
    </rPh>
    <phoneticPr fontId="1"/>
  </si>
  <si>
    <t>見られた（障害者支援区分が下がった等）事例の有無</t>
    <phoneticPr fontId="1"/>
  </si>
  <si>
    <t>施設における生活や支援を通じて、身体機能の改善や</t>
    <phoneticPr fontId="1"/>
  </si>
  <si>
    <t>介護率の低下が見られた（障害者支援区分が下がった等）事例の概要</t>
    <phoneticPr fontId="3"/>
  </si>
  <si>
    <t>（①施設側の支援体制・内容、②利用者の状況変化の内容）</t>
  </si>
  <si>
    <t>「①-1施設における生活や支援を通じて、身体機能の改善や支援の度合いの低下が</t>
    <rPh sb="28" eb="30">
      <t>シエン</t>
    </rPh>
    <rPh sb="31" eb="33">
      <t>ドア</t>
    </rPh>
    <phoneticPr fontId="1"/>
  </si>
  <si>
    <t>見られた（障害者支援区分が下がった等）事例の有無」にて「1.あり」と回答した場合に回答してください。</t>
    <phoneticPr fontId="1"/>
  </si>
  <si>
    <t>40歳未満（2024年10月31日時点）の利用者のうち、入所後に車椅子生活へ移行した者の人数</t>
    <phoneticPr fontId="1"/>
  </si>
  <si>
    <t>40歳未満（2024年10月31日時点）の利用者のうち、入所後に誤嚥性肺炎を発症した者の人数</t>
    <phoneticPr fontId="1"/>
  </si>
  <si>
    <t>緊急時を含む脱施設化に関するガイドライン（2022年9月9日国連障害者権利委員会公表）</t>
    <rPh sb="0" eb="3">
      <t>キンキュウジ</t>
    </rPh>
    <rPh sb="4" eb="5">
      <t>フク</t>
    </rPh>
    <rPh sb="6" eb="10">
      <t>ダツシセツカ</t>
    </rPh>
    <rPh sb="11" eb="12">
      <t>カン</t>
    </rPh>
    <rPh sb="25" eb="26">
      <t>ネン</t>
    </rPh>
    <rPh sb="27" eb="28">
      <t>ガツ</t>
    </rPh>
    <rPh sb="29" eb="30">
      <t>ニチ</t>
    </rPh>
    <rPh sb="30" eb="40">
      <t>コクレンショウガイシャケンリイインカイ</t>
    </rPh>
    <rPh sb="40" eb="42">
      <t>コウヒョウ</t>
    </rPh>
    <phoneticPr fontId="1"/>
  </si>
  <si>
    <t>における施設の典型的要素を踏まえた支援等の状況</t>
    <phoneticPr fontId="1"/>
  </si>
  <si>
    <t>※「緊急時を含む脱施設化に関するガイドライン」（2022年9月9日国連障害者権利委員会公表）</t>
    <phoneticPr fontId="1"/>
  </si>
  <si>
    <t xml:space="preserve">   【仮約／抜粋】</t>
    <phoneticPr fontId="1"/>
  </si>
  <si>
    <t>　　施設には、他人と介助者を共有することが義務付けられ、誰が介助を行うかについての影響力がない、</t>
    <phoneticPr fontId="1"/>
  </si>
  <si>
    <t>　　または制限されている、地域社会での自立した生活から隔離され、日々の決定をコントロールできない、</t>
    <phoneticPr fontId="1"/>
  </si>
  <si>
    <t>　　誰と暮らすかについての本人の選択の余地がない、個人の意思や好みに関係なく日常生活が厳格である、</t>
    <phoneticPr fontId="1"/>
  </si>
  <si>
    <t>　　一定の権限のもとに個人のグループに対して同じ場所で同じ活動を行う、サービス提供における父権的アプローチ、</t>
    <phoneticPr fontId="1"/>
  </si>
  <si>
    <t>　　生活環境の監視、同じ環境での不釣り合いな数の障害者といった、一定の定義的要素が存在しています。</t>
    <phoneticPr fontId="1"/>
  </si>
  <si>
    <t>1.本人の意思を尊重しつつ、施設外での活動や地域での生活を見据えた支援が実現できている</t>
    <rPh sb="2" eb="4">
      <t>ホンニン</t>
    </rPh>
    <rPh sb="5" eb="7">
      <t>イシ</t>
    </rPh>
    <rPh sb="8" eb="10">
      <t>ソンチョウ</t>
    </rPh>
    <rPh sb="14" eb="17">
      <t>シセツガイ</t>
    </rPh>
    <rPh sb="19" eb="21">
      <t>カツドウ</t>
    </rPh>
    <rPh sb="22" eb="24">
      <t>チイキ</t>
    </rPh>
    <rPh sb="26" eb="28">
      <t>セイカツ</t>
    </rPh>
    <rPh sb="29" eb="31">
      <t>ミス</t>
    </rPh>
    <rPh sb="33" eb="35">
      <t>シエン</t>
    </rPh>
    <rPh sb="36" eb="38">
      <t>ジツゲン</t>
    </rPh>
    <phoneticPr fontId="1"/>
  </si>
  <si>
    <t>2.本人の意思を尊重しつつ、施設外での活動や地域での生活を見据えた支援が実現できていない</t>
    <rPh sb="2" eb="4">
      <t>ホンニン</t>
    </rPh>
    <rPh sb="5" eb="7">
      <t>イシ</t>
    </rPh>
    <rPh sb="8" eb="10">
      <t>ソンチョウ</t>
    </rPh>
    <rPh sb="14" eb="17">
      <t>シセツガイ</t>
    </rPh>
    <rPh sb="19" eb="21">
      <t>カツドウ</t>
    </rPh>
    <rPh sb="22" eb="24">
      <t>チイキ</t>
    </rPh>
    <rPh sb="26" eb="28">
      <t>セイカツ</t>
    </rPh>
    <rPh sb="29" eb="31">
      <t>ミス</t>
    </rPh>
    <rPh sb="33" eb="35">
      <t>シエン</t>
    </rPh>
    <rPh sb="36" eb="38">
      <t>ジツゲン</t>
    </rPh>
    <phoneticPr fontId="1"/>
  </si>
  <si>
    <t>支援の実現における工夫の具体的な内容</t>
    <rPh sb="0" eb="2">
      <t>シエン</t>
    </rPh>
    <rPh sb="3" eb="5">
      <t>ジツゲン</t>
    </rPh>
    <rPh sb="9" eb="11">
      <t>クフウ</t>
    </rPh>
    <rPh sb="12" eb="14">
      <t>グタイ</t>
    </rPh>
    <rPh sb="14" eb="15">
      <t>テキ</t>
    </rPh>
    <rPh sb="16" eb="18">
      <t>ナイヨウ</t>
    </rPh>
    <phoneticPr fontId="1"/>
  </si>
  <si>
    <t>※「①緊急時を含む脱施設化に関するガイドライン（2022年9月9日国連障害者権利委員会公表）における施設の典型的要素を踏まえた支援等の状況」にて</t>
    <phoneticPr fontId="1"/>
  </si>
  <si>
    <t xml:space="preserve">   「1.本人の意思を尊重しつつ、施設外での活動や地域での生活を見据えた支援が実現できている」と回答した場合に回答してください。</t>
    <rPh sb="49" eb="51">
      <t>カイトウ</t>
    </rPh>
    <phoneticPr fontId="1"/>
  </si>
  <si>
    <t>支援が実現できない理由（支援における課題の具体的な内容）　</t>
    <rPh sb="0" eb="2">
      <t>シエン</t>
    </rPh>
    <rPh sb="3" eb="5">
      <t>ジツゲン</t>
    </rPh>
    <rPh sb="9" eb="11">
      <t>リユウ</t>
    </rPh>
    <rPh sb="12" eb="14">
      <t>シエン</t>
    </rPh>
    <rPh sb="18" eb="20">
      <t>カダイ</t>
    </rPh>
    <rPh sb="21" eb="23">
      <t>グタイ</t>
    </rPh>
    <rPh sb="23" eb="24">
      <t>テキ</t>
    </rPh>
    <rPh sb="25" eb="27">
      <t>ナイヨウ</t>
    </rPh>
    <phoneticPr fontId="1"/>
  </si>
  <si>
    <t xml:space="preserve">※「①緊急時を含む脱施設化に関するガイドライン（2022年9月9日国連障害者権利委員会公表）における 施設の典型的要素を踏まえた支援等の状況」にて </t>
    <phoneticPr fontId="1"/>
  </si>
  <si>
    <t xml:space="preserve">  「2.本人の意思を尊重しつつ、施設外での活動や地域での生活を見据えた支援が実現できていない」と回答した場合に回答してください。</t>
    <rPh sb="49" eb="51">
      <t>カイトウ</t>
    </rPh>
    <phoneticPr fontId="1"/>
  </si>
  <si>
    <t>意思決定支援ガイドラインにおける意思決定支援責任者の属性</t>
    <rPh sb="26" eb="28">
      <t>ゾクセイ</t>
    </rPh>
    <phoneticPr fontId="1"/>
  </si>
  <si>
    <r>
      <t>単一回答(SA)　以下あてはまるもの</t>
    </r>
    <r>
      <rPr>
        <b/>
        <u/>
        <sz val="10"/>
        <color theme="1"/>
        <rFont val="Meiryo UI"/>
        <family val="3"/>
        <charset val="128"/>
      </rPr>
      <t>１つ</t>
    </r>
    <r>
      <rPr>
        <sz val="10"/>
        <color theme="1"/>
        <rFont val="Meiryo UI"/>
        <family val="3"/>
        <charset val="128"/>
      </rPr>
      <t>に○をつけてください</t>
    </r>
    <phoneticPr fontId="1"/>
  </si>
  <si>
    <t>1.サービス管理責任者に一任</t>
    <rPh sb="6" eb="8">
      <t>カンリ</t>
    </rPh>
    <rPh sb="8" eb="10">
      <t>セキニン</t>
    </rPh>
    <rPh sb="10" eb="11">
      <t>シャ</t>
    </rPh>
    <rPh sb="12" eb="14">
      <t>イチニン</t>
    </rPh>
    <phoneticPr fontId="1"/>
  </si>
  <si>
    <t>2.サービス管理責任者と管理者で分担</t>
    <rPh sb="12" eb="15">
      <t>カンリシャ</t>
    </rPh>
    <rPh sb="16" eb="18">
      <t>ブンタン</t>
    </rPh>
    <phoneticPr fontId="1"/>
  </si>
  <si>
    <t>3.サービス管理責任者とその他の支援者で分担</t>
    <rPh sb="14" eb="15">
      <t>タ</t>
    </rPh>
    <rPh sb="16" eb="19">
      <t>シエンシャ</t>
    </rPh>
    <rPh sb="20" eb="22">
      <t>ブンタン</t>
    </rPh>
    <phoneticPr fontId="1"/>
  </si>
  <si>
    <t>4.意思決定支援責任者を明確にできていない</t>
    <rPh sb="2" eb="4">
      <t>イシ</t>
    </rPh>
    <rPh sb="4" eb="6">
      <t>ケッテイ</t>
    </rPh>
    <rPh sb="6" eb="8">
      <t>シエン</t>
    </rPh>
    <rPh sb="8" eb="11">
      <t>セキニンシャ</t>
    </rPh>
    <rPh sb="12" eb="14">
      <t>メイカク</t>
    </rPh>
    <phoneticPr fontId="1"/>
  </si>
  <si>
    <t>地域移行等意向確認担当者の選任状況及び属性</t>
    <rPh sb="17" eb="18">
      <t>オヨ</t>
    </rPh>
    <rPh sb="19" eb="21">
      <t>ゾクセイ</t>
    </rPh>
    <phoneticPr fontId="1"/>
  </si>
  <si>
    <t>1.選任している（サービス管理責任者が兼務）</t>
    <rPh sb="2" eb="4">
      <t>センニン</t>
    </rPh>
    <rPh sb="13" eb="18">
      <t>カンリセキニンシャ</t>
    </rPh>
    <rPh sb="19" eb="21">
      <t>ケンム</t>
    </rPh>
    <phoneticPr fontId="1"/>
  </si>
  <si>
    <t>2.選任している（管理者が兼務）</t>
    <rPh sb="2" eb="4">
      <t>センニン</t>
    </rPh>
    <rPh sb="9" eb="12">
      <t>カンリシャ</t>
    </rPh>
    <rPh sb="13" eb="15">
      <t>ケンム</t>
    </rPh>
    <phoneticPr fontId="1"/>
  </si>
  <si>
    <t>3.選任している（その他の支援者が専任）</t>
    <rPh sb="2" eb="4">
      <t>センニン</t>
    </rPh>
    <rPh sb="11" eb="12">
      <t>タ</t>
    </rPh>
    <rPh sb="13" eb="16">
      <t>シエンシャ</t>
    </rPh>
    <rPh sb="17" eb="19">
      <t>センニン</t>
    </rPh>
    <phoneticPr fontId="1"/>
  </si>
  <si>
    <t>4.選任していない</t>
    <rPh sb="2" eb="4">
      <t>センニン</t>
    </rPh>
    <phoneticPr fontId="1"/>
  </si>
  <si>
    <t>地域移行等意向確認等に関する指針の策定状況</t>
    <rPh sb="0" eb="2">
      <t>チイキ</t>
    </rPh>
    <rPh sb="2" eb="4">
      <t>イコウ</t>
    </rPh>
    <rPh sb="4" eb="5">
      <t>トウ</t>
    </rPh>
    <rPh sb="5" eb="7">
      <t>イコウ</t>
    </rPh>
    <rPh sb="7" eb="10">
      <t>カクニントウ</t>
    </rPh>
    <rPh sb="11" eb="12">
      <t>カン</t>
    </rPh>
    <rPh sb="14" eb="16">
      <t>シシン</t>
    </rPh>
    <rPh sb="17" eb="21">
      <t>サクテイジョウキョウ</t>
    </rPh>
    <phoneticPr fontId="1"/>
  </si>
  <si>
    <t>1.既に策定している</t>
    <rPh sb="2" eb="3">
      <t>スデ</t>
    </rPh>
    <rPh sb="4" eb="6">
      <t>サクテイ</t>
    </rPh>
    <phoneticPr fontId="1"/>
  </si>
  <si>
    <t>2.策定に向けた作業を進めている</t>
    <rPh sb="2" eb="4">
      <t>サクテイ</t>
    </rPh>
    <rPh sb="5" eb="6">
      <t>ム</t>
    </rPh>
    <rPh sb="8" eb="10">
      <t>サギョウ</t>
    </rPh>
    <rPh sb="11" eb="12">
      <t>スス</t>
    </rPh>
    <phoneticPr fontId="1"/>
  </si>
  <si>
    <t>3.策定していない</t>
    <rPh sb="2" eb="4">
      <t>サクテイ</t>
    </rPh>
    <phoneticPr fontId="1"/>
  </si>
  <si>
    <t>個別支援会議の構成員</t>
    <rPh sb="7" eb="10">
      <t>コウセイイン</t>
    </rPh>
    <phoneticPr fontId="1"/>
  </si>
  <si>
    <t>※毎回の会議体に出席できない場合でも、構成員として位置付けている場合には選択してください。</t>
    <phoneticPr fontId="1"/>
  </si>
  <si>
    <t>1.サービス管理責任者</t>
    <rPh sb="6" eb="11">
      <t>カンリセキニンシャ</t>
    </rPh>
    <phoneticPr fontId="1"/>
  </si>
  <si>
    <t>2.意思決定支援ガイドラインにおける意思決定支援責任者</t>
    <rPh sb="18" eb="27">
      <t>イシケッテイシエンセキニンシャ</t>
    </rPh>
    <phoneticPr fontId="1"/>
  </si>
  <si>
    <t>3.地域移行等意向確認担当者</t>
    <rPh sb="2" eb="7">
      <t>チイキイコウトウ</t>
    </rPh>
    <rPh sb="7" eb="14">
      <t>イコウカクニンタントウシャ</t>
    </rPh>
    <phoneticPr fontId="1"/>
  </si>
  <si>
    <t>4.本人</t>
    <rPh sb="2" eb="4">
      <t>ホンニン</t>
    </rPh>
    <phoneticPr fontId="1"/>
  </si>
  <si>
    <t>5.家族</t>
    <rPh sb="2" eb="4">
      <t>カゾク</t>
    </rPh>
    <phoneticPr fontId="1"/>
  </si>
  <si>
    <t>6.生活支援員</t>
    <rPh sb="2" eb="7">
      <t>セイカツシエンイン</t>
    </rPh>
    <phoneticPr fontId="1"/>
  </si>
  <si>
    <t>7.管理栄養士、栄養士</t>
    <rPh sb="2" eb="7">
      <t>カンリエイヨウシ</t>
    </rPh>
    <rPh sb="8" eb="11">
      <t>エイヨウシ</t>
    </rPh>
    <phoneticPr fontId="1"/>
  </si>
  <si>
    <t>8.医療職（医師、看護師等）</t>
    <rPh sb="2" eb="4">
      <t>イリョウ</t>
    </rPh>
    <rPh sb="4" eb="5">
      <t>ショク</t>
    </rPh>
    <rPh sb="6" eb="8">
      <t>イシ</t>
    </rPh>
    <rPh sb="9" eb="12">
      <t>カンゴシ</t>
    </rPh>
    <rPh sb="12" eb="13">
      <t>トウ</t>
    </rPh>
    <phoneticPr fontId="1"/>
  </si>
  <si>
    <t>9.相談支援専門員</t>
    <rPh sb="2" eb="9">
      <t>ソウダンシエンセンモンイン</t>
    </rPh>
    <phoneticPr fontId="1"/>
  </si>
  <si>
    <t>10.地域生活支援拠点等コーディネーター</t>
    <rPh sb="3" eb="5">
      <t>チイキ</t>
    </rPh>
    <rPh sb="5" eb="7">
      <t>セイカツ</t>
    </rPh>
    <rPh sb="7" eb="9">
      <t>シエン</t>
    </rPh>
    <rPh sb="9" eb="11">
      <t>キョテン</t>
    </rPh>
    <rPh sb="11" eb="12">
      <t>トウ</t>
    </rPh>
    <phoneticPr fontId="1"/>
  </si>
  <si>
    <t>関係者との情報共有、連携の方法</t>
    <rPh sb="0" eb="3">
      <t>カンケイシャ</t>
    </rPh>
    <rPh sb="5" eb="9">
      <t>ジョウホウキョウユウ</t>
    </rPh>
    <rPh sb="13" eb="15">
      <t>ホウホウ</t>
    </rPh>
    <phoneticPr fontId="1"/>
  </si>
  <si>
    <t>1.個別支援会議やサービス担当者会議への参加をもって情報共有等を行っている</t>
    <rPh sb="2" eb="8">
      <t>コベツシエンカイギ</t>
    </rPh>
    <rPh sb="13" eb="18">
      <t>タントウシャカイギ</t>
    </rPh>
    <rPh sb="20" eb="22">
      <t>サンカ</t>
    </rPh>
    <rPh sb="26" eb="31">
      <t>ジョウホウキョウユウトウ</t>
    </rPh>
    <rPh sb="32" eb="33">
      <t>オコナ</t>
    </rPh>
    <phoneticPr fontId="1"/>
  </si>
  <si>
    <t>2.個別支援会議やサービス担当者会議の結果について、記録や個別支援計画を交付することで
　 情報共有等を行っている</t>
    <rPh sb="2" eb="6">
      <t>コベツシエン</t>
    </rPh>
    <rPh sb="6" eb="8">
      <t>カイギ</t>
    </rPh>
    <rPh sb="13" eb="18">
      <t>タントウシャカイギ</t>
    </rPh>
    <rPh sb="19" eb="21">
      <t>ケッカ</t>
    </rPh>
    <rPh sb="26" eb="28">
      <t>キロク</t>
    </rPh>
    <rPh sb="29" eb="35">
      <t>コベツシエンケイカク</t>
    </rPh>
    <rPh sb="36" eb="38">
      <t>コウフ</t>
    </rPh>
    <rPh sb="46" eb="50">
      <t>ジョウホウキョウユウ</t>
    </rPh>
    <rPh sb="50" eb="51">
      <t>トウ</t>
    </rPh>
    <rPh sb="52" eb="53">
      <t>オコナ</t>
    </rPh>
    <phoneticPr fontId="1"/>
  </si>
  <si>
    <t>3.個別支援会議やサービス担当者会議の他、関係者が集い地域生活への移行に向けた
 　支援内容等を協議する場を設けることで情報共有等を行っている</t>
    <rPh sb="2" eb="8">
      <t>コベツシエンカイギ</t>
    </rPh>
    <rPh sb="13" eb="18">
      <t>タントウシャカイギ</t>
    </rPh>
    <rPh sb="19" eb="20">
      <t>ホカ</t>
    </rPh>
    <rPh sb="21" eb="24">
      <t>カンケイシャ</t>
    </rPh>
    <rPh sb="25" eb="26">
      <t>ツド</t>
    </rPh>
    <rPh sb="46" eb="47">
      <t>トウ</t>
    </rPh>
    <rPh sb="48" eb="50">
      <t>キョウギ</t>
    </rPh>
    <rPh sb="52" eb="53">
      <t>バ</t>
    </rPh>
    <rPh sb="54" eb="55">
      <t>モウ</t>
    </rPh>
    <rPh sb="60" eb="64">
      <t>ジョウホウキョウユウ</t>
    </rPh>
    <rPh sb="64" eb="65">
      <t>トウ</t>
    </rPh>
    <rPh sb="66" eb="67">
      <t>オコナ</t>
    </rPh>
    <phoneticPr fontId="1"/>
  </si>
  <si>
    <t>一体的に開催する会議の種類</t>
  </si>
  <si>
    <t>1.意思決定支援ガイドラインにおける意思決定支援会議と一体的に開催</t>
    <rPh sb="2" eb="8">
      <t>イシケッテイシエン</t>
    </rPh>
    <rPh sb="18" eb="26">
      <t>イシケッテイシエンカイギ</t>
    </rPh>
    <rPh sb="27" eb="30">
      <t>イッタイテキ</t>
    </rPh>
    <rPh sb="31" eb="33">
      <t>カイサイ</t>
    </rPh>
    <phoneticPr fontId="1"/>
  </si>
  <si>
    <t>2.サービス担当者会議と一体的に開催</t>
    <rPh sb="6" eb="11">
      <t>タントウシャカイギ</t>
    </rPh>
    <rPh sb="12" eb="15">
      <t>イッタイテキ</t>
    </rPh>
    <rPh sb="16" eb="18">
      <t>カイサイ</t>
    </rPh>
    <phoneticPr fontId="1"/>
  </si>
  <si>
    <t>3.その他の会議と一体的に開催</t>
    <rPh sb="4" eb="5">
      <t>タ</t>
    </rPh>
    <rPh sb="6" eb="8">
      <t>カイギ</t>
    </rPh>
    <rPh sb="9" eb="12">
      <t>イッタイテキ</t>
    </rPh>
    <rPh sb="13" eb="15">
      <t>カイサイ</t>
    </rPh>
    <phoneticPr fontId="1"/>
  </si>
  <si>
    <t>入所時における地域移行等の意向確認（本人との面談、会議の開催、計画の変更等）の有無</t>
    <rPh sb="0" eb="3">
      <t>ニュウショジ</t>
    </rPh>
    <rPh sb="7" eb="12">
      <t>チイキイコウトウ</t>
    </rPh>
    <rPh sb="13" eb="17">
      <t>イコウカクニン</t>
    </rPh>
    <rPh sb="39" eb="41">
      <t>ウム</t>
    </rPh>
    <phoneticPr fontId="1"/>
  </si>
  <si>
    <t>モニタリング（本人との面談、会議の開催、計画の変更等）の頻度ごとの人数</t>
  </si>
  <si>
    <t>※計画相談支援に係る「継続サービス利用支援費」に該当するモニタリングの頻度を回答してください。</t>
    <phoneticPr fontId="1"/>
  </si>
  <si>
    <t>①１カ月に１回</t>
    <rPh sb="3" eb="4">
      <t>ゲツ</t>
    </rPh>
    <rPh sb="6" eb="7">
      <t>カイ</t>
    </rPh>
    <phoneticPr fontId="1"/>
  </si>
  <si>
    <t>②２カ月に１回</t>
    <rPh sb="3" eb="4">
      <t>ゲツ</t>
    </rPh>
    <rPh sb="6" eb="7">
      <t>カイ</t>
    </rPh>
    <phoneticPr fontId="1"/>
  </si>
  <si>
    <t>③３カ月に１回</t>
    <rPh sb="3" eb="4">
      <t>ゲツ</t>
    </rPh>
    <rPh sb="6" eb="7">
      <t>カイ</t>
    </rPh>
    <phoneticPr fontId="1"/>
  </si>
  <si>
    <t>④４カ月に１回</t>
    <rPh sb="3" eb="4">
      <t>ゲツ</t>
    </rPh>
    <rPh sb="6" eb="7">
      <t>カイ</t>
    </rPh>
    <phoneticPr fontId="1"/>
  </si>
  <si>
    <t>⑤５カ月に１回</t>
    <rPh sb="3" eb="4">
      <t>ゲツ</t>
    </rPh>
    <rPh sb="6" eb="7">
      <t>カイ</t>
    </rPh>
    <phoneticPr fontId="1"/>
  </si>
  <si>
    <t>⑥６カ月に１回</t>
    <rPh sb="3" eb="4">
      <t>ゲツ</t>
    </rPh>
    <rPh sb="6" eb="7">
      <t>カイ</t>
    </rPh>
    <phoneticPr fontId="1"/>
  </si>
  <si>
    <t>⑦６カ月より長い期間のあいだに１回</t>
    <rPh sb="3" eb="4">
      <t>ゲツ</t>
    </rPh>
    <rPh sb="6" eb="7">
      <t>ナガ</t>
    </rPh>
    <rPh sb="8" eb="10">
      <t>キカン</t>
    </rPh>
    <rPh sb="16" eb="17">
      <t>カイ</t>
    </rPh>
    <phoneticPr fontId="1"/>
  </si>
  <si>
    <t>地域移行を希望する者の数</t>
    <phoneticPr fontId="3"/>
  </si>
  <si>
    <t>※2023年11月1日～2024年10月31日において、地域移行に向けた取組を始めている者、</t>
    <rPh sb="28" eb="30">
      <t>チイキ</t>
    </rPh>
    <rPh sb="30" eb="32">
      <t>イコウ</t>
    </rPh>
    <rPh sb="33" eb="34">
      <t>ム</t>
    </rPh>
    <rPh sb="36" eb="38">
      <t>トリクミ</t>
    </rPh>
    <rPh sb="39" eb="40">
      <t>ハジ</t>
    </rPh>
    <rPh sb="44" eb="45">
      <t>モノ</t>
    </rPh>
    <phoneticPr fontId="1"/>
  </si>
  <si>
    <t xml:space="preserve">   地域移行の意向を確認した者、本人の表情等から意向があると推定される者について回答してください。</t>
    <rPh sb="41" eb="43">
      <t>カイトウ</t>
    </rPh>
    <phoneticPr fontId="1"/>
  </si>
  <si>
    <r>
      <t>地域移行した者の数　</t>
    </r>
    <r>
      <rPr>
        <sz val="10"/>
        <color rgb="FFFF0000"/>
        <rFont val="Meiryo UI"/>
        <family val="3"/>
        <charset val="128"/>
      </rPr>
      <t>※2023年11月1日～2024年10月31日における実績を回答してください。</t>
    </r>
    <rPh sb="0" eb="2">
      <t>チイキ</t>
    </rPh>
    <rPh sb="2" eb="4">
      <t>イコウ</t>
    </rPh>
    <rPh sb="6" eb="7">
      <t>モノ</t>
    </rPh>
    <rPh sb="8" eb="9">
      <t>カズ</t>
    </rPh>
    <rPh sb="15" eb="16">
      <t>ネン</t>
    </rPh>
    <rPh sb="18" eb="19">
      <t>ガツ</t>
    </rPh>
    <rPh sb="19" eb="21">
      <t>ツイタチ</t>
    </rPh>
    <rPh sb="26" eb="27">
      <t>ネン</t>
    </rPh>
    <rPh sb="29" eb="30">
      <t>ガツ</t>
    </rPh>
    <rPh sb="32" eb="33">
      <t>ニチ</t>
    </rPh>
    <rPh sb="37" eb="39">
      <t>ジッセキ</t>
    </rPh>
    <rPh sb="40" eb="42">
      <t>カイトウ</t>
    </rPh>
    <phoneticPr fontId="1"/>
  </si>
  <si>
    <t>利用者の希望を踏まえた地域移行に係る取組状況</t>
    <rPh sb="16" eb="17">
      <t>カカ</t>
    </rPh>
    <phoneticPr fontId="1"/>
  </si>
  <si>
    <t>地域移行を希望するすべての入所者について取り組んでいる場合、「1.すべての利用者について取り組んでいる」を、</t>
    <phoneticPr fontId="1"/>
  </si>
  <si>
    <t>地域移行を希望する入所者のうち、移行可能と思われる入所者に限定して取り組んでいる場合、</t>
    <phoneticPr fontId="1"/>
  </si>
  <si>
    <t>「2.移行可能と思われる入所者に限定して取り組んでいる」を選択してください。</t>
    <phoneticPr fontId="1"/>
  </si>
  <si>
    <t>1.すべての利用者について取り組んでいる</t>
    <rPh sb="6" eb="9">
      <t>リヨウシャ</t>
    </rPh>
    <phoneticPr fontId="1"/>
  </si>
  <si>
    <t>2.移行可能と思われる入所者に限定して取り組んでいる</t>
    <phoneticPr fontId="1"/>
  </si>
  <si>
    <t>3.取り組んでいない</t>
    <phoneticPr fontId="1"/>
  </si>
  <si>
    <t>地域移行に取り組んでいない理由　</t>
    <phoneticPr fontId="3"/>
  </si>
  <si>
    <t>「①地域移行に係る取組状況」に「3.取り組んでいない」と回答した場合に回答してください。</t>
    <rPh sb="28" eb="30">
      <t>カイトウ</t>
    </rPh>
    <rPh sb="32" eb="34">
      <t>バアイ</t>
    </rPh>
    <phoneticPr fontId="1"/>
  </si>
  <si>
    <t>「1.すべての入所者について取り組んでいる」または「2.移行可能と思われる入所者に限定して取り組んでいる」</t>
    <phoneticPr fontId="1"/>
  </si>
  <si>
    <t>と回答した場合、③-1に進んで回答してください。</t>
    <phoneticPr fontId="1"/>
  </si>
  <si>
    <t>1.入所者にとって施設の支援が一番適切であるため、地域移行は不要</t>
  </si>
  <si>
    <t>2.地域移行による退所者が増えた場合、入所者がすぐに見つからないと収入減になる等、
　 経営が不安定になる恐れがある</t>
    <phoneticPr fontId="1"/>
  </si>
  <si>
    <t>3.施設に、地域移行のために取り組むノウハウが不十分</t>
  </si>
  <si>
    <t>4.入所者の地域移行に向けた職員の技術・能力が不十分</t>
  </si>
  <si>
    <t>5.入所者が地域移行した際に、見守りや必要なサービス提供を行う関係機関とのネットワークが不十分</t>
  </si>
  <si>
    <t>6.地域での居住の場（グループホーム等）が少ない</t>
  </si>
  <si>
    <t>7.障害者に対する地域住民の理解が乏しく、地域にとけ込めない</t>
  </si>
  <si>
    <t>8.その他</t>
    <rPh sb="4" eb="5">
      <t>タ</t>
    </rPh>
    <phoneticPr fontId="1"/>
  </si>
  <si>
    <t>③-1</t>
    <phoneticPr fontId="1"/>
  </si>
  <si>
    <t>地域での生活を希望する入所者への地域移行を推進するにあたり、課題と感じている点　</t>
    <phoneticPr fontId="3"/>
  </si>
  <si>
    <t>※「①地域移行に係る取組状況」にて「1.すべての入所者について取り組んでいる」または</t>
    <phoneticPr fontId="3"/>
  </si>
  <si>
    <t>　　「2.移行可能と思われる入所者に限定して取り組んでいる」と回答した場合に回答してください。</t>
    <rPh sb="31" eb="33">
      <t>カイトウ</t>
    </rPh>
    <phoneticPr fontId="3"/>
  </si>
  <si>
    <t>　　「3.取り組んでいない」と回答した場合は「⑫-1地域移行に向けて必要な条件」に進んで回答してください。</t>
    <rPh sb="44" eb="46">
      <t>カイトウ</t>
    </rPh>
    <phoneticPr fontId="1"/>
  </si>
  <si>
    <r>
      <t>限定回答(LA) 以下あてはまるもの</t>
    </r>
    <r>
      <rPr>
        <b/>
        <u/>
        <sz val="10"/>
        <rFont val="Meiryo UI"/>
        <family val="3"/>
        <charset val="128"/>
      </rPr>
      <t>上位３つまで</t>
    </r>
    <r>
      <rPr>
        <sz val="10"/>
        <rFont val="Meiryo UI"/>
        <family val="3"/>
        <charset val="128"/>
      </rPr>
      <t>回答してください</t>
    </r>
    <rPh sb="9" eb="11">
      <t>イカ</t>
    </rPh>
    <phoneticPr fontId="1"/>
  </si>
  <si>
    <r>
      <t>（最も当てはまる１つに「</t>
    </r>
    <r>
      <rPr>
        <b/>
        <sz val="14"/>
        <color theme="1"/>
        <rFont val="Meiryo UI"/>
        <family val="3"/>
        <charset val="128"/>
      </rPr>
      <t>◎</t>
    </r>
    <r>
      <rPr>
        <sz val="10"/>
        <color theme="1"/>
        <rFont val="Meiryo UI"/>
        <family val="3"/>
        <charset val="128"/>
      </rPr>
      <t>」、それ以外の２つに「</t>
    </r>
    <r>
      <rPr>
        <b/>
        <sz val="12"/>
        <color theme="1"/>
        <rFont val="Meiryo UI"/>
        <family val="3"/>
        <charset val="128"/>
      </rPr>
      <t>○</t>
    </r>
    <r>
      <rPr>
        <sz val="10"/>
        <color theme="1"/>
        <rFont val="Meiryo UI"/>
        <family val="3"/>
        <charset val="128"/>
      </rPr>
      <t>」を入力する）</t>
    </r>
    <phoneticPr fontId="1"/>
  </si>
  <si>
    <t>01.利用者本人の高齢化や重度化</t>
  </si>
  <si>
    <t>02. 利用者の意思の確認が困難</t>
  </si>
  <si>
    <t>03.地域移行のニーズを有する入所者が少ない</t>
  </si>
  <si>
    <t>04.利用者のニーズはあるが、本人の障害の程度や状態が合わない</t>
  </si>
  <si>
    <t>05.本人の経済的状況（グループホーム等の費用が賄えない）</t>
  </si>
  <si>
    <t>06.家族や後見人等の反対</t>
  </si>
  <si>
    <t>07.地域の社会資源の不足（資源がない、障害種別に合う資源が少ない等）</t>
  </si>
  <si>
    <t>08.必要な体制整備が行政計画と連動していない（必要な整備につながりにくい）</t>
  </si>
  <si>
    <t>09.施設・法人の経営上の問題（法人の経営上、地域移行を進めにくい）</t>
  </si>
  <si>
    <t>10.施設・法人における処遇方針（施設の方が安心であるという方針）</t>
  </si>
  <si>
    <t>11.地域住民の反対や歓迎されない空気</t>
  </si>
  <si>
    <t>12.その他</t>
  </si>
  <si>
    <t>13.課題と感じていることは特にない</t>
  </si>
  <si>
    <t>③-2</t>
    <phoneticPr fontId="1"/>
  </si>
  <si>
    <t>入所者が社会生活能力を習得するための取組状況　</t>
    <rPh sb="4" eb="6">
      <t>シャカイ</t>
    </rPh>
    <rPh sb="20" eb="22">
      <t>ジョウキョウ</t>
    </rPh>
    <phoneticPr fontId="1"/>
  </si>
  <si>
    <t>「①地域移行に係る取組状況」にて、「1.すべての入所者について取り組んでいる」または</t>
    <phoneticPr fontId="3"/>
  </si>
  <si>
    <t>「2.移行可能と思われる入所者に限定して取り組んでいる」と回答した場合に回答してください。</t>
    <rPh sb="29" eb="31">
      <t>カイトウ</t>
    </rPh>
    <phoneticPr fontId="3"/>
  </si>
  <si>
    <t>支援者個人として取り組んでいる内容ではなく、組織として統一的に取り組んでいる内容として回答してください。</t>
    <phoneticPr fontId="3"/>
  </si>
  <si>
    <t>入所者が社会生活能力を習得するための具体的な取組内容　</t>
    <rPh sb="18" eb="21">
      <t>グタイテキ</t>
    </rPh>
    <rPh sb="24" eb="26">
      <t>ナイヨウ</t>
    </rPh>
    <phoneticPr fontId="1"/>
  </si>
  <si>
    <t>「④入所者が社会生活能力を習得するための取組状況」にて「1.実施している」と回答した場合に回答してください。</t>
    <rPh sb="38" eb="40">
      <t>カイトウ</t>
    </rPh>
    <phoneticPr fontId="3"/>
  </si>
  <si>
    <t>「2.実施していない」と回答した場合は、「⑦住まいの場を確保するための取組状況」に進んで回答してください。</t>
    <rPh sb="3" eb="5">
      <t>ジッシ</t>
    </rPh>
    <rPh sb="12" eb="14">
      <t>カイトウ</t>
    </rPh>
    <rPh sb="41" eb="42">
      <t>スス</t>
    </rPh>
    <rPh sb="44" eb="46">
      <t>カイトウ</t>
    </rPh>
    <phoneticPr fontId="3"/>
  </si>
  <si>
    <t>1.生活能力の習得に向けた施設内での自活訓練（生活時間の管理等）</t>
  </si>
  <si>
    <t>2.地域住民との交流行事の実施</t>
  </si>
  <si>
    <t>3.地域行事への参加（非日常的な地域交流）</t>
  </si>
  <si>
    <t>4.定期的に買い物実習等を実施（日常的な地域交流）</t>
  </si>
  <si>
    <t>5.グループホームの体験利用</t>
  </si>
  <si>
    <t>6.施設外実習等の機会の提供</t>
  </si>
  <si>
    <t>7.民間住宅等を活用した一人暮らしの体験</t>
  </si>
  <si>
    <t>⑥-1</t>
    <phoneticPr fontId="1"/>
  </si>
  <si>
    <t>入所者が社会生活能力を習得するための取組における課題</t>
    <rPh sb="0" eb="3">
      <t>ニュウショシャ</t>
    </rPh>
    <rPh sb="4" eb="6">
      <t>シャカイ</t>
    </rPh>
    <rPh sb="6" eb="8">
      <t>セイカツ</t>
    </rPh>
    <rPh sb="8" eb="10">
      <t>ノウリョク</t>
    </rPh>
    <rPh sb="11" eb="13">
      <t>シュウトク</t>
    </rPh>
    <rPh sb="18" eb="20">
      <t>トリクミ</t>
    </rPh>
    <rPh sb="24" eb="26">
      <t>カダイ</t>
    </rPh>
    <phoneticPr fontId="1"/>
  </si>
  <si>
    <r>
      <t>単一回答(SA)　以下あてはまるもの</t>
    </r>
    <r>
      <rPr>
        <b/>
        <u/>
        <sz val="10"/>
        <rFont val="Meiryo UI"/>
        <family val="3"/>
        <charset val="128"/>
      </rPr>
      <t>１つ（最もあてはまるもの）</t>
    </r>
    <r>
      <rPr>
        <sz val="10"/>
        <rFont val="Meiryo UI"/>
        <family val="3"/>
        <charset val="128"/>
      </rPr>
      <t>に○をつけてください</t>
    </r>
    <rPh sb="21" eb="22">
      <t>モット</t>
    </rPh>
    <phoneticPr fontId="1"/>
  </si>
  <si>
    <t>1.施設として、どのような支援を行えばよいのかというノウハウが不十分</t>
  </si>
  <si>
    <t>2.取組みを行うための人員の確保ができない</t>
  </si>
  <si>
    <t>3.職員のスキルが不十分であるため、適切な支援が行えない</t>
  </si>
  <si>
    <t>4.立地的に地域との交流が困難</t>
  </si>
  <si>
    <t>5.地域の障害者に対する理解が不十分</t>
    <rPh sb="7" eb="8">
      <t>シャ</t>
    </rPh>
    <phoneticPr fontId="1"/>
  </si>
  <si>
    <t>⑥-2</t>
    <phoneticPr fontId="3"/>
  </si>
  <si>
    <t>⑦</t>
    <phoneticPr fontId="3"/>
  </si>
  <si>
    <t>住まいの場を確保するための取組状況</t>
    <rPh sb="0" eb="1">
      <t>ス</t>
    </rPh>
    <phoneticPr fontId="1"/>
  </si>
  <si>
    <t>「①地域移行に係る取組状況」にて「1.すべての入所者について取り組んでいる」または</t>
    <phoneticPr fontId="3"/>
  </si>
  <si>
    <t>⑧-1</t>
  </si>
  <si>
    <t>住まいの場を確保するための具体的な取組内容　</t>
    <rPh sb="0" eb="1">
      <t>ス</t>
    </rPh>
    <rPh sb="13" eb="16">
      <t>グタイテキ</t>
    </rPh>
    <rPh sb="19" eb="21">
      <t>ナイヨウ</t>
    </rPh>
    <phoneticPr fontId="1"/>
  </si>
  <si>
    <t>「⑦住まいの場を確保するための取組状況」にて「1.実施している」と回答した場合に回答してください。</t>
    <phoneticPr fontId="3"/>
  </si>
  <si>
    <t>「2.実施していない」と回答した場合は、「⑩-1地域移行に向けて利用者の意識を高めるための取組状況」に進んで回答してください。</t>
    <rPh sb="3" eb="5">
      <t>ジッシ</t>
    </rPh>
    <rPh sb="12" eb="14">
      <t>カイトウ</t>
    </rPh>
    <rPh sb="51" eb="52">
      <t>スス</t>
    </rPh>
    <rPh sb="54" eb="56">
      <t>カイトウ</t>
    </rPh>
    <phoneticPr fontId="3"/>
  </si>
  <si>
    <t>1.法人自らグループホーム等住まいの場を整備</t>
  </si>
  <si>
    <t>2.不動産業者等と連携を図り、賃貸住宅等住まいの場を確保</t>
  </si>
  <si>
    <t>3.自立支援協議会等関係者との連携・協議を通じ、グループホームや民間住宅、公営住宅を確保</t>
  </si>
  <si>
    <t>⑧-2</t>
  </si>
  <si>
    <t>⑨-1</t>
    <phoneticPr fontId="3"/>
  </si>
  <si>
    <t>住まいの場を確保するための取組における課題</t>
    <rPh sb="0" eb="1">
      <t>ス</t>
    </rPh>
    <rPh sb="4" eb="5">
      <t>バ</t>
    </rPh>
    <rPh sb="6" eb="8">
      <t>カクホ</t>
    </rPh>
    <rPh sb="13" eb="15">
      <t>トリクミ</t>
    </rPh>
    <rPh sb="19" eb="21">
      <t>カダイ</t>
    </rPh>
    <phoneticPr fontId="1"/>
  </si>
  <si>
    <t>1.施設として、どのように取り組めばよいのかというノウハウが不十分</t>
  </si>
  <si>
    <t>2.取組を行うための人員が確保できない</t>
  </si>
  <si>
    <t>3.地域に既存のグループホームが少ないため、確保が難しい</t>
  </si>
  <si>
    <t>4.アパート等民間住宅の空きがない（少ない）</t>
  </si>
  <si>
    <t>5.不動産業者の協力が得られない</t>
  </si>
  <si>
    <t>6.地域住民の理解が得られず、民間住宅等の利用ができない</t>
  </si>
  <si>
    <t>7.その他</t>
    <rPh sb="4" eb="5">
      <t>タ</t>
    </rPh>
    <phoneticPr fontId="1"/>
  </si>
  <si>
    <t>8.課題は特にない</t>
    <rPh sb="2" eb="4">
      <t>カダイ</t>
    </rPh>
    <rPh sb="5" eb="6">
      <t>トク</t>
    </rPh>
    <phoneticPr fontId="1"/>
  </si>
  <si>
    <t>⑨-2</t>
  </si>
  <si>
    <t>⑩-1</t>
    <phoneticPr fontId="1"/>
  </si>
  <si>
    <t>地域移行に向けて利用者の意識を高めるための取組状況</t>
    <rPh sb="23" eb="25">
      <t>ジョウキョウ</t>
    </rPh>
    <phoneticPr fontId="1"/>
  </si>
  <si>
    <t>2.実施していない　</t>
    <rPh sb="2" eb="4">
      <t>ジッシ</t>
    </rPh>
    <phoneticPr fontId="1"/>
  </si>
  <si>
    <t>⑩-2</t>
  </si>
  <si>
    <t>地域移行に向けて利用者の意識を高めるための取組の対象者</t>
    <rPh sb="24" eb="26">
      <t>タイショウ</t>
    </rPh>
    <rPh sb="26" eb="27">
      <t>シャ</t>
    </rPh>
    <phoneticPr fontId="1"/>
  </si>
  <si>
    <t>「⑩-1 地域移行に向けて利用者の意識を高めるための取組状況」にて「1.実施している」と回答した場合に回答してください。</t>
    <rPh sb="44" eb="46">
      <t>カイトウ</t>
    </rPh>
    <phoneticPr fontId="3"/>
  </si>
  <si>
    <t>「2.実施していない」と回答した場合は、「⑪-1地域移行への取組における利用者の家族の理解を得るための働きかけの取組状況」に進んで回答してください。</t>
    <rPh sb="3" eb="5">
      <t>ジッシ</t>
    </rPh>
    <rPh sb="12" eb="14">
      <t>カイトウ</t>
    </rPh>
    <rPh sb="62" eb="63">
      <t>スス</t>
    </rPh>
    <rPh sb="65" eb="67">
      <t>カイトウ</t>
    </rPh>
    <phoneticPr fontId="3"/>
  </si>
  <si>
    <t>1.地域移行が決定した者のみを対象に実施している</t>
    <rPh sb="2" eb="6">
      <t>チイキイコウ</t>
    </rPh>
    <rPh sb="7" eb="9">
      <t>ケッテイ</t>
    </rPh>
    <rPh sb="11" eb="12">
      <t>モノ</t>
    </rPh>
    <rPh sb="15" eb="17">
      <t>タイショウ</t>
    </rPh>
    <rPh sb="18" eb="20">
      <t>ジッシ</t>
    </rPh>
    <phoneticPr fontId="1"/>
  </si>
  <si>
    <t>2.地域移行が決定した者以外も対象に実施している</t>
    <rPh sb="2" eb="4">
      <t>チイキ</t>
    </rPh>
    <rPh sb="4" eb="6">
      <t>イコウ</t>
    </rPh>
    <rPh sb="7" eb="9">
      <t>ケッテイ</t>
    </rPh>
    <rPh sb="11" eb="12">
      <t>モノ</t>
    </rPh>
    <rPh sb="12" eb="14">
      <t>イガイ</t>
    </rPh>
    <rPh sb="15" eb="17">
      <t>タイショウ</t>
    </rPh>
    <rPh sb="18" eb="20">
      <t>ジッシ</t>
    </rPh>
    <phoneticPr fontId="1"/>
  </si>
  <si>
    <t>⑩-3</t>
  </si>
  <si>
    <t>地域移行に向けて利用者の意識を高めるための取組の具体的な取組内容　</t>
    <rPh sb="24" eb="26">
      <t>グタイ</t>
    </rPh>
    <rPh sb="26" eb="27">
      <t>テキ</t>
    </rPh>
    <rPh sb="28" eb="32">
      <t>トリクミナイヨウ</t>
    </rPh>
    <phoneticPr fontId="1"/>
  </si>
  <si>
    <t>「⑩-1 地域移行に向けて利用者の意識を高めるための取組状況」にて「1.実施している」と回答した場合に回答してください。</t>
    <phoneticPr fontId="1"/>
  </si>
  <si>
    <t>1.個別相談を行っている</t>
  </si>
  <si>
    <t>2.地域移行に関する体験機会の提供（グループホーム等の見学・体験入居、定期的な外出等）を行っている_共同生活援助の体験利用給付を利用</t>
    <rPh sb="25" eb="26">
      <t>トウ</t>
    </rPh>
    <rPh sb="27" eb="29">
      <t>ケンガク</t>
    </rPh>
    <rPh sb="30" eb="34">
      <t>タイケンニュウキョ</t>
    </rPh>
    <rPh sb="35" eb="38">
      <t>テイキテキ</t>
    </rPh>
    <rPh sb="39" eb="41">
      <t>ガイシュツ</t>
    </rPh>
    <rPh sb="41" eb="42">
      <t>トウ</t>
    </rPh>
    <rPh sb="44" eb="45">
      <t>オコナ</t>
    </rPh>
    <phoneticPr fontId="1"/>
  </si>
  <si>
    <t>3.地域移行に関する体験機会の提供（グループホーム等の見学・体験入居、定期的な外出等）を行っている_地域移行支援の体験利用支援加算を利用</t>
    <rPh sb="44" eb="45">
      <t>オコナ</t>
    </rPh>
    <rPh sb="50" eb="56">
      <t>チイキイコウシエン</t>
    </rPh>
    <rPh sb="57" eb="59">
      <t>タイケン</t>
    </rPh>
    <rPh sb="59" eb="61">
      <t>リヨウ</t>
    </rPh>
    <rPh sb="61" eb="63">
      <t>シエン</t>
    </rPh>
    <rPh sb="63" eb="65">
      <t>カサン</t>
    </rPh>
    <rPh sb="66" eb="68">
      <t>リヨウ</t>
    </rPh>
    <phoneticPr fontId="1"/>
  </si>
  <si>
    <t>4.地域移行に関する体験機会の提供（グループホーム等の見学、買い物や公共交通機関の利用等）を行っている_地域移行支援の体験宿泊加算を利用</t>
    <rPh sb="46" eb="47">
      <t>オコナ</t>
    </rPh>
    <rPh sb="66" eb="68">
      <t>リヨウ</t>
    </rPh>
    <phoneticPr fontId="1"/>
  </si>
  <si>
    <t>5.地域移行に関する体験機会の提供（グループホーム等の見学・体験入居、定期的な外出等）を行っている_地域移行促進加算（Ⅱ）を利用</t>
    <rPh sb="2" eb="6">
      <t>チイキイコウ</t>
    </rPh>
    <rPh sb="7" eb="8">
      <t>カン</t>
    </rPh>
    <rPh sb="10" eb="12">
      <t>タイケン</t>
    </rPh>
    <rPh sb="12" eb="14">
      <t>キカイ</t>
    </rPh>
    <rPh sb="15" eb="17">
      <t>テイキョウ</t>
    </rPh>
    <rPh sb="50" eb="58">
      <t>チイキイコウソクシンカサン</t>
    </rPh>
    <rPh sb="62" eb="64">
      <t>リヨウ</t>
    </rPh>
    <phoneticPr fontId="1"/>
  </si>
  <si>
    <t>6.地域移行に関する体験機会の提供（グループホーム等の見学・体験入居、定期的な外出等）を行っている_制度利用無し</t>
    <rPh sb="2" eb="6">
      <t>チイキイコウ</t>
    </rPh>
    <rPh sb="7" eb="8">
      <t>カン</t>
    </rPh>
    <rPh sb="10" eb="12">
      <t>タイケン</t>
    </rPh>
    <rPh sb="12" eb="14">
      <t>キカイ</t>
    </rPh>
    <rPh sb="15" eb="17">
      <t>テイキョウ</t>
    </rPh>
    <rPh sb="50" eb="55">
      <t>セイドリヨウナシ</t>
    </rPh>
    <phoneticPr fontId="1"/>
  </si>
  <si>
    <t>7.既に地域移行した当事者の話を聞く機会の提供を行っている</t>
    <rPh sb="24" eb="25">
      <t>オコナ</t>
    </rPh>
    <phoneticPr fontId="1"/>
  </si>
  <si>
    <t>8.ピアサポーター等の当事者による助言を行っている</t>
    <rPh sb="20" eb="21">
      <t>オコナ</t>
    </rPh>
    <phoneticPr fontId="1"/>
  </si>
  <si>
    <t>⑩-4</t>
  </si>
  <si>
    <t>⑪-1</t>
  </si>
  <si>
    <t>地域移行への取組における利用者の家族の理解を得るための働きかけの取組状況</t>
    <rPh sb="32" eb="34">
      <t>トリクミ</t>
    </rPh>
    <rPh sb="34" eb="36">
      <t>ジョウキョウ</t>
    </rPh>
    <phoneticPr fontId="1"/>
  </si>
  <si>
    <t>⑪-2</t>
  </si>
  <si>
    <t>地域移行への取組における利用者の家族の理解を得るための働きかけの具体的内容　</t>
    <phoneticPr fontId="1"/>
  </si>
  <si>
    <t>「⑪-1 地域移行への取組における利用者の家族の理解を得るための働きかけの取組状況」にて「1.実施している」と回答した場合に回答してください。</t>
    <rPh sb="55" eb="57">
      <t>カイトウ</t>
    </rPh>
    <phoneticPr fontId="3"/>
  </si>
  <si>
    <t>「2.実施していない」と回答した場合は、「⑫-1地域移行に向けて必要な条件」に進んで回答してください。</t>
    <rPh sb="3" eb="5">
      <t>ジッシ</t>
    </rPh>
    <rPh sb="12" eb="14">
      <t>カイトウ</t>
    </rPh>
    <rPh sb="39" eb="40">
      <t>スス</t>
    </rPh>
    <rPh sb="42" eb="44">
      <t>カイトウ</t>
    </rPh>
    <phoneticPr fontId="3"/>
  </si>
  <si>
    <t>1.家族・保護者会等を開催している</t>
    <rPh sb="8" eb="9">
      <t>カイ</t>
    </rPh>
    <phoneticPr fontId="1"/>
  </si>
  <si>
    <t>2.地域移行に関する情報提供をしている</t>
  </si>
  <si>
    <t>3.施設を退所した利用者家族に、体験談を保護者会等で話してもらっている</t>
  </si>
  <si>
    <t>⑪-3</t>
  </si>
  <si>
    <t>⑫-1</t>
    <phoneticPr fontId="1"/>
  </si>
  <si>
    <t>地域移行に向けて必要な条件</t>
    <phoneticPr fontId="1"/>
  </si>
  <si>
    <t>1.グループホームや社会復帰施設等、地域で生活できる場の整備</t>
  </si>
  <si>
    <t>2.日中活動の場の整備</t>
  </si>
  <si>
    <t>3.地域生活の訓練ができる場の整備（外泊ができる場の提供）</t>
  </si>
  <si>
    <t>4.金銭管理の支援</t>
  </si>
  <si>
    <t>5.相談できる体制の整備（夜間及び緊急を含む）</t>
  </si>
  <si>
    <t>6.相談できる体制の整備（夜間及び緊急を除く）</t>
  </si>
  <si>
    <t>7.地域の理解を進めるための啓発活動</t>
  </si>
  <si>
    <t>⑫-2</t>
  </si>
  <si>
    <t>⑬-1</t>
    <phoneticPr fontId="1"/>
  </si>
  <si>
    <t>入所期間の期限設定状況</t>
    <rPh sb="0" eb="4">
      <t>ニュウショキカン</t>
    </rPh>
    <rPh sb="5" eb="7">
      <t>キゲン</t>
    </rPh>
    <rPh sb="7" eb="9">
      <t>セッテイ</t>
    </rPh>
    <rPh sb="9" eb="11">
      <t>ジョウキョウ</t>
    </rPh>
    <phoneticPr fontId="1"/>
  </si>
  <si>
    <t>1.すべての利用者に対して設定している</t>
    <rPh sb="6" eb="9">
      <t>リヨウシャ</t>
    </rPh>
    <rPh sb="10" eb="11">
      <t>タイ</t>
    </rPh>
    <rPh sb="13" eb="15">
      <t>セッテイ</t>
    </rPh>
    <phoneticPr fontId="1"/>
  </si>
  <si>
    <t>2.一部の地域移行を想定した利用者に対して設定している</t>
    <rPh sb="2" eb="4">
      <t>イチブ</t>
    </rPh>
    <rPh sb="5" eb="9">
      <t>チイキイコウ</t>
    </rPh>
    <rPh sb="10" eb="12">
      <t>ソウテイ</t>
    </rPh>
    <rPh sb="14" eb="17">
      <t>リヨウシャ</t>
    </rPh>
    <rPh sb="18" eb="19">
      <t>タイ</t>
    </rPh>
    <rPh sb="21" eb="23">
      <t>セッテイ</t>
    </rPh>
    <phoneticPr fontId="1"/>
  </si>
  <si>
    <t>3.設定していない</t>
    <rPh sb="2" eb="4">
      <t>セッテイ</t>
    </rPh>
    <phoneticPr fontId="1"/>
  </si>
  <si>
    <t>⑬-2</t>
    <phoneticPr fontId="1"/>
  </si>
  <si>
    <t>期限を設定している場合の具体的な期間ごとの施設入所支援利用者数（実人数）</t>
    <rPh sb="0" eb="2">
      <t>キゲン</t>
    </rPh>
    <rPh sb="3" eb="5">
      <t>セッテイ</t>
    </rPh>
    <rPh sb="9" eb="11">
      <t>バアイ</t>
    </rPh>
    <rPh sb="12" eb="15">
      <t>グタイテキ</t>
    </rPh>
    <rPh sb="16" eb="18">
      <t>キカン</t>
    </rPh>
    <phoneticPr fontId="1"/>
  </si>
  <si>
    <t>「⑫-1入所期間の期限設定状況」にて「1.すべての利用者に対して設定している」または</t>
    <phoneticPr fontId="3"/>
  </si>
  <si>
    <t>「2.一部の地域移行を想定した利用者に対して設定している」を選択した場合のみ回答してください。</t>
    <phoneticPr fontId="3"/>
  </si>
  <si>
    <t xml:space="preserve">  </t>
    <phoneticPr fontId="3"/>
  </si>
  <si>
    <t>1.１年未満</t>
  </si>
  <si>
    <t>2.１年以上３年未満</t>
  </si>
  <si>
    <t>3.３年以上５年未満</t>
  </si>
  <si>
    <t>4.５年以上</t>
  </si>
  <si>
    <t>地域で障害者を支える体制づくりの状況</t>
    <rPh sb="16" eb="18">
      <t>ジョウキョウ</t>
    </rPh>
    <phoneticPr fontId="1"/>
  </si>
  <si>
    <t>地域で障害者を支える体制づくりに向けた具体的な取組内容</t>
    <rPh sb="16" eb="17">
      <t>ム</t>
    </rPh>
    <rPh sb="19" eb="21">
      <t>グタイ</t>
    </rPh>
    <rPh sb="21" eb="22">
      <t>テキ</t>
    </rPh>
    <rPh sb="23" eb="27">
      <t>トリクミナイヨウ</t>
    </rPh>
    <phoneticPr fontId="1"/>
  </si>
  <si>
    <t>「①地域で障害者を支える体制づくりの状況」にて「1.実施している」と回答した場合、②-1（本問）～③-2を回答してください。</t>
    <rPh sb="26" eb="28">
      <t>ジッシ</t>
    </rPh>
    <rPh sb="34" eb="36">
      <t>カイトウ</t>
    </rPh>
    <rPh sb="38" eb="40">
      <t>バアイ</t>
    </rPh>
    <rPh sb="45" eb="47">
      <t>ホンモン</t>
    </rPh>
    <phoneticPr fontId="3"/>
  </si>
  <si>
    <t>「2.実施していない」と回答した場合は、「④-1施設として地域で障害者を支える体制づくりを行う上での課題」に進んで回答してください。</t>
    <rPh sb="3" eb="5">
      <t>ジッシ</t>
    </rPh>
    <rPh sb="12" eb="14">
      <t>カイトウ</t>
    </rPh>
    <rPh sb="54" eb="55">
      <t>スス</t>
    </rPh>
    <rPh sb="57" eb="59">
      <t>カイトウ</t>
    </rPh>
    <phoneticPr fontId="3"/>
  </si>
  <si>
    <t>1.法人自らが地域の障害者に対する訪問サービスや通所サービスを実施</t>
  </si>
  <si>
    <t>2.グループホーム等に対するバックアップ（緊急時等の応援態勢等）</t>
    <rPh sb="30" eb="31">
      <t>トウ</t>
    </rPh>
    <phoneticPr fontId="1"/>
  </si>
  <si>
    <t>3.グループホーム等に対する支援ノウハウの伝達等の人材育成</t>
  </si>
  <si>
    <t>4.地域住民による見守り支援体制づくり</t>
  </si>
  <si>
    <t>5.障害者が安心して生活できるよう地域住民に対する啓発活動を実施</t>
  </si>
  <si>
    <t>6.関係機関との連携・協議を通じた、見守りや相談等のネットワークづくり</t>
  </si>
  <si>
    <t>地域で障害者を支える体制づくりに向けて具体的に連携協議している関係機関等</t>
  </si>
  <si>
    <t>「①地域で障害者を支える体制づくりの状況」にて「1.実施している」と回答した場合に回答してください。</t>
    <rPh sb="26" eb="28">
      <t>ジッシ</t>
    </rPh>
    <rPh sb="34" eb="36">
      <t>カイトウ</t>
    </rPh>
    <rPh sb="38" eb="40">
      <t>バアイ</t>
    </rPh>
    <phoneticPr fontId="3"/>
  </si>
  <si>
    <t>1.自立支援協議会</t>
  </si>
  <si>
    <t>2.相談支援事業所</t>
    <rPh sb="8" eb="9">
      <t>ショ</t>
    </rPh>
    <phoneticPr fontId="1"/>
  </si>
  <si>
    <t>3.グループホーム等他の障害福祉サービス事業所</t>
  </si>
  <si>
    <t>4.町会・自治会</t>
    <rPh sb="2" eb="4">
      <t>チョウカイ</t>
    </rPh>
    <phoneticPr fontId="1"/>
  </si>
  <si>
    <t>5.営利法人（株式・合名・合資・合同会社）</t>
  </si>
  <si>
    <t>6.特定非営利活動法人（ＮＰＯ）</t>
  </si>
  <si>
    <t>7.その他の法人（社団・財団、農協、生協、学校等）</t>
  </si>
  <si>
    <t>8.商工会</t>
  </si>
  <si>
    <t>9.行政機関</t>
  </si>
  <si>
    <t>10.不動産業者</t>
  </si>
  <si>
    <t>11.地域ボランティア等</t>
    <rPh sb="3" eb="5">
      <t>チイキ</t>
    </rPh>
    <rPh sb="11" eb="12">
      <t>トウ</t>
    </rPh>
    <phoneticPr fontId="1"/>
  </si>
  <si>
    <t>12.連携・協議している関係機関等はない</t>
    <rPh sb="12" eb="14">
      <t>カンケイ</t>
    </rPh>
    <phoneticPr fontId="1"/>
  </si>
  <si>
    <t>13.その他</t>
    <rPh sb="5" eb="6">
      <t>タ</t>
    </rPh>
    <phoneticPr fontId="1"/>
  </si>
  <si>
    <t>④-1</t>
    <phoneticPr fontId="1"/>
  </si>
  <si>
    <t>施設として地域で障害者を支える体制づくりを行う上での課題</t>
    <phoneticPr fontId="1"/>
  </si>
  <si>
    <t>1.施設として、地域とどのように連携をとればよいのかノウハウが不十分</t>
  </si>
  <si>
    <t>2.施設において地域の体制づくりのための人手が確保できない</t>
  </si>
  <si>
    <t>3.立地が町中から遠い等物理的に地域との連携が困難</t>
  </si>
  <si>
    <t>4.地域の体制づくりにおいて連携先となるグループホームが不足</t>
  </si>
  <si>
    <t>5.地域の体制づくりにおいて連携先となる通所系の障害福祉サービス事業所が不足</t>
  </si>
  <si>
    <t>6.地域の体制づくりにおいて連携先となる訪問系の障害福祉サービス事業所が不足</t>
  </si>
  <si>
    <t>7.地域の体制づくりにおいて連携先となる短期入所事業所が不足</t>
  </si>
  <si>
    <t>8.地域の体制づくりにおいて連携先となる地域生活支援拠点等の機能が不十分</t>
  </si>
  <si>
    <t>9.地域の体制づくりにおいて障害者が利用できる住宅の確保が困難</t>
  </si>
  <si>
    <t>10.地域の体制づくりにおいて医療機関との連携が困難</t>
  </si>
  <si>
    <t>11.地域住民の理解促進や受け入れ姿勢の醸成が困難</t>
  </si>
  <si>
    <t>12.特に課題はない</t>
  </si>
  <si>
    <t>地域生活支援拠点等への位置づけ</t>
    <phoneticPr fontId="1"/>
  </si>
  <si>
    <t>1.位置づけられている</t>
    <rPh sb="2" eb="4">
      <t>イチ</t>
    </rPh>
    <phoneticPr fontId="1"/>
  </si>
  <si>
    <t>2.位置づけられていない</t>
    <rPh sb="2" eb="4">
      <t>イチ</t>
    </rPh>
    <phoneticPr fontId="1"/>
  </si>
  <si>
    <t>該当する整備型</t>
    <rPh sb="0" eb="2">
      <t>ガイトウ</t>
    </rPh>
    <phoneticPr fontId="1"/>
  </si>
  <si>
    <t>「①地域生活支援拠点等への位置づけ」にて「1.位置づけられている」と回答した場合、②-1（本問）～④を回答してください。</t>
    <rPh sb="34" eb="36">
      <t>カイトウ</t>
    </rPh>
    <rPh sb="38" eb="40">
      <t>バアイ</t>
    </rPh>
    <rPh sb="45" eb="47">
      <t>ホンモン</t>
    </rPh>
    <phoneticPr fontId="3"/>
  </si>
  <si>
    <t>「2.実施していない」と回答した場合は、次のシート「④地域移行後の支援」に進んで回答してください。</t>
    <rPh sb="3" eb="5">
      <t>ジッシ</t>
    </rPh>
    <rPh sb="12" eb="14">
      <t>カイトウ</t>
    </rPh>
    <rPh sb="20" eb="21">
      <t>ツギ</t>
    </rPh>
    <rPh sb="37" eb="38">
      <t>スス</t>
    </rPh>
    <rPh sb="40" eb="42">
      <t>カイトウ</t>
    </rPh>
    <phoneticPr fontId="3"/>
  </si>
  <si>
    <t>1.多機能拠点整備型の中心的な役割</t>
  </si>
  <si>
    <t>2.面的整備型の一部</t>
  </si>
  <si>
    <t>3.（多機能・面的）併用型</t>
  </si>
  <si>
    <t>担っている主な役割</t>
  </si>
  <si>
    <t>「①地域生活支援拠点等への位置づけ」にて「1.位置づけられている」と回答した場合に回答してください。</t>
    <rPh sb="34" eb="36">
      <t>カイトウ</t>
    </rPh>
    <rPh sb="38" eb="40">
      <t>バアイ</t>
    </rPh>
    <phoneticPr fontId="3"/>
  </si>
  <si>
    <t>1.相談</t>
  </si>
  <si>
    <t>2.緊急時の受け入れ・対応</t>
  </si>
  <si>
    <t>3.体験の機会・場</t>
  </si>
  <si>
    <t>4.専門的人材の確保・養成</t>
  </si>
  <si>
    <t>5.地域の体制づくり</t>
  </si>
  <si>
    <t>関係機関との連携の取組内容</t>
    <rPh sb="11" eb="13">
      <t>ナイヨウ</t>
    </rPh>
    <phoneticPr fontId="1"/>
  </si>
  <si>
    <t>1.専門職や地域住民に拠点等の意義の説明（講演会等）の場を作っている</t>
  </si>
  <si>
    <t>2.関係機関が把握している情報も含め、ニーズを把握・分析している</t>
  </si>
  <si>
    <t>3.関係機関が把握している情報も含め、社会資源を整理している</t>
  </si>
  <si>
    <t>4.関係機関、専門職の役割の確認や地域の社会資源を知る機会として研修会等を実施している</t>
  </si>
  <si>
    <t>5.関係機関間ですぐ相談し、対応できる信頼関係を構築している</t>
  </si>
  <si>
    <t>6.関係機関が共同でコールセンターなどの事業を実施している</t>
  </si>
  <si>
    <t>7.体験型入所などの自立訓練の場を確保している</t>
  </si>
  <si>
    <t>8.関係機関が共同で「事前登録制」を設ける等、緊急時に備えている</t>
  </si>
  <si>
    <t>9.関係機関に「緊急対応支援員」の協力依頼を行い、緊急時対応における体制づくりを行っている</t>
  </si>
  <si>
    <t>10.日常生活の体験の場、宿泊体験の場として、グループホーム等と連携している</t>
  </si>
  <si>
    <t>11.専門的ケアに対応するために、関係機関でOJTによる研鑽や実務研修を行っている</t>
  </si>
  <si>
    <t>12.拠点等の整備や運営のために、地域にある協議会で事例検討等を行っている</t>
  </si>
  <si>
    <t>13.民生委員、町会・自治会、ボランティア等の地域団体等と連携して、
　　 障害者を見守るネットワークづくりを行っている</t>
    <rPh sb="5" eb="7">
      <t>イイン</t>
    </rPh>
    <rPh sb="11" eb="14">
      <t>ジチカイ</t>
    </rPh>
    <rPh sb="21" eb="22">
      <t>トウ</t>
    </rPh>
    <phoneticPr fontId="1"/>
  </si>
  <si>
    <t>14.学生に、現場実習の場や地域との交流活動の場として提供している</t>
    <rPh sb="3" eb="5">
      <t>ガクセイ</t>
    </rPh>
    <phoneticPr fontId="1"/>
  </si>
  <si>
    <t>15.その他</t>
    <rPh sb="5" eb="6">
      <t>タ</t>
    </rPh>
    <phoneticPr fontId="1"/>
  </si>
  <si>
    <t>地域移行後の支援</t>
    <phoneticPr fontId="3"/>
  </si>
  <si>
    <t>地域移行した当事者の地域移行後の住まいの場別人数</t>
    <rPh sb="0" eb="2">
      <t>チイキ</t>
    </rPh>
    <rPh sb="2" eb="4">
      <t>イコウ</t>
    </rPh>
    <rPh sb="6" eb="9">
      <t>トウジシャ</t>
    </rPh>
    <rPh sb="10" eb="12">
      <t>チイキ</t>
    </rPh>
    <rPh sb="12" eb="14">
      <t>イコウ</t>
    </rPh>
    <rPh sb="14" eb="15">
      <t>ゴ</t>
    </rPh>
    <rPh sb="16" eb="17">
      <t>ス</t>
    </rPh>
    <rPh sb="20" eb="21">
      <t>バ</t>
    </rPh>
    <rPh sb="21" eb="22">
      <t>ベツ</t>
    </rPh>
    <rPh sb="22" eb="24">
      <t>ニンズウ</t>
    </rPh>
    <phoneticPr fontId="1"/>
  </si>
  <si>
    <t>※「障害者支援施設の役割・機能」シートの「地域移行の支援状況」１②「地域移行した者の数」に</t>
    <phoneticPr fontId="3"/>
  </si>
  <si>
    <t>　　計上した方について回答してください。</t>
    <phoneticPr fontId="3"/>
  </si>
  <si>
    <t>①-1.同一法人が運営するグループホーム（日中サービス支援型）</t>
  </si>
  <si>
    <t>①-2.同一法人が運営するグループホーム（介護サービス包括型）</t>
  </si>
  <si>
    <t>①-3.同一法人が運営するグループホーム（外部サービス利用型）</t>
  </si>
  <si>
    <t>②-1.他法人が運営するグループホーム（日中サービス支援型）</t>
  </si>
  <si>
    <t>②-2.他法人が運営するグループホーム（介護サービス包括型）</t>
  </si>
  <si>
    <t>②-3.他法人が運営するグループホーム（外部サービス利用型）</t>
  </si>
  <si>
    <t>③宿泊型自立訓練</t>
    <rPh sb="1" eb="8">
      <t>シュクハクガタジリツクンレン</t>
    </rPh>
    <phoneticPr fontId="1"/>
  </si>
  <si>
    <t>④福祉ホーム（地域生活支援事業）</t>
    <rPh sb="1" eb="3">
      <t>フクシ</t>
    </rPh>
    <rPh sb="7" eb="9">
      <t>チイキ</t>
    </rPh>
    <rPh sb="9" eb="11">
      <t>セイカツ</t>
    </rPh>
    <rPh sb="11" eb="13">
      <t>シエン</t>
    </rPh>
    <rPh sb="13" eb="15">
      <t>ジギョウ</t>
    </rPh>
    <phoneticPr fontId="1"/>
  </si>
  <si>
    <t>⑤家庭復帰</t>
    <rPh sb="1" eb="5">
      <t>カテイフッキ</t>
    </rPh>
    <phoneticPr fontId="1"/>
  </si>
  <si>
    <t>⑥-1.1人暮らし・結婚等（公営住宅）</t>
    <rPh sb="4" eb="6">
      <t>ヒトリ</t>
    </rPh>
    <rPh sb="6" eb="7">
      <t>グ</t>
    </rPh>
    <rPh sb="10" eb="12">
      <t>ケッコン</t>
    </rPh>
    <rPh sb="12" eb="13">
      <t>トウ</t>
    </rPh>
    <rPh sb="14" eb="16">
      <t>コウエイ</t>
    </rPh>
    <rPh sb="16" eb="18">
      <t>ジュウタク</t>
    </rPh>
    <phoneticPr fontId="1"/>
  </si>
  <si>
    <t>⑥-2.1人暮らし・結婚等（公的賃貸住宅（公営住宅を除く））</t>
    <rPh sb="4" eb="6">
      <t>ヒトリ</t>
    </rPh>
    <rPh sb="6" eb="7">
      <t>グ</t>
    </rPh>
    <rPh sb="10" eb="12">
      <t>ケッコン</t>
    </rPh>
    <rPh sb="12" eb="13">
      <t>トウ</t>
    </rPh>
    <rPh sb="14" eb="16">
      <t>コウテキ</t>
    </rPh>
    <rPh sb="16" eb="18">
      <t>チンタイ</t>
    </rPh>
    <rPh sb="18" eb="20">
      <t>ジュウタク</t>
    </rPh>
    <rPh sb="21" eb="25">
      <t>コウエイジュウタク</t>
    </rPh>
    <rPh sb="26" eb="27">
      <t>ノゾ</t>
    </rPh>
    <phoneticPr fontId="1"/>
  </si>
  <si>
    <t>⑥-3.1人暮らし・結婚等（その他民間住宅）</t>
    <rPh sb="4" eb="6">
      <t>ヒトリ</t>
    </rPh>
    <rPh sb="6" eb="7">
      <t>グ</t>
    </rPh>
    <rPh sb="10" eb="12">
      <t>ケッコン</t>
    </rPh>
    <rPh sb="12" eb="13">
      <t>トウ</t>
    </rPh>
    <rPh sb="16" eb="17">
      <t>タ</t>
    </rPh>
    <rPh sb="17" eb="19">
      <t>ミンカン</t>
    </rPh>
    <rPh sb="19" eb="21">
      <t>ジュウタク</t>
    </rPh>
    <phoneticPr fontId="1"/>
  </si>
  <si>
    <t>⑦-2</t>
  </si>
  <si>
    <t>その他の具体的な内容について記載</t>
    <rPh sb="2" eb="3">
      <t>タ</t>
    </rPh>
    <rPh sb="4" eb="7">
      <t>グタイテキ</t>
    </rPh>
    <rPh sb="8" eb="10">
      <t>ナイヨウ</t>
    </rPh>
    <rPh sb="14" eb="16">
      <t>キサイ</t>
    </rPh>
    <phoneticPr fontId="1"/>
  </si>
  <si>
    <t>地域移行した当事者（家庭復帰）の地域移行後の居住形態別人数</t>
    <rPh sb="0" eb="2">
      <t>チイキ</t>
    </rPh>
    <rPh sb="2" eb="4">
      <t>イコウ</t>
    </rPh>
    <rPh sb="6" eb="9">
      <t>トウジシャ</t>
    </rPh>
    <rPh sb="10" eb="14">
      <t>カテイフッキ</t>
    </rPh>
    <rPh sb="16" eb="21">
      <t>チイキイコウゴ</t>
    </rPh>
    <rPh sb="22" eb="29">
      <t>キョジュウケイタイベツニンズウ</t>
    </rPh>
    <phoneticPr fontId="1"/>
  </si>
  <si>
    <t>※「Q1地域移行した当事者の地域移行後の住まいの場別人数」において</t>
    <phoneticPr fontId="3"/>
  </si>
  <si>
    <t>　　「⑤家庭復帰」に計上した方について回答してください。</t>
    <phoneticPr fontId="3"/>
  </si>
  <si>
    <t>①親と同居</t>
  </si>
  <si>
    <t>②親以外の家族・親戚と同居</t>
  </si>
  <si>
    <t>③その他</t>
    <rPh sb="3" eb="4">
      <t>タ</t>
    </rPh>
    <phoneticPr fontId="1"/>
  </si>
  <si>
    <t>地域移行した当事者（１人暮らし・結婚等）の地域移行後の居住形態別人数</t>
    <rPh sb="0" eb="2">
      <t>チイキ</t>
    </rPh>
    <rPh sb="2" eb="4">
      <t>イコウ</t>
    </rPh>
    <rPh sb="6" eb="9">
      <t>トウジシャ</t>
    </rPh>
    <rPh sb="11" eb="12">
      <t>ニン</t>
    </rPh>
    <rPh sb="12" eb="13">
      <t>グ</t>
    </rPh>
    <rPh sb="16" eb="19">
      <t>ケッコンナド</t>
    </rPh>
    <rPh sb="21" eb="26">
      <t>チイキイコウゴ</t>
    </rPh>
    <rPh sb="27" eb="34">
      <t>キョジュウケイタイベツニンズウ</t>
    </rPh>
    <phoneticPr fontId="1"/>
  </si>
  <si>
    <t>　　「1人暮らし・結婚等(⑥-1～3)」に計上した方について回答してください。</t>
    <phoneticPr fontId="3"/>
  </si>
  <si>
    <t>①1人暮らし</t>
  </si>
  <si>
    <t>②配偶者（非婚も含む）と同居</t>
    <rPh sb="1" eb="4">
      <t>ハイグウシャ</t>
    </rPh>
    <rPh sb="5" eb="7">
      <t>ヒコン</t>
    </rPh>
    <rPh sb="8" eb="9">
      <t>フク</t>
    </rPh>
    <rPh sb="12" eb="14">
      <t>ドウキョ</t>
    </rPh>
    <phoneticPr fontId="1"/>
  </si>
  <si>
    <t>地域移行に向けて、地域に不足していると感じるサービス</t>
    <rPh sb="0" eb="4">
      <t>チイキイコウ</t>
    </rPh>
    <rPh sb="5" eb="6">
      <t>ム</t>
    </rPh>
    <rPh sb="9" eb="11">
      <t>チイキ</t>
    </rPh>
    <rPh sb="12" eb="14">
      <t>フソク</t>
    </rPh>
    <rPh sb="19" eb="20">
      <t>カン</t>
    </rPh>
    <phoneticPr fontId="1"/>
  </si>
  <si>
    <t>◎</t>
    <phoneticPr fontId="3"/>
  </si>
  <si>
    <t>17.就労継続支援B型</t>
    <rPh sb="3" eb="7">
      <t>シュウロウケイゾク</t>
    </rPh>
    <rPh sb="7" eb="9">
      <t>シエン</t>
    </rPh>
    <rPh sb="10" eb="11">
      <t>ガタ</t>
    </rPh>
    <phoneticPr fontId="1"/>
  </si>
  <si>
    <t>18.就労定着支援</t>
    <rPh sb="3" eb="9">
      <t>シュウロウテイチャクシエン</t>
    </rPh>
    <phoneticPr fontId="1"/>
  </si>
  <si>
    <t>19.就労選択支援</t>
    <rPh sb="3" eb="9">
      <t>シュウロウセンタクシエン</t>
    </rPh>
    <phoneticPr fontId="1"/>
  </si>
  <si>
    <t>4.行動援護</t>
    <rPh sb="2" eb="4">
      <t>コウドウ</t>
    </rPh>
    <rPh sb="4" eb="6">
      <t>エンゴ</t>
    </rPh>
    <phoneticPr fontId="1"/>
  </si>
  <si>
    <t>20.児童発達支援</t>
    <rPh sb="3" eb="9">
      <t>ジドウハッタツシエン</t>
    </rPh>
    <phoneticPr fontId="1"/>
  </si>
  <si>
    <t>5.重度障害者等包括支援</t>
    <rPh sb="2" eb="4">
      <t>ジュウド</t>
    </rPh>
    <rPh sb="4" eb="7">
      <t>ショウガイシャ</t>
    </rPh>
    <rPh sb="7" eb="8">
      <t>トウ</t>
    </rPh>
    <rPh sb="8" eb="12">
      <t>ホウカツシエン</t>
    </rPh>
    <phoneticPr fontId="1"/>
  </si>
  <si>
    <t>21.医療型児童発達支援</t>
    <rPh sb="3" eb="6">
      <t>イリョウガタ</t>
    </rPh>
    <rPh sb="6" eb="12">
      <t>ジドウハッタツシエン</t>
    </rPh>
    <phoneticPr fontId="1"/>
  </si>
  <si>
    <t>6.短期入所</t>
    <rPh sb="2" eb="6">
      <t>タンキニュウショ</t>
    </rPh>
    <phoneticPr fontId="1"/>
  </si>
  <si>
    <t>22.放課後等デイサービス</t>
    <rPh sb="3" eb="7">
      <t>ホウカゴトウ</t>
    </rPh>
    <phoneticPr fontId="1"/>
  </si>
  <si>
    <t>7.療養介護</t>
    <rPh sb="2" eb="6">
      <t>リョウヨウカイゴ</t>
    </rPh>
    <phoneticPr fontId="1"/>
  </si>
  <si>
    <t>23.居宅訪問型児童発達支援</t>
    <rPh sb="3" eb="14">
      <t>キョタクホウモンガタジドウハッタツシエン</t>
    </rPh>
    <phoneticPr fontId="1"/>
  </si>
  <si>
    <t>8.生活介護</t>
  </si>
  <si>
    <t>24.保育所等訪問支援</t>
    <rPh sb="3" eb="11">
      <t>ホイクショトウホウモンシエン</t>
    </rPh>
    <phoneticPr fontId="1"/>
  </si>
  <si>
    <t>9.施設入所支援</t>
    <rPh sb="2" eb="8">
      <t>シセツニュウショシエン</t>
    </rPh>
    <phoneticPr fontId="1"/>
  </si>
  <si>
    <t>25.福祉型障害児入所施設</t>
    <rPh sb="3" eb="6">
      <t>フクシガタ</t>
    </rPh>
    <rPh sb="6" eb="9">
      <t>ショウガイジ</t>
    </rPh>
    <rPh sb="9" eb="13">
      <t>ニュウショシセツ</t>
    </rPh>
    <phoneticPr fontId="1"/>
  </si>
  <si>
    <t>10.自立生活援助</t>
    <rPh sb="3" eb="9">
      <t>ジリツセイカツエンジョ</t>
    </rPh>
    <phoneticPr fontId="1"/>
  </si>
  <si>
    <t>26.医療型障害児入所施設</t>
    <rPh sb="3" eb="6">
      <t>イリョウガタ</t>
    </rPh>
    <rPh sb="6" eb="9">
      <t>ショウガイジ</t>
    </rPh>
    <rPh sb="9" eb="13">
      <t>ニュウショシセツ</t>
    </rPh>
    <phoneticPr fontId="1"/>
  </si>
  <si>
    <t>11.共同生活援助</t>
  </si>
  <si>
    <t>27.計画相談支援</t>
    <rPh sb="3" eb="9">
      <t>ケイカクソウダンシエン</t>
    </rPh>
    <phoneticPr fontId="1"/>
  </si>
  <si>
    <t>12.自立訓練（機能訓練）</t>
    <rPh sb="3" eb="7">
      <t>ジリツクンレン</t>
    </rPh>
    <rPh sb="8" eb="12">
      <t>キノウクンレン</t>
    </rPh>
    <phoneticPr fontId="1"/>
  </si>
  <si>
    <t>28.障害児相談支援</t>
    <rPh sb="3" eb="10">
      <t>ショウガイジソウダンシエン</t>
    </rPh>
    <phoneticPr fontId="1"/>
  </si>
  <si>
    <t>13.自立訓練（生活訓練）</t>
    <rPh sb="3" eb="7">
      <t>ジリツクンレン</t>
    </rPh>
    <rPh sb="8" eb="12">
      <t>セイカツクンレン</t>
    </rPh>
    <phoneticPr fontId="1"/>
  </si>
  <si>
    <t>29.地域移行支援</t>
    <rPh sb="3" eb="9">
      <t>チイキイコウシエン</t>
    </rPh>
    <phoneticPr fontId="1"/>
  </si>
  <si>
    <t>14.宿泊型自立訓練</t>
    <rPh sb="3" eb="10">
      <t>シュクハクガタジリツクンレン</t>
    </rPh>
    <phoneticPr fontId="1"/>
  </si>
  <si>
    <t>30.地域定着支援</t>
    <rPh sb="3" eb="9">
      <t>チイキテイチャクシエン</t>
    </rPh>
    <phoneticPr fontId="1"/>
  </si>
  <si>
    <t>15.就労移行支援</t>
    <rPh sb="3" eb="9">
      <t>シュウロウイコウシエン</t>
    </rPh>
    <phoneticPr fontId="1"/>
  </si>
  <si>
    <t>31.その他</t>
    <rPh sb="5" eb="6">
      <t>タ</t>
    </rPh>
    <phoneticPr fontId="1"/>
  </si>
  <si>
    <t>16.就労継続支援A型</t>
    <rPh sb="3" eb="9">
      <t>シュウロウケイゾクシエン</t>
    </rPh>
    <rPh sb="10" eb="11">
      <t>ガタ</t>
    </rPh>
    <phoneticPr fontId="1"/>
  </si>
  <si>
    <t>地域移行後に障害者支援施設に再入所となったケースの数　</t>
    <rPh sb="14" eb="17">
      <t>サイニュウショ</t>
    </rPh>
    <phoneticPr fontId="3"/>
  </si>
  <si>
    <t>※2023年11月1日～2024年10月31日に障害者支援施設に戻ってきたケース数を回答してください。</t>
    <rPh sb="24" eb="31">
      <t>ショウガイシャシエンシセツ</t>
    </rPh>
    <rPh sb="32" eb="33">
      <t>モド</t>
    </rPh>
    <rPh sb="40" eb="41">
      <t>スウ</t>
    </rPh>
    <rPh sb="42" eb="44">
      <t>カイトウ</t>
    </rPh>
    <phoneticPr fontId="3"/>
  </si>
  <si>
    <t>ケース</t>
    <phoneticPr fontId="3"/>
  </si>
  <si>
    <t>①-1に該当した各ケースにおける、施設に戻るまでの期間別ケース数</t>
  </si>
  <si>
    <t>①6か月未満</t>
  </si>
  <si>
    <t>②6か月以上1年未満</t>
  </si>
  <si>
    <t>ケース</t>
  </si>
  <si>
    <t>③1年以上1年6月未満</t>
  </si>
  <si>
    <t>④1年6月以上2年未満</t>
  </si>
  <si>
    <t>⑤2年以上</t>
  </si>
  <si>
    <t>①-3</t>
  </si>
  <si>
    <t>地域移行後に障害者支援施設に再入所となった理由</t>
    <rPh sb="14" eb="17">
      <t>サイニュウショ</t>
    </rPh>
    <phoneticPr fontId="3"/>
  </si>
  <si>
    <t>※「①-1地域移行後に障害者支援施設に再入所となったケースの数　」で、1以上回答した場合に回答してください。</t>
    <phoneticPr fontId="3"/>
  </si>
  <si>
    <t>アンケートは以上です。ご回答ありがとうございました。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</si>
</sst>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quot;0&quot;.&quot;"/>
    <numFmt numFmtId="165" formatCode="#,##0.0;[Red]\-#,##0.0"/>
  </numFmts>
  <fonts count="30">
    <font>
      <sz val="11"/>
      <color theme="1"/>
      <name val="Yu Gothic"/>
      <family val="2"/>
      <scheme val="minor"/>
    </font>
    <font>
      <sz val="11"/>
      <color theme="1"/>
      <name val="Yu Gothic"/>
      <family val="2"/>
      <scheme val="minor"/>
    </font>
    <font>
      <sz val="10"/>
      <color theme="1"/>
      <name val="Meiryo UI"/>
      <family val="3"/>
      <charset val="128"/>
    </font>
    <font>
      <sz val="6"/>
      <name val="Yu Gothic"/>
      <family val="3"/>
      <charset val="128"/>
      <scheme val="minor"/>
    </font>
    <font>
      <b/>
      <sz val="10"/>
      <color theme="1"/>
      <name val="Meiryo UI"/>
      <family val="3"/>
      <charset val="128"/>
    </font>
    <font>
      <sz val="10"/>
      <name val="Meiryo UI"/>
      <family val="3"/>
      <charset val="128"/>
    </font>
    <font>
      <b/>
      <u/>
      <sz val="10"/>
      <name val="Meiryo UI"/>
      <family val="3"/>
      <charset val="128"/>
    </font>
    <font>
      <b/>
      <sz val="10"/>
      <name val="Meiryo UI"/>
      <family val="3"/>
      <charset val="128"/>
    </font>
    <font>
      <sz val="10"/>
      <color rgb="FFFF0000"/>
      <name val="Meiryo UI"/>
      <family val="3"/>
      <charset val="128"/>
    </font>
    <font>
      <b/>
      <sz val="10"/>
      <color theme="0"/>
      <name val="Meiryo UI"/>
      <family val="3"/>
      <charset val="128"/>
    </font>
    <font>
      <u/>
      <sz val="10"/>
      <color theme="1"/>
      <name val="Meiryo UI"/>
      <family val="3"/>
      <charset val="128"/>
    </font>
    <font>
      <sz val="9"/>
      <color theme="0" tint="-0.499984740745262"/>
      <name val="Meiryo UI"/>
      <family val="3"/>
      <charset val="128"/>
    </font>
    <font>
      <u/>
      <sz val="10"/>
      <name val="Meiryo UI"/>
      <family val="3"/>
      <charset val="128"/>
    </font>
    <font>
      <b/>
      <sz val="11"/>
      <color theme="1"/>
      <name val="Meiryo UI"/>
      <family val="3"/>
      <charset val="128"/>
    </font>
    <font>
      <sz val="11"/>
      <color theme="1"/>
      <name val="Meiryo UI"/>
      <family val="3"/>
      <charset val="128"/>
    </font>
    <font>
      <sz val="6"/>
      <name val="Yu Gothic"/>
      <family val="2"/>
      <charset val="128"/>
      <scheme val="minor"/>
    </font>
    <font>
      <sz val="8"/>
      <color theme="1"/>
      <name val="Meiryo UI"/>
      <family val="3"/>
      <charset val="128"/>
    </font>
    <font>
      <sz val="9"/>
      <color theme="1"/>
      <name val="Meiryo UI"/>
      <family val="3"/>
      <charset val="128"/>
    </font>
    <font>
      <sz val="7"/>
      <color rgb="FF242424"/>
      <name val="Segoe UI"/>
      <family val="2"/>
    </font>
    <font>
      <sz val="7"/>
      <color rgb="FF242424"/>
      <name val="Segoe UI Symbol"/>
      <family val="1"/>
    </font>
    <font>
      <b/>
      <u/>
      <sz val="10"/>
      <color theme="1"/>
      <name val="Meiryo UI"/>
      <family val="3"/>
      <charset val="128"/>
    </font>
    <font>
      <u/>
      <sz val="11"/>
      <color theme="10"/>
      <name val="Yu Gothic"/>
      <family val="2"/>
      <scheme val="minor"/>
    </font>
    <font>
      <b/>
      <sz val="12"/>
      <color theme="1"/>
      <name val="Meiryo UI"/>
      <family val="3"/>
      <charset val="128"/>
    </font>
    <font>
      <b/>
      <sz val="14"/>
      <color theme="1"/>
      <name val="Meiryo UI"/>
      <family val="3"/>
      <charset val="128"/>
    </font>
    <font>
      <sz val="14"/>
      <color theme="1"/>
      <name val="Meiryo UI"/>
      <family val="3"/>
      <charset val="128"/>
    </font>
    <font>
      <sz val="10"/>
      <color rgb="FFFFFF00"/>
      <name val="Meiryo UI"/>
      <family val="3"/>
      <charset val="128"/>
    </font>
    <font>
      <sz val="8"/>
      <color rgb="FFFF0000"/>
      <name val="Meiryo UI"/>
      <family val="3"/>
      <charset val="128"/>
    </font>
    <font>
      <b/>
      <sz val="16"/>
      <color theme="1"/>
      <name val="Meiryo UI"/>
      <family val="3"/>
      <charset val="128"/>
    </font>
    <font>
      <b/>
      <u/>
      <sz val="11"/>
      <color rgb="FFFF3300"/>
      <name val="Meiryo UI"/>
      <family val="3"/>
      <charset val="128"/>
    </font>
    <font>
      <sz val="9"/>
      <name val="Meiryo UI"/>
      <family val="3"/>
      <charset val="128"/>
    </font>
  </fonts>
  <fills count="10">
    <fill>
      <patternFill patternType="none"/>
    </fill>
    <fill>
      <patternFill patternType="gray125"/>
    </fill>
    <fill>
      <patternFill patternType="solid">
        <fgColor theme="2"/>
        <bgColor indexed="64"/>
      </patternFill>
    </fill>
    <fill>
      <patternFill patternType="solid">
        <fgColor theme="2" tint="-0.749992370372631"/>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9966"/>
        <bgColor indexed="64"/>
      </patternFill>
    </fill>
    <fill>
      <patternFill patternType="solid">
        <fgColor rgb="FFF8CBAD"/>
        <bgColor indexed="64"/>
      </patternFill>
    </fill>
    <fill>
      <patternFill patternType="solid">
        <fgColor theme="2" tint="-9.9978637043366805E-2"/>
        <bgColor indexed="64"/>
      </patternFill>
    </fill>
    <fill>
      <patternFill patternType="solid">
        <fgColor theme="1" tint="0.49998474074526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21" fillId="0" borderId="0" applyNumberFormat="0" applyFill="0" applyBorder="0" applyAlignment="0" applyProtection="0"/>
  </cellStyleXfs>
  <cellXfs count="221">
    <xf numFmtId="0" fontId="0" fillId="0" borderId="0" xfId="0"/>
    <xf numFmtId="0" fontId="2" fillId="0" borderId="0" xfId="0" applyFont="1" applyAlignment="1">
      <alignment vertical="center"/>
    </xf>
    <xf numFmtId="0" fontId="4" fillId="0" borderId="0" xfId="0" applyFont="1" applyAlignment="1">
      <alignment vertical="center"/>
    </xf>
    <xf numFmtId="0" fontId="2" fillId="4" borderId="0" xfId="0" applyFont="1" applyFill="1" applyAlignment="1">
      <alignment horizontal="center" vertical="center"/>
    </xf>
    <xf numFmtId="0" fontId="2" fillId="2" borderId="0" xfId="0" applyFont="1" applyFill="1" applyAlignment="1">
      <alignment horizontal="center" vertical="center"/>
    </xf>
    <xf numFmtId="0" fontId="2" fillId="4" borderId="0" xfId="0" applyFont="1" applyFill="1" applyAlignment="1">
      <alignment horizontal="center" vertical="center" wrapText="1"/>
    </xf>
    <xf numFmtId="0" fontId="2" fillId="2" borderId="0" xfId="0" applyFont="1" applyFill="1" applyAlignment="1">
      <alignment horizontal="center" vertical="center" wrapText="1"/>
    </xf>
    <xf numFmtId="0" fontId="5" fillId="0" borderId="0" xfId="0" applyFont="1" applyAlignment="1">
      <alignment horizontal="left" vertical="center" indent="1"/>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0" fillId="4" borderId="0" xfId="0" applyFill="1"/>
    <xf numFmtId="0" fontId="0" fillId="2" borderId="0" xfId="0" applyFill="1"/>
    <xf numFmtId="0" fontId="5" fillId="0" borderId="0" xfId="0" applyFont="1" applyAlignment="1">
      <alignment horizontal="left" vertical="center"/>
    </xf>
    <xf numFmtId="0" fontId="2" fillId="0" borderId="26"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0" xfId="0" applyFont="1"/>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10" fillId="0" borderId="0" xfId="0" applyFont="1" applyAlignment="1">
      <alignment horizontal="center" vertical="center"/>
    </xf>
    <xf numFmtId="0" fontId="2" fillId="2" borderId="0" xfId="0" applyFont="1" applyFill="1" applyAlignment="1">
      <alignment horizontal="left" vertical="center"/>
    </xf>
    <xf numFmtId="164" fontId="2" fillId="0" borderId="0" xfId="0" applyNumberFormat="1" applyFont="1" applyAlignment="1">
      <alignment horizontal="center" vertical="center"/>
    </xf>
    <xf numFmtId="0" fontId="2" fillId="0" borderId="0" xfId="0" applyFont="1" applyAlignment="1">
      <alignment horizontal="left" vertical="center" indent="1"/>
    </xf>
    <xf numFmtId="0" fontId="9" fillId="0" borderId="0" xfId="0" applyFont="1" applyAlignment="1">
      <alignment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indent="1"/>
    </xf>
    <xf numFmtId="0" fontId="2" fillId="0" borderId="4" xfId="0" applyFont="1" applyBorder="1" applyAlignment="1">
      <alignment vertical="center"/>
    </xf>
    <xf numFmtId="0" fontId="2" fillId="0" borderId="3" xfId="0" applyFont="1" applyBorder="1" applyAlignment="1">
      <alignment vertical="center"/>
    </xf>
    <xf numFmtId="0" fontId="8" fillId="0" borderId="0" xfId="0" applyFont="1" applyAlignment="1">
      <alignment horizontal="left" vertical="center" readingOrder="1"/>
    </xf>
    <xf numFmtId="0" fontId="2" fillId="0" borderId="9" xfId="0" applyFont="1" applyBorder="1" applyAlignment="1">
      <alignment horizontal="left" vertical="center" indent="1"/>
    </xf>
    <xf numFmtId="0" fontId="2" fillId="0" borderId="2" xfId="0" applyFont="1" applyBorder="1" applyAlignment="1">
      <alignment horizontal="left" vertical="center" indent="1"/>
    </xf>
    <xf numFmtId="0" fontId="8" fillId="0" borderId="0" xfId="0" applyFont="1" applyAlignment="1">
      <alignment horizontal="left" vertical="center" indent="1"/>
    </xf>
    <xf numFmtId="0" fontId="2" fillId="0" borderId="0" xfId="0" applyFont="1" applyAlignment="1">
      <alignment horizontal="right" vertical="center"/>
    </xf>
    <xf numFmtId="0" fontId="5" fillId="0" borderId="2" xfId="0" applyFont="1" applyBorder="1" applyAlignment="1">
      <alignment horizontal="left" vertical="center" indent="1"/>
    </xf>
    <xf numFmtId="0" fontId="5" fillId="0" borderId="4" xfId="0" applyFont="1" applyBorder="1" applyAlignment="1">
      <alignment vertical="center"/>
    </xf>
    <xf numFmtId="0" fontId="2" fillId="0" borderId="0" xfId="0" applyFont="1" applyAlignment="1">
      <alignment horizontal="left" vertical="center"/>
    </xf>
    <xf numFmtId="0" fontId="2" fillId="0" borderId="4" xfId="0" applyFont="1" applyBorder="1" applyAlignment="1">
      <alignment horizontal="center" vertical="center"/>
    </xf>
    <xf numFmtId="0" fontId="2" fillId="0" borderId="39" xfId="0" applyFont="1" applyBorder="1" applyAlignment="1">
      <alignment horizontal="left" vertical="center" indent="1"/>
    </xf>
    <xf numFmtId="0" fontId="2" fillId="0" borderId="39" xfId="0" applyFont="1" applyBorder="1" applyAlignment="1">
      <alignment vertical="center"/>
    </xf>
    <xf numFmtId="0" fontId="2" fillId="0" borderId="39" xfId="0" applyFont="1" applyBorder="1" applyAlignment="1">
      <alignment horizontal="right" vertical="center"/>
    </xf>
    <xf numFmtId="0" fontId="8" fillId="2" borderId="0" xfId="0" applyFont="1" applyFill="1" applyAlignment="1">
      <alignment horizontal="left" vertical="center"/>
    </xf>
    <xf numFmtId="0" fontId="16" fillId="0" borderId="0" xfId="0" applyFont="1" applyAlignment="1">
      <alignment horizontal="left" vertical="center" wrapText="1" indent="1"/>
    </xf>
    <xf numFmtId="38" fontId="5" fillId="0" borderId="0" xfId="1" applyFont="1" applyFill="1" applyBorder="1" applyAlignment="1" applyProtection="1">
      <alignment horizontal="center" vertical="center"/>
    </xf>
    <xf numFmtId="0" fontId="8" fillId="0" borderId="0" xfId="0" applyFont="1" applyAlignment="1">
      <alignment horizontal="left" vertical="center"/>
    </xf>
    <xf numFmtId="0" fontId="14" fillId="0" borderId="0" xfId="0" applyFont="1"/>
    <xf numFmtId="14" fontId="2" fillId="0" borderId="0" xfId="0" applyNumberFormat="1" applyFont="1" applyAlignment="1">
      <alignment horizontal="center" vertical="center"/>
    </xf>
    <xf numFmtId="0" fontId="2" fillId="0" borderId="0" xfId="0" applyFont="1" applyAlignment="1">
      <alignment horizontal="center" vertical="center" wrapText="1"/>
    </xf>
    <xf numFmtId="164" fontId="8" fillId="0" borderId="0" xfId="0" applyNumberFormat="1" applyFont="1" applyAlignment="1">
      <alignment horizontal="center" vertical="center"/>
    </xf>
    <xf numFmtId="0" fontId="16" fillId="0" borderId="2" xfId="0" applyFont="1" applyBorder="1" applyAlignment="1">
      <alignment horizontal="left" vertical="center" indent="1"/>
    </xf>
    <xf numFmtId="0" fontId="11" fillId="0" borderId="0" xfId="0" applyFont="1" applyAlignment="1">
      <alignment vertical="center"/>
    </xf>
    <xf numFmtId="0" fontId="2" fillId="0" borderId="0" xfId="0" applyFont="1" applyAlignment="1">
      <alignment vertical="top"/>
    </xf>
    <xf numFmtId="0" fontId="12" fillId="0" borderId="0" xfId="0" applyFont="1" applyAlignment="1">
      <alignment vertical="center"/>
    </xf>
    <xf numFmtId="0" fontId="2" fillId="0" borderId="0" xfId="0" applyFont="1" applyAlignment="1">
      <alignment vertical="center" wrapText="1"/>
    </xf>
    <xf numFmtId="0" fontId="5" fillId="0" borderId="0" xfId="0" applyFont="1" applyAlignment="1">
      <alignment vertical="center" wrapText="1"/>
    </xf>
    <xf numFmtId="0" fontId="8" fillId="2" borderId="0" xfId="0" applyFont="1" applyFill="1" applyAlignment="1">
      <alignment horizontal="center" vertical="center"/>
    </xf>
    <xf numFmtId="0" fontId="16" fillId="0" borderId="4" xfId="0" applyFont="1" applyBorder="1" applyAlignment="1">
      <alignment horizontal="left" vertical="center" indent="1"/>
    </xf>
    <xf numFmtId="0" fontId="8" fillId="0" borderId="0" xfId="0" applyFont="1" applyAlignment="1">
      <alignment horizontal="right" vertical="center"/>
    </xf>
    <xf numFmtId="0" fontId="17" fillId="0" borderId="2" xfId="0" applyFont="1" applyBorder="1" applyAlignment="1">
      <alignment horizontal="left" vertical="center" indent="1"/>
    </xf>
    <xf numFmtId="164" fontId="2" fillId="0" borderId="0" xfId="0" applyNumberFormat="1" applyFont="1" applyAlignment="1">
      <alignment horizontal="center"/>
    </xf>
    <xf numFmtId="0" fontId="5" fillId="0" borderId="0" xfId="0" applyFont="1"/>
    <xf numFmtId="0" fontId="2" fillId="2" borderId="0" xfId="0" applyFont="1" applyFill="1" applyAlignment="1">
      <alignment horizontal="center"/>
    </xf>
    <xf numFmtId="0" fontId="2" fillId="0" borderId="35" xfId="0" applyFont="1" applyBorder="1" applyAlignment="1">
      <alignment vertical="center"/>
    </xf>
    <xf numFmtId="0" fontId="16" fillId="0" borderId="4" xfId="0" applyFont="1" applyBorder="1" applyAlignment="1">
      <alignment vertical="center"/>
    </xf>
    <xf numFmtId="0" fontId="16" fillId="0" borderId="3" xfId="0" applyFont="1" applyBorder="1" applyAlignment="1">
      <alignment vertical="center"/>
    </xf>
    <xf numFmtId="0" fontId="25" fillId="0" borderId="0" xfId="0" applyFont="1" applyAlignment="1">
      <alignment vertical="center"/>
    </xf>
    <xf numFmtId="0" fontId="2" fillId="2" borderId="0" xfId="0" applyFont="1" applyFill="1" applyAlignment="1">
      <alignment vertical="center"/>
    </xf>
    <xf numFmtId="0" fontId="14" fillId="2" borderId="0" xfId="0" applyFont="1" applyFill="1"/>
    <xf numFmtId="0" fontId="2" fillId="0" borderId="0" xfId="0" applyFont="1" applyAlignment="1">
      <alignment horizontal="left" vertical="top"/>
    </xf>
    <xf numFmtId="0" fontId="8" fillId="0" borderId="0" xfId="0" applyFont="1" applyAlignment="1">
      <alignment horizontal="left" vertical="top" indent="1"/>
    </xf>
    <xf numFmtId="0" fontId="19" fillId="0" borderId="0" xfId="0" applyFont="1"/>
    <xf numFmtId="0" fontId="18" fillId="0" borderId="0" xfId="0" applyFont="1"/>
    <xf numFmtId="0" fontId="10" fillId="2" borderId="0" xfId="0" applyFont="1" applyFill="1" applyAlignment="1">
      <alignment horizontal="center" vertical="center"/>
    </xf>
    <xf numFmtId="0" fontId="8" fillId="2" borderId="0" xfId="0" applyFont="1" applyFill="1" applyAlignment="1">
      <alignment vertical="center"/>
    </xf>
    <xf numFmtId="0" fontId="2" fillId="2" borderId="0" xfId="0" applyFont="1" applyFill="1" applyAlignment="1">
      <alignment horizontal="left" vertical="center" indent="1"/>
    </xf>
    <xf numFmtId="0" fontId="2" fillId="2" borderId="0" xfId="0" applyFont="1" applyFill="1"/>
    <xf numFmtId="0" fontId="24" fillId="2" borderId="0" xfId="0" applyFont="1" applyFill="1" applyAlignment="1">
      <alignment horizontal="center" vertical="center"/>
    </xf>
    <xf numFmtId="0" fontId="14" fillId="4" borderId="0" xfId="0" applyFont="1" applyFill="1"/>
    <xf numFmtId="0" fontId="14" fillId="0" borderId="0" xfId="0" applyFont="1" applyAlignment="1">
      <alignment horizontal="centerContinuous" vertical="center"/>
    </xf>
    <xf numFmtId="0" fontId="14" fillId="0" borderId="0" xfId="0" applyFont="1" applyAlignment="1">
      <alignment vertical="center"/>
    </xf>
    <xf numFmtId="0" fontId="14" fillId="4" borderId="0" xfId="0" applyFont="1" applyFill="1" applyAlignment="1">
      <alignment vertical="center"/>
    </xf>
    <xf numFmtId="0" fontId="14" fillId="2" borderId="0" xfId="0" applyFont="1" applyFill="1" applyAlignment="1">
      <alignment vertical="center"/>
    </xf>
    <xf numFmtId="0" fontId="23" fillId="0" borderId="0" xfId="0" applyFont="1" applyAlignment="1">
      <alignment horizontal="left" vertical="center"/>
    </xf>
    <xf numFmtId="0" fontId="27" fillId="0" borderId="0" xfId="0" applyFont="1" applyAlignment="1">
      <alignment horizontal="center" vertical="center"/>
    </xf>
    <xf numFmtId="0" fontId="14" fillId="0" borderId="0" xfId="0" applyFont="1" applyAlignment="1">
      <alignment horizontal="left" vertical="center"/>
    </xf>
    <xf numFmtId="0" fontId="14" fillId="4" borderId="0" xfId="0" applyFont="1" applyFill="1" applyAlignment="1">
      <alignment horizontal="left" vertical="center"/>
    </xf>
    <xf numFmtId="0" fontId="14" fillId="2" borderId="0" xfId="0" applyFont="1" applyFill="1" applyAlignment="1">
      <alignment horizontal="left" vertical="center"/>
    </xf>
    <xf numFmtId="0" fontId="27" fillId="0" borderId="0" xfId="0" applyFont="1" applyAlignment="1">
      <alignment horizontal="left" vertical="center"/>
    </xf>
    <xf numFmtId="0" fontId="14" fillId="7" borderId="1" xfId="0" applyFont="1" applyFill="1" applyBorder="1" applyAlignment="1">
      <alignment vertical="top"/>
    </xf>
    <xf numFmtId="0" fontId="13" fillId="7" borderId="0" xfId="0" applyFont="1" applyFill="1" applyAlignment="1">
      <alignment horizontal="left" vertical="center"/>
    </xf>
    <xf numFmtId="0" fontId="14" fillId="7" borderId="0" xfId="0" applyFont="1" applyFill="1" applyAlignment="1">
      <alignment horizontal="left" vertical="center"/>
    </xf>
    <xf numFmtId="0" fontId="2" fillId="9" borderId="10" xfId="0" applyFont="1" applyFill="1" applyBorder="1" applyAlignment="1" applyProtection="1">
      <alignment horizontal="center" vertical="center"/>
      <protection locked="0"/>
    </xf>
    <xf numFmtId="0" fontId="2" fillId="9" borderId="13" xfId="0" applyFont="1" applyFill="1" applyBorder="1" applyAlignment="1" applyProtection="1">
      <alignment horizontal="center" vertical="center"/>
      <protection locked="0"/>
    </xf>
    <xf numFmtId="0" fontId="2" fillId="9" borderId="11" xfId="0" applyFont="1" applyFill="1" applyBorder="1" applyAlignment="1" applyProtection="1">
      <alignment horizontal="center" vertical="center"/>
      <protection locked="0"/>
    </xf>
    <xf numFmtId="0" fontId="29" fillId="0" borderId="2" xfId="0" applyFont="1" applyBorder="1" applyAlignment="1">
      <alignment horizontal="left" vertical="center" indent="1"/>
    </xf>
    <xf numFmtId="0" fontId="13" fillId="2" borderId="5" xfId="0" applyFont="1" applyFill="1" applyBorder="1" applyAlignment="1">
      <alignment horizontal="center" vertical="center" wrapText="1"/>
    </xf>
    <xf numFmtId="0" fontId="13" fillId="2" borderId="7" xfId="0" applyFont="1" applyFill="1" applyBorder="1" applyAlignment="1">
      <alignment horizontal="center" vertical="center"/>
    </xf>
    <xf numFmtId="0" fontId="13" fillId="2" borderId="6" xfId="0" applyFont="1" applyFill="1" applyBorder="1" applyAlignment="1">
      <alignment horizontal="center" vertical="center"/>
    </xf>
    <xf numFmtId="0" fontId="5" fillId="0" borderId="1" xfId="0" applyFont="1" applyBorder="1" applyAlignment="1">
      <alignment horizontal="center" vertical="center"/>
    </xf>
    <xf numFmtId="0" fontId="14" fillId="7" borderId="1" xfId="0" applyFont="1" applyFill="1" applyBorder="1" applyAlignment="1">
      <alignment horizontal="left" vertical="top" wrapText="1"/>
    </xf>
    <xf numFmtId="0" fontId="14" fillId="0" borderId="2" xfId="0" applyFont="1" applyBorder="1" applyAlignment="1">
      <alignment horizontal="left" vertical="top" wrapText="1"/>
    </xf>
    <xf numFmtId="0" fontId="14" fillId="0" borderId="4" xfId="0" applyFont="1" applyBorder="1" applyAlignment="1">
      <alignment horizontal="left" vertical="top" wrapText="1"/>
    </xf>
    <xf numFmtId="0" fontId="14" fillId="0" borderId="3" xfId="0" applyFont="1" applyBorder="1" applyAlignment="1">
      <alignment horizontal="left" vertical="top" wrapText="1"/>
    </xf>
    <xf numFmtId="0" fontId="14" fillId="7" borderId="1" xfId="0" applyFont="1" applyFill="1" applyBorder="1" applyAlignment="1">
      <alignment horizontal="left" vertical="top"/>
    </xf>
    <xf numFmtId="0" fontId="27" fillId="8" borderId="5" xfId="0" applyFont="1" applyFill="1" applyBorder="1" applyAlignment="1">
      <alignment horizontal="center" vertical="center"/>
    </xf>
    <xf numFmtId="0" fontId="27" fillId="8" borderId="7" xfId="0" applyFont="1" applyFill="1" applyBorder="1" applyAlignment="1">
      <alignment horizontal="center" vertical="center"/>
    </xf>
    <xf numFmtId="0" fontId="27" fillId="8" borderId="6" xfId="0" applyFont="1" applyFill="1" applyBorder="1" applyAlignment="1">
      <alignment horizontal="center" vertical="center"/>
    </xf>
    <xf numFmtId="0" fontId="14" fillId="0" borderId="0" xfId="0" applyFont="1" applyAlignment="1">
      <alignment horizontal="left" vertical="center" wrapText="1"/>
    </xf>
    <xf numFmtId="0" fontId="13" fillId="6" borderId="1" xfId="0" applyFont="1" applyFill="1" applyBorder="1" applyAlignment="1">
      <alignment horizontal="center" vertical="center"/>
    </xf>
    <xf numFmtId="38" fontId="5" fillId="5" borderId="18" xfId="1" applyFont="1" applyFill="1" applyBorder="1" applyAlignment="1" applyProtection="1">
      <alignment horizontal="right" vertical="center"/>
    </xf>
    <xf numFmtId="0" fontId="8" fillId="0" borderId="40" xfId="0" applyFont="1" applyBorder="1" applyAlignment="1">
      <alignment horizontal="left" vertical="center" shrinkToFit="1"/>
    </xf>
    <xf numFmtId="0" fontId="8" fillId="0" borderId="0" xfId="0" applyFont="1" applyAlignment="1">
      <alignment horizontal="left" vertical="center" shrinkToFit="1"/>
    </xf>
    <xf numFmtId="38" fontId="5" fillId="0" borderId="17" xfId="1" applyFont="1" applyFill="1" applyBorder="1" applyAlignment="1" applyProtection="1">
      <alignment horizontal="right" vertical="center"/>
      <protection locked="0"/>
    </xf>
    <xf numFmtId="38" fontId="5" fillId="0" borderId="18" xfId="1" applyFont="1" applyFill="1" applyBorder="1" applyAlignment="1" applyProtection="1">
      <alignment horizontal="right" vertical="center"/>
      <protection locked="0"/>
    </xf>
    <xf numFmtId="38" fontId="5" fillId="0" borderId="19" xfId="1" applyFont="1" applyFill="1" applyBorder="1" applyAlignment="1" applyProtection="1">
      <alignment horizontal="right" vertical="center"/>
      <protection locked="0"/>
    </xf>
    <xf numFmtId="38" fontId="5" fillId="0" borderId="12" xfId="1" applyFont="1" applyFill="1" applyBorder="1" applyAlignment="1" applyProtection="1">
      <alignment horizontal="right" vertical="center"/>
      <protection locked="0"/>
    </xf>
    <xf numFmtId="38" fontId="5" fillId="0" borderId="1" xfId="1" applyFont="1" applyFill="1" applyBorder="1" applyAlignment="1" applyProtection="1">
      <alignment horizontal="right" vertical="center"/>
      <protection locked="0"/>
    </xf>
    <xf numFmtId="38" fontId="5" fillId="0" borderId="20" xfId="1" applyFont="1" applyFill="1" applyBorder="1" applyAlignment="1" applyProtection="1">
      <alignment horizontal="right" vertical="center"/>
      <protection locked="0"/>
    </xf>
    <xf numFmtId="38" fontId="5" fillId="0" borderId="21" xfId="1" applyFont="1" applyFill="1" applyBorder="1" applyAlignment="1" applyProtection="1">
      <alignment horizontal="right" vertical="center"/>
      <protection locked="0"/>
    </xf>
    <xf numFmtId="38" fontId="5" fillId="0" borderId="22" xfId="1" applyFont="1" applyFill="1" applyBorder="1" applyAlignment="1" applyProtection="1">
      <alignment horizontal="right" vertical="center"/>
      <protection locked="0"/>
    </xf>
    <xf numFmtId="38" fontId="5" fillId="0" borderId="23" xfId="1" applyFont="1" applyFill="1" applyBorder="1" applyAlignment="1" applyProtection="1">
      <alignment horizontal="right" vertical="center"/>
      <protection locked="0"/>
    </xf>
    <xf numFmtId="38" fontId="5" fillId="5" borderId="41" xfId="1" applyFont="1" applyFill="1" applyBorder="1" applyAlignment="1" applyProtection="1">
      <alignment horizontal="right" vertical="center"/>
    </xf>
    <xf numFmtId="38" fontId="5" fillId="5" borderId="1" xfId="1" applyFont="1" applyFill="1" applyBorder="1" applyAlignment="1" applyProtection="1">
      <alignment horizontal="right" vertical="center"/>
    </xf>
    <xf numFmtId="0" fontId="16" fillId="0" borderId="2" xfId="0" applyFont="1" applyBorder="1" applyAlignment="1">
      <alignment horizontal="left" vertical="center" wrapText="1" indent="1"/>
    </xf>
    <xf numFmtId="0" fontId="16" fillId="0" borderId="4" xfId="0" applyFont="1" applyBorder="1" applyAlignment="1">
      <alignment horizontal="left" vertical="center" wrapText="1" indent="1"/>
    </xf>
    <xf numFmtId="38" fontId="5" fillId="4" borderId="21" xfId="1" applyFont="1" applyFill="1" applyBorder="1" applyAlignment="1" applyProtection="1">
      <alignment horizontal="center" vertical="center"/>
    </xf>
    <xf numFmtId="38" fontId="5" fillId="4" borderId="23" xfId="1" applyFont="1" applyFill="1" applyBorder="1" applyAlignment="1" applyProtection="1">
      <alignment horizontal="center" vertical="center"/>
    </xf>
    <xf numFmtId="0" fontId="2" fillId="0" borderId="9" xfId="0" applyFont="1" applyBorder="1" applyAlignment="1">
      <alignment horizontal="center" vertical="center"/>
    </xf>
    <xf numFmtId="0" fontId="2" fillId="0" borderId="39"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7"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right" vertical="center"/>
    </xf>
    <xf numFmtId="0" fontId="2" fillId="0" borderId="3" xfId="0" applyFont="1" applyBorder="1" applyAlignment="1">
      <alignment horizontal="right" vertical="center"/>
    </xf>
    <xf numFmtId="38" fontId="5" fillId="4" borderId="12" xfId="1" applyFont="1" applyFill="1" applyBorder="1" applyAlignment="1" applyProtection="1">
      <alignment horizontal="center" vertical="center"/>
    </xf>
    <xf numFmtId="38" fontId="5" fillId="4" borderId="20" xfId="1" applyFont="1" applyFill="1" applyBorder="1" applyAlignment="1" applyProtection="1">
      <alignment horizontal="center" vertical="center"/>
    </xf>
    <xf numFmtId="38" fontId="5" fillId="0" borderId="25" xfId="1" applyFont="1" applyFill="1" applyBorder="1" applyAlignment="1" applyProtection="1">
      <alignment horizontal="right" vertical="center"/>
      <protection locked="0"/>
    </xf>
    <xf numFmtId="38" fontId="5" fillId="0" borderId="4" xfId="1" applyFont="1" applyFill="1" applyBorder="1" applyAlignment="1" applyProtection="1">
      <alignment horizontal="right" vertical="center"/>
      <protection locked="0"/>
    </xf>
    <xf numFmtId="38" fontId="5" fillId="0" borderId="24" xfId="1" applyFont="1" applyFill="1" applyBorder="1" applyAlignment="1" applyProtection="1">
      <alignment horizontal="right" vertical="center"/>
      <protection locked="0"/>
    </xf>
    <xf numFmtId="38" fontId="5" fillId="0" borderId="12" xfId="1" applyFont="1" applyBorder="1" applyAlignment="1" applyProtection="1">
      <alignment horizontal="right" vertical="center"/>
      <protection locked="0"/>
    </xf>
    <xf numFmtId="38" fontId="5" fillId="0" borderId="1" xfId="1" applyFont="1" applyBorder="1" applyAlignment="1" applyProtection="1">
      <alignment horizontal="right" vertical="center"/>
      <protection locked="0"/>
    </xf>
    <xf numFmtId="38" fontId="5" fillId="0" borderId="20" xfId="1" applyFont="1" applyBorder="1" applyAlignment="1" applyProtection="1">
      <alignment horizontal="right" vertical="center"/>
      <protection locked="0"/>
    </xf>
    <xf numFmtId="38" fontId="5" fillId="5" borderId="8" xfId="1" applyFont="1" applyFill="1" applyBorder="1" applyAlignment="1" applyProtection="1">
      <alignment horizontal="right" vertical="center"/>
    </xf>
    <xf numFmtId="0" fontId="16" fillId="0" borderId="24" xfId="0" applyFont="1" applyBorder="1" applyAlignment="1">
      <alignment horizontal="left" vertical="center" wrapText="1" indent="1"/>
    </xf>
    <xf numFmtId="0" fontId="2" fillId="2" borderId="0" xfId="0" applyFont="1" applyFill="1" applyAlignment="1">
      <alignment horizontal="left" vertical="center"/>
    </xf>
    <xf numFmtId="0" fontId="2" fillId="0" borderId="5"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38" fontId="5" fillId="0" borderId="32" xfId="1" applyFont="1" applyFill="1" applyBorder="1" applyAlignment="1" applyProtection="1">
      <alignment horizontal="right" vertical="center"/>
      <protection locked="0"/>
    </xf>
    <xf numFmtId="38" fontId="5" fillId="0" borderId="33" xfId="1" applyFont="1" applyFill="1" applyBorder="1" applyAlignment="1" applyProtection="1">
      <alignment horizontal="right" vertical="center"/>
      <protection locked="0"/>
    </xf>
    <xf numFmtId="38" fontId="5" fillId="0" borderId="34" xfId="1" applyFont="1" applyFill="1" applyBorder="1" applyAlignment="1" applyProtection="1">
      <alignment horizontal="right" vertical="center"/>
      <protection locked="0"/>
    </xf>
    <xf numFmtId="38" fontId="5" fillId="0" borderId="29" xfId="1" applyFont="1" applyFill="1" applyBorder="1" applyAlignment="1" applyProtection="1">
      <alignment horizontal="right" vertical="center"/>
      <protection locked="0"/>
    </xf>
    <xf numFmtId="38" fontId="5" fillId="0" borderId="30" xfId="1" applyFont="1" applyFill="1" applyBorder="1" applyAlignment="1" applyProtection="1">
      <alignment horizontal="right" vertical="center"/>
      <protection locked="0"/>
    </xf>
    <xf numFmtId="38" fontId="5" fillId="0" borderId="31" xfId="1" applyFont="1" applyFill="1" applyBorder="1" applyAlignment="1" applyProtection="1">
      <alignment horizontal="right" vertical="center"/>
      <protection locked="0"/>
    </xf>
    <xf numFmtId="38" fontId="5" fillId="0" borderId="14" xfId="1" applyFont="1" applyFill="1" applyBorder="1" applyAlignment="1" applyProtection="1">
      <alignment horizontal="center" vertical="center"/>
      <protection locked="0"/>
    </xf>
    <xf numFmtId="38" fontId="5" fillId="0" borderId="15" xfId="1" applyFont="1" applyFill="1" applyBorder="1" applyAlignment="1" applyProtection="1">
      <alignment horizontal="center" vertical="center"/>
      <protection locked="0"/>
    </xf>
    <xf numFmtId="38" fontId="5" fillId="0" borderId="16" xfId="1" applyFont="1" applyFill="1" applyBorder="1" applyAlignment="1" applyProtection="1">
      <alignment horizontal="center" vertical="center"/>
      <protection locked="0"/>
    </xf>
    <xf numFmtId="165" fontId="5" fillId="0" borderId="12" xfId="1" applyNumberFormat="1" applyFont="1" applyFill="1" applyBorder="1" applyAlignment="1" applyProtection="1">
      <alignment horizontal="right" vertical="center"/>
      <protection locked="0"/>
    </xf>
    <xf numFmtId="165" fontId="5" fillId="0" borderId="1" xfId="1" applyNumberFormat="1" applyFont="1" applyFill="1" applyBorder="1" applyAlignment="1" applyProtection="1">
      <alignment horizontal="right" vertical="center"/>
      <protection locked="0"/>
    </xf>
    <xf numFmtId="165" fontId="5" fillId="0" borderId="20" xfId="1" applyNumberFormat="1" applyFont="1" applyFill="1" applyBorder="1" applyAlignment="1" applyProtection="1">
      <alignment horizontal="right" vertical="center"/>
      <protection locked="0"/>
    </xf>
    <xf numFmtId="165" fontId="5" fillId="0" borderId="17" xfId="1" applyNumberFormat="1" applyFont="1" applyFill="1" applyBorder="1" applyAlignment="1" applyProtection="1">
      <alignment horizontal="right" vertical="center"/>
      <protection locked="0"/>
    </xf>
    <xf numFmtId="165" fontId="5" fillId="0" borderId="18" xfId="1" applyNumberFormat="1" applyFont="1" applyFill="1" applyBorder="1" applyAlignment="1" applyProtection="1">
      <alignment horizontal="right" vertical="center"/>
      <protection locked="0"/>
    </xf>
    <xf numFmtId="165" fontId="5" fillId="0" borderId="19" xfId="1" applyNumberFormat="1" applyFont="1" applyFill="1" applyBorder="1" applyAlignment="1" applyProtection="1">
      <alignment horizontal="right" vertical="center"/>
      <protection locked="0"/>
    </xf>
    <xf numFmtId="165" fontId="5" fillId="0" borderId="21" xfId="1" applyNumberFormat="1" applyFont="1" applyFill="1" applyBorder="1" applyAlignment="1" applyProtection="1">
      <alignment horizontal="right" vertical="center"/>
      <protection locked="0"/>
    </xf>
    <xf numFmtId="165" fontId="5" fillId="0" borderId="22" xfId="1" applyNumberFormat="1" applyFont="1" applyFill="1" applyBorder="1" applyAlignment="1" applyProtection="1">
      <alignment horizontal="right" vertical="center"/>
      <protection locked="0"/>
    </xf>
    <xf numFmtId="165" fontId="5" fillId="0" borderId="23" xfId="1" applyNumberFormat="1" applyFont="1" applyFill="1" applyBorder="1" applyAlignment="1" applyProtection="1">
      <alignment horizontal="right" vertical="center"/>
      <protection locked="0"/>
    </xf>
    <xf numFmtId="0" fontId="2" fillId="0" borderId="8" xfId="0" applyFont="1" applyBorder="1" applyAlignment="1">
      <alignment horizontal="center" vertical="center"/>
    </xf>
    <xf numFmtId="0" fontId="2" fillId="0" borderId="42" xfId="0" applyFont="1" applyBorder="1" applyAlignment="1">
      <alignment horizontal="center" vertical="center"/>
    </xf>
    <xf numFmtId="0" fontId="21" fillId="0" borderId="5" xfId="2" applyBorder="1" applyAlignment="1" applyProtection="1">
      <alignment horizontal="center" vertical="center" wrapText="1"/>
      <protection locked="0"/>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5" fillId="0" borderId="14" xfId="1" applyNumberFormat="1" applyFont="1" applyBorder="1" applyAlignment="1" applyProtection="1">
      <alignment horizontal="center" vertical="center"/>
      <protection locked="0"/>
    </xf>
    <xf numFmtId="0" fontId="5" fillId="0" borderId="15" xfId="1" applyNumberFormat="1" applyFont="1" applyBorder="1" applyAlignment="1" applyProtection="1">
      <alignment horizontal="center" vertical="center"/>
      <protection locked="0"/>
    </xf>
    <xf numFmtId="0" fontId="5" fillId="0" borderId="16" xfId="1" applyNumberFormat="1" applyFont="1" applyBorder="1" applyAlignment="1" applyProtection="1">
      <alignment horizontal="center" vertical="center"/>
      <protection locked="0"/>
    </xf>
    <xf numFmtId="38" fontId="5" fillId="0" borderId="36" xfId="1" applyFont="1" applyFill="1" applyBorder="1" applyAlignment="1" applyProtection="1">
      <alignment horizontal="right" vertical="center"/>
      <protection locked="0"/>
    </xf>
    <xf numFmtId="38" fontId="5" fillId="0" borderId="37" xfId="1" applyFont="1" applyFill="1" applyBorder="1" applyAlignment="1" applyProtection="1">
      <alignment horizontal="right" vertical="center"/>
      <protection locked="0"/>
    </xf>
    <xf numFmtId="38" fontId="5" fillId="0" borderId="38" xfId="1" applyFont="1" applyFill="1" applyBorder="1" applyAlignment="1" applyProtection="1">
      <alignment horizontal="right" vertical="center"/>
      <protection locked="0"/>
    </xf>
    <xf numFmtId="38" fontId="5" fillId="0" borderId="17" xfId="1" applyFont="1" applyFill="1" applyBorder="1" applyAlignment="1" applyProtection="1">
      <alignment horizontal="center" vertical="center"/>
      <protection locked="0"/>
    </xf>
    <xf numFmtId="38" fontId="5" fillId="0" borderId="18" xfId="1" applyFont="1" applyFill="1" applyBorder="1" applyAlignment="1" applyProtection="1">
      <alignment horizontal="center" vertical="center"/>
      <protection locked="0"/>
    </xf>
    <xf numFmtId="38" fontId="5" fillId="0" borderId="19" xfId="1" applyFont="1" applyFill="1" applyBorder="1" applyAlignment="1" applyProtection="1">
      <alignment horizontal="center" vertical="center"/>
      <protection locked="0"/>
    </xf>
    <xf numFmtId="0" fontId="2" fillId="0" borderId="2" xfId="0" applyFont="1" applyBorder="1" applyAlignment="1">
      <alignment horizontal="left" vertical="center" indent="1"/>
    </xf>
    <xf numFmtId="0" fontId="2" fillId="0" borderId="4" xfId="0" applyFont="1" applyBorder="1" applyAlignment="1">
      <alignment horizontal="left" vertical="center" indent="1"/>
    </xf>
    <xf numFmtId="38" fontId="5" fillId="0" borderId="21" xfId="1" applyFont="1" applyFill="1" applyBorder="1" applyAlignment="1" applyProtection="1">
      <alignment horizontal="center" vertical="center"/>
      <protection locked="0"/>
    </xf>
    <xf numFmtId="38" fontId="5" fillId="0" borderId="22" xfId="1" applyFont="1" applyFill="1" applyBorder="1" applyAlignment="1" applyProtection="1">
      <alignment horizontal="center" vertical="center"/>
      <protection locked="0"/>
    </xf>
    <xf numFmtId="38" fontId="5" fillId="0" borderId="23" xfId="1" applyFont="1" applyFill="1" applyBorder="1" applyAlignment="1" applyProtection="1">
      <alignment horizontal="center" vertical="center"/>
      <protection locked="0"/>
    </xf>
    <xf numFmtId="0" fontId="8" fillId="0" borderId="40" xfId="0" applyFont="1" applyBorder="1" applyAlignment="1">
      <alignment horizontal="left" vertical="center"/>
    </xf>
    <xf numFmtId="0" fontId="8" fillId="0" borderId="0" xfId="0" applyFont="1" applyAlignment="1">
      <alignment horizontal="left" vertical="center"/>
    </xf>
    <xf numFmtId="0" fontId="26" fillId="0" borderId="40" xfId="0" applyFont="1" applyBorder="1" applyAlignment="1">
      <alignment horizontal="left" vertical="center" wrapText="1" shrinkToFit="1"/>
    </xf>
    <xf numFmtId="0" fontId="26" fillId="0" borderId="0" xfId="0" applyFont="1" applyAlignment="1">
      <alignment horizontal="left" vertical="center" wrapText="1" shrinkToFit="1"/>
    </xf>
    <xf numFmtId="0" fontId="2" fillId="0" borderId="2"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24" xfId="0" applyFont="1" applyBorder="1" applyAlignment="1">
      <alignment horizontal="left" vertical="center" wrapText="1" indent="1"/>
    </xf>
    <xf numFmtId="0" fontId="16" fillId="0" borderId="4" xfId="0" applyFont="1" applyBorder="1" applyAlignment="1">
      <alignment horizontal="left" vertical="center" indent="1"/>
    </xf>
    <xf numFmtId="0" fontId="16" fillId="0" borderId="3" xfId="0" applyFont="1" applyBorder="1" applyAlignment="1">
      <alignment horizontal="left" vertical="center" indent="1"/>
    </xf>
    <xf numFmtId="0" fontId="16" fillId="0" borderId="3" xfId="0" applyFont="1" applyBorder="1" applyAlignment="1">
      <alignment horizontal="left" vertical="center" wrapText="1" indent="1"/>
    </xf>
    <xf numFmtId="0" fontId="2" fillId="0" borderId="3" xfId="0" applyFont="1" applyBorder="1" applyAlignment="1">
      <alignment horizontal="left" vertical="center" wrapText="1" indent="1"/>
    </xf>
    <xf numFmtId="38" fontId="5" fillId="0" borderId="17" xfId="1" applyFont="1" applyBorder="1" applyAlignment="1" applyProtection="1">
      <alignment horizontal="center" vertical="center"/>
      <protection locked="0"/>
    </xf>
    <xf numFmtId="38" fontId="5" fillId="0" borderId="18" xfId="1" applyFont="1" applyBorder="1" applyAlignment="1" applyProtection="1">
      <alignment horizontal="center" vertical="center"/>
      <protection locked="0"/>
    </xf>
    <xf numFmtId="38" fontId="5" fillId="0" borderId="19" xfId="1" applyFont="1" applyBorder="1" applyAlignment="1" applyProtection="1">
      <alignment horizontal="center" vertical="center"/>
      <protection locked="0"/>
    </xf>
    <xf numFmtId="38" fontId="5" fillId="0" borderId="12" xfId="1" applyFont="1" applyBorder="1" applyAlignment="1" applyProtection="1">
      <alignment horizontal="center" vertical="center"/>
      <protection locked="0"/>
    </xf>
    <xf numFmtId="38" fontId="5" fillId="0" borderId="1" xfId="1" applyFont="1" applyBorder="1" applyAlignment="1" applyProtection="1">
      <alignment horizontal="center" vertical="center"/>
      <protection locked="0"/>
    </xf>
    <xf numFmtId="38" fontId="5" fillId="0" borderId="20" xfId="1" applyFont="1" applyBorder="1" applyAlignment="1" applyProtection="1">
      <alignment horizontal="center" vertical="center"/>
      <protection locked="0"/>
    </xf>
    <xf numFmtId="38" fontId="5" fillId="0" borderId="21" xfId="1" applyFont="1" applyBorder="1" applyAlignment="1" applyProtection="1">
      <alignment horizontal="center" vertical="center"/>
      <protection locked="0"/>
    </xf>
    <xf numFmtId="38" fontId="5" fillId="0" borderId="22" xfId="1" applyFont="1" applyBorder="1" applyAlignment="1" applyProtection="1">
      <alignment horizontal="center" vertical="center"/>
      <protection locked="0"/>
    </xf>
    <xf numFmtId="38" fontId="5" fillId="0" borderId="23" xfId="1" applyFont="1" applyBorder="1" applyAlignment="1" applyProtection="1">
      <alignment horizontal="center" vertical="center"/>
      <protection locked="0"/>
    </xf>
    <xf numFmtId="38" fontId="5" fillId="0" borderId="14" xfId="1" applyFont="1" applyBorder="1" applyAlignment="1" applyProtection="1">
      <alignment horizontal="center" vertical="center"/>
      <protection locked="0"/>
    </xf>
    <xf numFmtId="38" fontId="5" fillId="0" borderId="15" xfId="1" applyFont="1" applyBorder="1" applyAlignment="1" applyProtection="1">
      <alignment horizontal="center" vertical="center"/>
      <protection locked="0"/>
    </xf>
    <xf numFmtId="38" fontId="5" fillId="0" borderId="16" xfId="1" applyFont="1" applyBorder="1" applyAlignment="1" applyProtection="1">
      <alignment horizontal="center" vertical="center"/>
      <protection locked="0"/>
    </xf>
    <xf numFmtId="38" fontId="5" fillId="0" borderId="29" xfId="1" applyFont="1" applyBorder="1" applyAlignment="1" applyProtection="1">
      <alignment horizontal="center" vertical="center"/>
      <protection locked="0"/>
    </xf>
    <xf numFmtId="38" fontId="5" fillId="0" borderId="30" xfId="1" applyFont="1" applyBorder="1" applyAlignment="1" applyProtection="1">
      <alignment horizontal="center" vertical="center"/>
      <protection locked="0"/>
    </xf>
    <xf numFmtId="38" fontId="5" fillId="0" borderId="31" xfId="1" applyFont="1" applyBorder="1" applyAlignment="1" applyProtection="1">
      <alignment horizontal="center" vertical="center"/>
      <protection locked="0"/>
    </xf>
    <xf numFmtId="0" fontId="4" fillId="0" borderId="0" xfId="0" applyFont="1" applyAlignment="1">
      <alignment horizontal="center" vertical="center"/>
    </xf>
    <xf numFmtId="0" fontId="0" fillId="0" borderId="1" xfId="0" applyBorder="1" applyAlignment="1"/>
    <xf numFmtId="0" fontId="21" fillId="0" borderId="1" xfId="2" applyFill="1" applyBorder="1" applyAlignment="1"/>
  </cellXfs>
  <cellStyles count="3">
    <cellStyle name="ハイパーリンク" xfId="2" builtinId="8"/>
    <cellStyle name="桁区切り" xfId="1" builtinId="6"/>
    <cellStyle name="標準" xfId="0" builtinId="0"/>
  </cellStyles>
  <dxfs count="397">
    <dxf>
      <fill>
        <patternFill>
          <bgColor rgb="FFFFFF00"/>
        </patternFill>
      </fill>
    </dxf>
    <dxf>
      <fill>
        <patternFill>
          <bgColor rgb="FFFFFF00"/>
        </patternFill>
      </fill>
    </dxf>
    <dxf>
      <fill>
        <patternFill>
          <bgColor rgb="FFFFFF00"/>
        </patternFill>
      </fill>
    </dxf>
    <dxf>
      <fill>
        <patternFill>
          <bgColor theme="1" tint="0.499984740745262"/>
        </patternFill>
      </fill>
    </dxf>
    <dxf>
      <fill>
        <patternFill>
          <bgColor theme="5" tint="0.59996337778862885"/>
        </patternFill>
      </fill>
    </dxf>
    <dxf>
      <fill>
        <patternFill>
          <bgColor rgb="FFFFFF00"/>
        </patternFill>
      </fill>
    </dxf>
    <dxf>
      <fill>
        <patternFill>
          <bgColor theme="5" tint="0.59996337778862885"/>
        </patternFill>
      </fill>
    </dxf>
    <dxf>
      <fill>
        <patternFill>
          <bgColor theme="0"/>
        </patternFill>
      </fill>
    </dxf>
    <dxf>
      <fill>
        <patternFill>
          <bgColor theme="0" tint="-0.499984740745262"/>
        </patternFill>
      </fill>
    </dxf>
    <dxf>
      <fill>
        <patternFill>
          <bgColor rgb="FFFF0000"/>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patternFill>
      </fill>
    </dxf>
    <dxf>
      <fill>
        <patternFill>
          <bgColor theme="0" tint="-0.499984740745262"/>
        </patternFill>
      </fill>
    </dxf>
    <dxf>
      <fill>
        <patternFill>
          <bgColor rgb="FFFF0000"/>
        </patternFill>
      </fill>
    </dxf>
    <dxf>
      <fill>
        <patternFill>
          <bgColor theme="0" tint="-0.499984740745262"/>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0" tint="-0.499984740745262"/>
        </patternFill>
      </fill>
    </dxf>
    <dxf>
      <fill>
        <patternFill>
          <bgColor theme="5" tint="0.59996337778862885"/>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1" tint="0.499984740745262"/>
        </patternFill>
      </fill>
    </dxf>
    <dxf>
      <fill>
        <patternFill>
          <bgColor theme="0" tint="-0.499984740745262"/>
        </patternFill>
      </fill>
    </dxf>
    <dxf>
      <fill>
        <patternFill>
          <bgColor theme="5" tint="0.59996337778862885"/>
        </patternFill>
      </fill>
    </dxf>
    <dxf>
      <fill>
        <patternFill>
          <bgColor theme="1" tint="0.499984740745262"/>
        </patternFill>
      </fill>
    </dxf>
    <dxf>
      <fill>
        <patternFill>
          <bgColor theme="5" tint="0.59996337778862885"/>
        </patternFill>
      </fill>
    </dxf>
    <dxf>
      <fill>
        <patternFill>
          <bgColor theme="0"/>
        </patternFill>
      </fill>
    </dxf>
    <dxf>
      <fill>
        <patternFill>
          <bgColor theme="0" tint="-0.499984740745262"/>
        </patternFill>
      </fill>
    </dxf>
    <dxf>
      <fill>
        <patternFill>
          <bgColor rgb="FFFF0000"/>
        </patternFill>
      </fill>
    </dxf>
    <dxf>
      <fill>
        <patternFill>
          <bgColor theme="0" tint="-0.499984740745262"/>
        </patternFill>
      </fill>
    </dxf>
    <dxf>
      <fill>
        <patternFill>
          <bgColor theme="0"/>
        </patternFill>
      </fill>
    </dxf>
    <dxf>
      <fill>
        <patternFill>
          <bgColor theme="0" tint="-0.499984740745262"/>
        </patternFill>
      </fill>
    </dxf>
    <dxf>
      <fill>
        <patternFill>
          <bgColor theme="5" tint="0.59996337778862885"/>
        </patternFill>
      </fill>
    </dxf>
    <dxf>
      <fill>
        <patternFill>
          <bgColor rgb="FFFF0000"/>
        </patternFill>
      </fill>
    </dxf>
    <dxf>
      <fill>
        <patternFill>
          <bgColor theme="0" tint="-0.499984740745262"/>
        </patternFill>
      </fill>
    </dxf>
    <dxf>
      <fill>
        <patternFill>
          <bgColor theme="0"/>
        </patternFill>
      </fill>
    </dxf>
    <dxf>
      <fill>
        <patternFill>
          <bgColor theme="5" tint="0.59996337778862885"/>
        </patternFill>
      </fill>
    </dxf>
    <dxf>
      <fill>
        <patternFill>
          <bgColor rgb="FFFF0000"/>
        </patternFill>
      </fill>
    </dxf>
    <dxf>
      <fill>
        <patternFill>
          <bgColor theme="0" tint="-0.499984740745262"/>
        </patternFill>
      </fill>
    </dxf>
    <dxf>
      <fill>
        <patternFill>
          <bgColor theme="0" tint="-0.499984740745262"/>
        </patternFill>
      </fill>
    </dxf>
    <dxf>
      <fill>
        <patternFill>
          <bgColor theme="0"/>
        </patternFill>
      </fill>
    </dxf>
    <dxf>
      <fill>
        <patternFill>
          <bgColor theme="5" tint="0.59996337778862885"/>
        </patternFill>
      </fill>
    </dxf>
    <dxf>
      <fill>
        <patternFill>
          <bgColor rgb="FFFF0000"/>
        </patternFill>
      </fill>
    </dxf>
    <dxf>
      <fill>
        <patternFill>
          <bgColor rgb="FFFF0000"/>
        </patternFill>
      </fill>
    </dxf>
    <dxf>
      <fill>
        <patternFill>
          <bgColor theme="0" tint="-0.499984740745262"/>
        </patternFill>
      </fill>
    </dxf>
    <dxf>
      <fill>
        <patternFill>
          <bgColor theme="0"/>
        </patternFill>
      </fill>
    </dxf>
    <dxf>
      <fill>
        <patternFill>
          <bgColor theme="5" tint="0.59996337778862885"/>
        </patternFill>
      </fill>
    </dxf>
    <dxf>
      <fill>
        <patternFill>
          <bgColor theme="0" tint="-0.499984740745262"/>
        </patternFill>
      </fill>
    </dxf>
    <dxf>
      <fill>
        <patternFill>
          <bgColor rgb="FFFF0000"/>
        </patternFill>
      </fill>
    </dxf>
    <dxf>
      <fill>
        <patternFill>
          <bgColor theme="5" tint="0.59996337778862885"/>
        </patternFill>
      </fill>
    </dxf>
    <dxf>
      <fill>
        <patternFill>
          <bgColor theme="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patternFill>
      </fill>
    </dxf>
    <dxf>
      <fill>
        <patternFill>
          <bgColor theme="5" tint="0.59996337778862885"/>
        </patternFill>
      </fill>
    </dxf>
    <dxf>
      <fill>
        <patternFill>
          <bgColor rgb="FFFF0000"/>
        </patternFill>
      </fill>
    </dxf>
    <dxf>
      <fill>
        <patternFill>
          <bgColor theme="0" tint="-0.499984740745262"/>
        </patternFill>
      </fill>
    </dxf>
    <dxf>
      <fill>
        <patternFill>
          <bgColor theme="0"/>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rgb="FFFF0000"/>
        </patternFill>
      </fill>
    </dxf>
    <dxf>
      <fill>
        <patternFill>
          <bgColor theme="0" tint="-0.499984740745262"/>
        </patternFill>
      </fill>
    </dxf>
    <dxf>
      <fill>
        <patternFill>
          <bgColor rgb="FFFF0000"/>
        </patternFill>
      </fill>
    </dxf>
    <dxf>
      <fill>
        <patternFill>
          <bgColor theme="0" tint="-0.499984740745262"/>
        </patternFill>
      </fill>
    </dxf>
    <dxf>
      <fill>
        <patternFill>
          <bgColor theme="0"/>
        </patternFill>
      </fill>
    </dxf>
    <dxf>
      <fill>
        <patternFill>
          <bgColor theme="5" tint="0.59996337778862885"/>
        </patternFill>
      </fill>
    </dxf>
    <dxf>
      <fill>
        <patternFill>
          <bgColor theme="5" tint="0.59996337778862885"/>
        </patternFill>
      </fill>
    </dxf>
    <dxf>
      <fill>
        <patternFill>
          <bgColor theme="0"/>
        </patternFill>
      </fill>
    </dxf>
    <dxf>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patternFill>
      </fill>
    </dxf>
    <dxf>
      <fill>
        <patternFill>
          <bgColor theme="0" tint="-0.499984740745262"/>
        </patternFill>
      </fill>
    </dxf>
    <dxf>
      <fill>
        <patternFill>
          <bgColor theme="5" tint="0.59996337778862885"/>
        </patternFill>
      </fill>
    </dxf>
    <dxf>
      <fill>
        <patternFill>
          <bgColor rgb="FFFF0000"/>
        </patternFill>
      </fill>
    </dxf>
    <dxf>
      <fill>
        <patternFill>
          <bgColor theme="0" tint="-0.499984740745262"/>
        </patternFill>
      </fill>
    </dxf>
    <dxf>
      <fill>
        <patternFill>
          <bgColor theme="0" tint="-0.499984740745262"/>
        </patternFill>
      </fill>
    </dxf>
    <dxf>
      <fill>
        <patternFill>
          <bgColor theme="5" tint="0.59996337778862885"/>
        </patternFill>
      </fill>
    </dxf>
    <dxf>
      <fill>
        <patternFill>
          <bgColor theme="0"/>
        </patternFill>
      </fill>
    </dxf>
    <dxf>
      <fill>
        <patternFill>
          <bgColor theme="0" tint="-0.499984740745262"/>
        </patternFill>
      </fill>
    </dxf>
    <dxf>
      <fill>
        <patternFill>
          <bgColor rgb="FFFF0000"/>
        </patternFill>
      </fill>
    </dxf>
    <dxf>
      <fill>
        <patternFill>
          <bgColor theme="0" tint="-0.499984740745262"/>
        </patternFill>
      </fill>
    </dxf>
    <dxf>
      <fill>
        <patternFill>
          <bgColor theme="5" tint="0.59996337778862885"/>
        </patternFill>
      </fill>
    </dxf>
    <dxf>
      <fill>
        <patternFill>
          <bgColor rgb="FFFF0000"/>
        </patternFill>
      </fill>
    </dxf>
    <dxf>
      <fill>
        <patternFill>
          <bgColor theme="0" tint="-0.499984740745262"/>
        </patternFill>
      </fill>
    </dxf>
    <dxf>
      <fill>
        <patternFill>
          <bgColor theme="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59996337778862885"/>
        </patternFill>
      </fill>
    </dxf>
    <dxf>
      <fill>
        <patternFill>
          <bgColor theme="0"/>
        </patternFill>
      </fill>
    </dxf>
    <dxf>
      <fill>
        <patternFill>
          <bgColor rgb="FFFF0000"/>
        </patternFill>
      </fill>
    </dxf>
    <dxf>
      <fill>
        <patternFill>
          <bgColor theme="0" tint="-0.499984740745262"/>
        </patternFill>
      </fill>
    </dxf>
    <dxf>
      <fill>
        <patternFill>
          <bgColor rgb="FFFF0000"/>
        </patternFill>
      </fill>
    </dxf>
    <dxf>
      <fill>
        <patternFill>
          <bgColor theme="0" tint="-0.499984740745262"/>
        </patternFill>
      </fill>
    </dxf>
    <dxf>
      <fill>
        <patternFill>
          <bgColor theme="0"/>
        </patternFill>
      </fill>
    </dxf>
    <dxf>
      <fill>
        <patternFill>
          <bgColor theme="5" tint="0.59996337778862885"/>
        </patternFill>
      </fill>
    </dxf>
    <dxf>
      <fill>
        <patternFill>
          <bgColor rgb="FFFF0000"/>
        </patternFill>
      </fill>
    </dxf>
    <dxf>
      <fill>
        <patternFill>
          <bgColor theme="0"/>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rgb="FFFF0000"/>
        </patternFill>
      </fill>
    </dxf>
    <dxf>
      <fill>
        <patternFill>
          <bgColor theme="0" tint="-0.499984740745262"/>
        </patternFill>
      </fill>
    </dxf>
    <dxf>
      <fill>
        <patternFill>
          <bgColor theme="0"/>
        </patternFill>
      </fill>
    </dxf>
    <dxf>
      <fill>
        <patternFill>
          <bgColor rgb="FFFF0000"/>
        </patternFill>
      </fill>
    </dxf>
    <dxf>
      <fill>
        <patternFill>
          <bgColor theme="0" tint="-0.499984740745262"/>
        </patternFill>
      </fill>
    </dxf>
    <dxf>
      <fill>
        <patternFill>
          <bgColor theme="0"/>
        </patternFill>
      </fill>
    </dxf>
    <dxf>
      <fill>
        <patternFill>
          <bgColor theme="5" tint="0.59996337778862885"/>
        </patternFill>
      </fill>
    </dxf>
    <dxf>
      <fill>
        <patternFill>
          <bgColor theme="5" tint="0.59996337778862885"/>
        </patternFill>
      </fill>
    </dxf>
    <dxf>
      <fill>
        <patternFill>
          <bgColor theme="0"/>
        </patternFill>
      </fill>
    </dxf>
    <dxf>
      <fill>
        <patternFill>
          <bgColor theme="0" tint="-0.499984740745262"/>
        </patternFill>
      </fill>
    </dxf>
    <dxf>
      <fill>
        <patternFill>
          <bgColor rgb="FFFF0000"/>
        </patternFill>
      </fill>
    </dxf>
    <dxf>
      <fill>
        <patternFill>
          <bgColor rgb="FFFF0000"/>
        </patternFill>
      </fill>
    </dxf>
    <dxf>
      <fill>
        <patternFill>
          <bgColor theme="0" tint="-0.499984740745262"/>
        </patternFill>
      </fill>
    </dxf>
    <dxf>
      <fill>
        <patternFill>
          <bgColor theme="0"/>
        </patternFill>
      </fill>
    </dxf>
    <dxf>
      <fill>
        <patternFill>
          <bgColor theme="5" tint="0.59996337778862885"/>
        </patternFill>
      </fill>
    </dxf>
    <dxf>
      <fill>
        <patternFill>
          <bgColor rgb="FFFF0000"/>
        </patternFill>
      </fill>
    </dxf>
    <dxf>
      <fill>
        <patternFill>
          <bgColor theme="0" tint="-0.499984740745262"/>
        </patternFill>
      </fill>
    </dxf>
    <dxf>
      <fill>
        <patternFill>
          <bgColor theme="5" tint="0.59996337778862885"/>
        </patternFill>
      </fill>
    </dxf>
    <dxf>
      <fill>
        <patternFill>
          <bgColor theme="0"/>
        </patternFill>
      </fill>
    </dxf>
    <dxf>
      <fill>
        <patternFill>
          <bgColor rgb="FFFF0000"/>
        </patternFill>
      </fill>
    </dxf>
    <dxf>
      <fill>
        <patternFill>
          <bgColor theme="0" tint="-0.499984740745262"/>
        </patternFill>
      </fill>
    </dxf>
    <dxf>
      <fill>
        <patternFill>
          <bgColor theme="5" tint="0.59996337778862885"/>
        </patternFill>
      </fill>
    </dxf>
    <dxf>
      <fill>
        <patternFill>
          <bgColor theme="0"/>
        </patternFill>
      </fill>
    </dxf>
    <dxf>
      <fill>
        <patternFill>
          <bgColor theme="0" tint="-0.499984740745262"/>
        </patternFill>
      </fill>
    </dxf>
    <dxf>
      <fill>
        <patternFill>
          <bgColor theme="5" tint="0.59996337778862885"/>
        </patternFill>
      </fill>
    </dxf>
    <dxf>
      <fill>
        <patternFill>
          <bgColor theme="0"/>
        </patternFill>
      </fill>
    </dxf>
    <dxf>
      <fill>
        <patternFill>
          <bgColor theme="0" tint="-0.499984740745262"/>
        </patternFill>
      </fill>
    </dxf>
    <dxf>
      <fill>
        <patternFill>
          <bgColor rgb="FFFF0000"/>
        </patternFill>
      </fill>
    </dxf>
    <dxf>
      <fill>
        <patternFill>
          <bgColor theme="0" tint="-0.499984740745262"/>
        </patternFill>
      </fill>
    </dxf>
    <dxf>
      <fill>
        <patternFill>
          <bgColor theme="5" tint="0.59996337778862885"/>
        </patternFill>
      </fill>
    </dxf>
    <dxf>
      <fill>
        <patternFill>
          <bgColor theme="0"/>
        </patternFill>
      </fill>
    </dxf>
    <dxf>
      <fill>
        <patternFill>
          <bgColor theme="0" tint="-0.499984740745262"/>
        </patternFill>
      </fill>
    </dxf>
    <dxf>
      <fill>
        <patternFill>
          <bgColor rgb="FFFF0000"/>
        </patternFill>
      </fill>
    </dxf>
    <dxf>
      <fill>
        <patternFill>
          <bgColor theme="5" tint="0.59996337778862885"/>
        </patternFill>
      </fill>
    </dxf>
    <dxf>
      <fill>
        <patternFill>
          <bgColor theme="0" tint="-0.499984740745262"/>
        </patternFill>
      </fill>
    </dxf>
    <dxf>
      <fill>
        <patternFill>
          <bgColor rgb="FFFF0000"/>
        </patternFill>
      </fill>
    </dxf>
    <dxf>
      <fill>
        <patternFill>
          <bgColor theme="0"/>
        </patternFill>
      </fill>
    </dxf>
    <dxf>
      <fill>
        <patternFill>
          <bgColor theme="0"/>
        </patternFill>
      </fill>
    </dxf>
    <dxf>
      <fill>
        <patternFill>
          <bgColor theme="5" tint="0.59996337778862885"/>
        </patternFill>
      </fill>
    </dxf>
    <dxf>
      <fill>
        <patternFill>
          <bgColor theme="0" tint="-0.499984740745262"/>
        </patternFill>
      </fill>
    </dxf>
    <dxf>
      <fill>
        <patternFill>
          <bgColor rgb="FFFF0000"/>
        </patternFill>
      </fill>
    </dxf>
    <dxf>
      <fill>
        <patternFill>
          <bgColor theme="5" tint="0.59996337778862885"/>
        </patternFill>
      </fill>
    </dxf>
    <dxf>
      <fill>
        <patternFill>
          <bgColor theme="0" tint="-0.499984740745262"/>
        </patternFill>
      </fill>
    </dxf>
    <dxf>
      <fill>
        <patternFill>
          <bgColor theme="0"/>
        </patternFill>
      </fill>
    </dxf>
    <dxf>
      <fill>
        <patternFill>
          <bgColor rgb="FFFF0000"/>
        </patternFill>
      </fill>
    </dxf>
    <dxf>
      <fill>
        <patternFill>
          <bgColor rgb="FFFF0000"/>
        </patternFill>
      </fill>
    </dxf>
    <dxf>
      <fill>
        <patternFill>
          <bgColor theme="0" tint="-0.499984740745262"/>
        </patternFill>
      </fill>
    </dxf>
    <dxf>
      <fill>
        <patternFill>
          <bgColor theme="0"/>
        </patternFill>
      </fill>
    </dxf>
    <dxf>
      <fill>
        <patternFill>
          <bgColor theme="5" tint="0.59996337778862885"/>
        </patternFill>
      </fill>
    </dxf>
    <dxf>
      <fill>
        <patternFill>
          <bgColor theme="0"/>
        </patternFill>
      </fill>
    </dxf>
    <dxf>
      <fill>
        <patternFill>
          <bgColor rgb="FFFF0000"/>
        </patternFill>
      </fill>
    </dxf>
    <dxf>
      <fill>
        <patternFill>
          <bgColor theme="0" tint="-0.499984740745262"/>
        </patternFill>
      </fill>
    </dxf>
    <dxf>
      <fill>
        <patternFill>
          <bgColor theme="5" tint="0.59996337778862885"/>
        </patternFill>
      </fill>
    </dxf>
    <dxf>
      <fill>
        <patternFill>
          <bgColor theme="0"/>
        </patternFill>
      </fill>
    </dxf>
    <dxf>
      <fill>
        <patternFill>
          <bgColor theme="5" tint="0.59996337778862885"/>
        </patternFill>
      </fill>
    </dxf>
    <dxf>
      <fill>
        <patternFill>
          <bgColor rgb="FFFF0000"/>
        </patternFill>
      </fill>
    </dxf>
    <dxf>
      <fill>
        <patternFill>
          <bgColor theme="0"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1" tint="0.499984740745262"/>
        </patternFill>
      </fill>
    </dxf>
    <dxf>
      <fill>
        <patternFill>
          <bgColor theme="0"/>
        </patternFill>
      </fill>
    </dxf>
    <dxf>
      <fill>
        <patternFill>
          <bgColor rgb="FFFF0000"/>
        </patternFill>
      </fill>
    </dxf>
    <dxf>
      <fill>
        <patternFill>
          <bgColor theme="0" tint="-0.499984740745262"/>
        </patternFill>
      </fill>
    </dxf>
    <dxf>
      <fill>
        <patternFill>
          <bgColor theme="0"/>
        </patternFill>
      </fill>
    </dxf>
    <dxf>
      <fill>
        <patternFill>
          <bgColor theme="5" tint="0.59996337778862885"/>
        </patternFill>
      </fill>
    </dxf>
    <dxf>
      <fill>
        <patternFill>
          <bgColor theme="1" tint="0.499984740745262"/>
        </patternFill>
      </fill>
    </dxf>
    <dxf>
      <fill>
        <patternFill>
          <bgColor theme="1" tint="0.499984740745262"/>
        </patternFill>
      </fill>
    </dxf>
    <dxf>
      <fill>
        <patternFill>
          <bgColor theme="0" tint="-0.499984740745262"/>
        </patternFill>
      </fill>
    </dxf>
    <dxf>
      <fill>
        <patternFill>
          <bgColor theme="5" tint="0.59996337778862885"/>
        </patternFill>
      </fill>
    </dxf>
    <dxf>
      <fill>
        <patternFill>
          <bgColor theme="1" tint="0.499984740745262"/>
        </patternFill>
      </fill>
    </dxf>
    <dxf>
      <fill>
        <patternFill>
          <bgColor rgb="FFFF0000"/>
        </patternFill>
      </fill>
    </dxf>
    <dxf>
      <fill>
        <patternFill>
          <bgColor theme="5" tint="0.59996337778862885"/>
        </patternFill>
      </fill>
    </dxf>
    <dxf>
      <fill>
        <patternFill>
          <bgColor theme="0"/>
        </patternFill>
      </fill>
    </dxf>
    <dxf>
      <fill>
        <patternFill>
          <bgColor theme="0" tint="-0.499984740745262"/>
        </patternFill>
      </fill>
    </dxf>
    <dxf>
      <fill>
        <patternFill>
          <bgColor theme="5" tint="0.59996337778862885"/>
        </patternFill>
      </fill>
    </dxf>
    <dxf>
      <fill>
        <patternFill>
          <bgColor theme="0"/>
        </patternFill>
      </fill>
    </dxf>
    <dxf>
      <fill>
        <patternFill>
          <bgColor theme="0" tint="-0.499984740745262"/>
        </patternFill>
      </fill>
    </dxf>
    <dxf>
      <fill>
        <patternFill>
          <bgColor rgb="FFFF0000"/>
        </patternFill>
      </fill>
    </dxf>
    <dxf>
      <fill>
        <patternFill>
          <bgColor rgb="FFFFFF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5" tint="0.59996337778862885"/>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rgb="FFFFFF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5"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0" tint="-0.499984740745262"/>
        </patternFill>
      </fill>
    </dxf>
    <dxf>
      <fill>
        <patternFill>
          <bgColor theme="0" tint="-0.499984740745262"/>
        </patternFill>
      </fill>
    </dxf>
    <dxf>
      <fill>
        <patternFill>
          <bgColor theme="5" tint="0.59996337778862885"/>
        </patternFill>
      </fill>
    </dxf>
    <dxf>
      <fill>
        <patternFill>
          <bgColor theme="5" tint="0.59996337778862885"/>
        </patternFill>
      </fill>
    </dxf>
    <dxf>
      <fill>
        <patternFill>
          <bgColor theme="0" tint="-0.499984740745262"/>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5" tint="0.59996337778862885"/>
        </patternFill>
      </fill>
    </dxf>
    <dxf>
      <fill>
        <patternFill>
          <bgColor theme="0" tint="-0.499984740745262"/>
        </patternFill>
      </fill>
    </dxf>
    <dxf>
      <fill>
        <patternFill>
          <bgColor theme="0" tint="-0.499984740745262"/>
        </patternFill>
      </fill>
    </dxf>
    <dxf>
      <fill>
        <patternFill>
          <bgColor theme="5" tint="0.59996337778862885"/>
        </patternFill>
      </fill>
    </dxf>
    <dxf>
      <fill>
        <patternFill>
          <bgColor theme="1"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0000"/>
        </patternFill>
      </fill>
    </dxf>
    <dxf>
      <fill>
        <patternFill>
          <bgColor theme="0"/>
        </patternFill>
      </fill>
    </dxf>
    <dxf>
      <fill>
        <patternFill>
          <bgColor theme="5" tint="0.59996337778862885"/>
        </patternFill>
      </fill>
    </dxf>
    <dxf>
      <fill>
        <patternFill>
          <bgColor theme="0"/>
        </patternFill>
      </fill>
    </dxf>
    <dxf>
      <fill>
        <patternFill>
          <bgColor rgb="FFFF0000"/>
        </patternFill>
      </fill>
    </dxf>
    <dxf>
      <fill>
        <patternFill>
          <bgColor theme="0" tint="-0.499984740745262"/>
        </patternFill>
      </fill>
    </dxf>
    <dxf>
      <fill>
        <patternFill>
          <bgColor theme="5" tint="0.59996337778862885"/>
        </patternFill>
      </fill>
    </dxf>
    <dxf>
      <fill>
        <patternFill>
          <bgColor theme="5" tint="0.59996337778862885"/>
        </patternFill>
      </fill>
    </dxf>
    <dxf>
      <fill>
        <patternFill>
          <bgColor theme="0" tint="-0.499984740745262"/>
        </patternFill>
      </fill>
    </dxf>
    <dxf>
      <fill>
        <patternFill>
          <bgColor rgb="FFFF0000"/>
        </patternFill>
      </fill>
    </dxf>
    <dxf>
      <fill>
        <patternFill>
          <bgColor theme="0"/>
        </patternFill>
      </fill>
    </dxf>
    <dxf>
      <fill>
        <patternFill>
          <bgColor theme="0" tint="-0.499984740745262"/>
        </patternFill>
      </fill>
    </dxf>
    <dxf>
      <fill>
        <patternFill>
          <bgColor rgb="FFFF0000"/>
        </patternFill>
      </fill>
    </dxf>
    <dxf>
      <fill>
        <patternFill>
          <bgColor theme="0"/>
        </patternFill>
      </fill>
    </dxf>
    <dxf>
      <fill>
        <patternFill>
          <bgColor theme="5" tint="0.59996337778862885"/>
        </patternFill>
      </fill>
    </dxf>
    <dxf>
      <fill>
        <patternFill>
          <bgColor theme="0"/>
        </patternFill>
      </fill>
    </dxf>
    <dxf>
      <fill>
        <patternFill>
          <bgColor theme="0" tint="-0.499984740745262"/>
        </patternFill>
      </fill>
    </dxf>
    <dxf>
      <fill>
        <patternFill>
          <bgColor rgb="FFFF0000"/>
        </patternFill>
      </fill>
    </dxf>
    <dxf>
      <fill>
        <patternFill>
          <bgColor theme="5" tint="0.59996337778862885"/>
        </patternFill>
      </fill>
    </dxf>
    <dxf>
      <fill>
        <patternFill>
          <bgColor theme="5" tint="0.59996337778862885"/>
        </patternFill>
      </fill>
    </dxf>
    <dxf>
      <fill>
        <patternFill>
          <bgColor theme="0"/>
        </patternFill>
      </fill>
    </dxf>
    <dxf>
      <fill>
        <patternFill>
          <bgColor theme="0" tint="-0.499984740745262"/>
        </patternFill>
      </fill>
    </dxf>
    <dxf>
      <fill>
        <patternFill>
          <bgColor rgb="FFFF0000"/>
        </patternFill>
      </fill>
    </dxf>
    <dxf>
      <fill>
        <patternFill>
          <bgColor theme="0"/>
        </patternFill>
      </fill>
    </dxf>
    <dxf>
      <fill>
        <patternFill>
          <bgColor theme="0" tint="-0.499984740745262"/>
        </patternFill>
      </fill>
    </dxf>
    <dxf>
      <fill>
        <patternFill>
          <bgColor rgb="FFFF0000"/>
        </patternFill>
      </fill>
    </dxf>
    <dxf>
      <fill>
        <patternFill>
          <bgColor theme="5" tint="0.59996337778862885"/>
        </patternFill>
      </fill>
    </dxf>
    <dxf>
      <fill>
        <patternFill>
          <bgColor theme="0" tint="-0.499984740745262"/>
        </patternFill>
      </fill>
    </dxf>
    <dxf>
      <fill>
        <patternFill>
          <bgColor theme="1" tint="0.499984740745262"/>
        </patternFill>
      </fill>
    </dxf>
    <dxf>
      <fill>
        <patternFill>
          <bgColor theme="5" tint="0.59996337778862885"/>
        </patternFill>
      </fill>
    </dxf>
    <dxf>
      <fill>
        <patternFill>
          <bgColor theme="5" tint="0.59996337778862885"/>
        </patternFill>
      </fill>
    </dxf>
    <dxf>
      <fill>
        <patternFill>
          <bgColor theme="0" tint="-0.499984740745262"/>
        </patternFill>
      </fill>
    </dxf>
    <dxf>
      <fill>
        <patternFill>
          <bgColor theme="0" tint="-0.499984740745262"/>
        </patternFill>
      </fill>
    </dxf>
    <dxf>
      <fill>
        <patternFill>
          <bgColor rgb="FFFF0000"/>
        </patternFill>
      </fill>
    </dxf>
    <dxf>
      <fill>
        <patternFill>
          <bgColor theme="0"/>
        </patternFill>
      </fill>
    </dxf>
    <dxf>
      <fill>
        <patternFill>
          <bgColor theme="5" tint="0.59996337778862885"/>
        </patternFill>
      </fill>
    </dxf>
    <dxf>
      <fill>
        <patternFill>
          <bgColor theme="0"/>
        </patternFill>
      </fill>
    </dxf>
    <dxf>
      <fill>
        <patternFill>
          <bgColor rgb="FFFF0000"/>
        </patternFill>
      </fill>
    </dxf>
    <dxf>
      <fill>
        <patternFill>
          <bgColor theme="0" tint="-0.499984740745262"/>
        </patternFill>
      </fill>
    </dxf>
    <dxf>
      <fill>
        <patternFill>
          <bgColor theme="0" tint="-0.499984740745262"/>
        </patternFill>
      </fill>
    </dxf>
    <dxf>
      <fill>
        <patternFill>
          <bgColor theme="5" tint="0.59996337778862885"/>
        </patternFill>
      </fill>
    </dxf>
    <dxf>
      <fill>
        <patternFill>
          <bgColor rgb="FFFF0000"/>
        </patternFill>
      </fill>
    </dxf>
    <dxf>
      <fill>
        <patternFill>
          <bgColor theme="0"/>
        </patternFill>
      </fill>
    </dxf>
    <dxf>
      <fill>
        <patternFill>
          <bgColor theme="0" tint="-0.499984740745262"/>
        </patternFill>
      </fill>
    </dxf>
    <dxf>
      <fill>
        <patternFill>
          <bgColor rgb="FFFF0000"/>
        </patternFill>
      </fill>
    </dxf>
    <dxf>
      <fill>
        <patternFill>
          <bgColor theme="0" tint="-0.499984740745262"/>
        </patternFill>
      </fill>
    </dxf>
    <dxf>
      <fill>
        <patternFill>
          <bgColor theme="0"/>
        </patternFill>
      </fill>
    </dxf>
    <dxf>
      <fill>
        <patternFill>
          <bgColor theme="5" tint="0.59996337778862885"/>
        </patternFill>
      </fill>
    </dxf>
    <dxf>
      <fill>
        <patternFill>
          <bgColor theme="0" tint="-0.499984740745262"/>
        </patternFill>
      </fill>
    </dxf>
    <dxf>
      <fill>
        <patternFill>
          <bgColor theme="0" tint="-0.499984740745262"/>
        </patternFill>
      </fill>
    </dxf>
    <dxf>
      <fill>
        <patternFill>
          <bgColor rgb="FFFF0000"/>
        </patternFill>
      </fill>
    </dxf>
    <dxf>
      <fill>
        <patternFill>
          <bgColor theme="0"/>
        </patternFill>
      </fill>
    </dxf>
    <dxf>
      <fill>
        <patternFill>
          <bgColor theme="5" tint="0.59996337778862885"/>
        </patternFill>
      </fill>
    </dxf>
    <dxf>
      <fill>
        <patternFill>
          <bgColor theme="0"/>
        </patternFill>
      </fill>
    </dxf>
    <dxf>
      <fill>
        <patternFill>
          <bgColor theme="5" tint="0.59996337778862885"/>
        </patternFill>
      </fill>
    </dxf>
    <dxf>
      <fill>
        <patternFill>
          <bgColor rgb="FFFF0000"/>
        </patternFill>
      </fill>
    </dxf>
    <dxf>
      <fill>
        <patternFill>
          <bgColor theme="0" tint="-0.499984740745262"/>
        </patternFill>
      </fill>
    </dxf>
    <dxf>
      <fill>
        <patternFill>
          <bgColor rgb="FFFF0000"/>
        </patternFill>
      </fill>
    </dxf>
    <dxf>
      <fill>
        <patternFill>
          <bgColor theme="0" tint="-0.499984740745262"/>
        </patternFill>
      </fill>
    </dxf>
    <dxf>
      <fill>
        <patternFill>
          <bgColor theme="0"/>
        </patternFill>
      </fill>
    </dxf>
    <dxf>
      <fill>
        <patternFill>
          <bgColor theme="5" tint="0.59996337778862885"/>
        </patternFill>
      </fill>
    </dxf>
    <dxf>
      <fill>
        <patternFill>
          <bgColor theme="0" tint="-0.499984740745262"/>
        </patternFill>
      </fill>
    </dxf>
    <dxf>
      <fill>
        <patternFill>
          <bgColor theme="5" tint="0.59996337778862885"/>
        </patternFill>
      </fill>
    </dxf>
    <dxf>
      <fill>
        <patternFill>
          <bgColor theme="0"/>
        </patternFill>
      </fill>
    </dxf>
    <dxf>
      <fill>
        <patternFill>
          <bgColor rgb="FFFF0000"/>
        </patternFill>
      </fill>
    </dxf>
    <dxf>
      <fill>
        <patternFill>
          <bgColor theme="0" tint="-0.499984740745262"/>
        </patternFill>
      </fill>
    </dxf>
    <dxf>
      <fill>
        <patternFill>
          <bgColor theme="0"/>
        </patternFill>
      </fill>
    </dxf>
    <dxf>
      <fill>
        <patternFill>
          <bgColor theme="0" tint="-0.499984740745262"/>
        </patternFill>
      </fill>
    </dxf>
    <dxf>
      <fill>
        <patternFill>
          <bgColor rgb="FFFF0000"/>
        </patternFill>
      </fill>
    </dxf>
    <dxf>
      <fill>
        <patternFill>
          <bgColor theme="5" tint="0.59996337778862885"/>
        </patternFill>
      </fill>
    </dxf>
  </dxfs>
  <tableStyles count="0" defaultTableStyle="TableStyleMedium2" defaultPivotStyle="PivotStyleLight16"/>
  <colors>
    <mruColors>
      <color rgb="FFF8CBAD"/>
      <color rgb="FFFF9966"/>
      <color rgb="FFFF3300"/>
      <color rgb="FFFF6600"/>
      <color rgb="FFFF99CC"/>
      <color rgb="FFCC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44823</xdr:colOff>
      <xdr:row>36</xdr:row>
      <xdr:rowOff>67235</xdr:rowOff>
    </xdr:from>
    <xdr:to>
      <xdr:col>18</xdr:col>
      <xdr:colOff>1058561</xdr:colOff>
      <xdr:row>41</xdr:row>
      <xdr:rowOff>190230</xdr:rowOff>
    </xdr:to>
    <xdr:pic>
      <xdr:nvPicPr>
        <xdr:cNvPr id="4" name="図 3">
          <a:extLst>
            <a:ext uri="{FF2B5EF4-FFF2-40B4-BE49-F238E27FC236}">
              <a16:creationId xmlns:a16="http://schemas.microsoft.com/office/drawing/2014/main" id="{0CF384A2-5AEF-4F96-8051-AB0CC89E72A3}"/>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7059705" y="7373470"/>
          <a:ext cx="1013738" cy="1097907"/>
        </a:xfrm>
        <a:prstGeom prst="rect">
          <a:avLst/>
        </a:prstGeom>
      </xdr:spPr>
    </xdr:pic>
    <xdr:clientData/>
  </xdr:twoCellAnchor>
  <xdr:twoCellAnchor>
    <xdr:from>
      <xdr:col>18</xdr:col>
      <xdr:colOff>905977</xdr:colOff>
      <xdr:row>37</xdr:row>
      <xdr:rowOff>50791</xdr:rowOff>
    </xdr:from>
    <xdr:to>
      <xdr:col>18</xdr:col>
      <xdr:colOff>1485497</xdr:colOff>
      <xdr:row>38</xdr:row>
      <xdr:rowOff>170288</xdr:rowOff>
    </xdr:to>
    <xdr:sp macro="" textlink="">
      <xdr:nvSpPr>
        <xdr:cNvPr id="5" name="矢印: 下 4">
          <a:extLst>
            <a:ext uri="{FF2B5EF4-FFF2-40B4-BE49-F238E27FC236}">
              <a16:creationId xmlns:a16="http://schemas.microsoft.com/office/drawing/2014/main" id="{D877C29D-1682-4FD4-A8A7-2C3E9FF98D21}"/>
            </a:ext>
          </a:extLst>
        </xdr:cNvPr>
        <xdr:cNvSpPr/>
      </xdr:nvSpPr>
      <xdr:spPr>
        <a:xfrm rot="4528785">
          <a:off x="7689188" y="7240755"/>
          <a:ext cx="309997" cy="579520"/>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1420432</xdr:colOff>
      <xdr:row>34</xdr:row>
      <xdr:rowOff>142875</xdr:rowOff>
    </xdr:from>
    <xdr:to>
      <xdr:col>18</xdr:col>
      <xdr:colOff>4486275</xdr:colOff>
      <xdr:row>38</xdr:row>
      <xdr:rowOff>120853</xdr:rowOff>
    </xdr:to>
    <xdr:sp macro="" textlink="">
      <xdr:nvSpPr>
        <xdr:cNvPr id="6" name="正方形/長方形 5">
          <a:extLst>
            <a:ext uri="{FF2B5EF4-FFF2-40B4-BE49-F238E27FC236}">
              <a16:creationId xmlns:a16="http://schemas.microsoft.com/office/drawing/2014/main" id="{E21CA0A0-D69E-4248-9B64-7617A602C805}"/>
            </a:ext>
          </a:extLst>
        </xdr:cNvPr>
        <xdr:cNvSpPr/>
      </xdr:nvSpPr>
      <xdr:spPr>
        <a:xfrm>
          <a:off x="8068882" y="7172325"/>
          <a:ext cx="3065843" cy="463753"/>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手順</a:t>
          </a:r>
          <a:r>
            <a:rPr kumimoji="1" lang="en-US" altLang="ja-JP" sz="1000">
              <a:solidFill>
                <a:sysClr val="windowText" lastClr="000000"/>
              </a:solidFill>
              <a:latin typeface="Meiryo UI" panose="020B0604030504040204" pitchFamily="50" charset="-128"/>
              <a:ea typeface="Meiryo UI" panose="020B0604030504040204" pitchFamily="50" charset="-128"/>
            </a:rPr>
            <a:t>1</a:t>
          </a:r>
          <a:r>
            <a:rPr kumimoji="1" lang="ja-JP" altLang="en-US" sz="1000">
              <a:solidFill>
                <a:sysClr val="windowText" lastClr="000000"/>
              </a:solidFill>
              <a:latin typeface="Meiryo UI" panose="020B0604030504040204" pitchFamily="50" charset="-128"/>
              <a:ea typeface="Meiryo UI" panose="020B0604030504040204" pitchFamily="50" charset="-128"/>
            </a:rPr>
            <a:t>：回答欄を選択して、ボタンをクリック</a:t>
          </a:r>
        </a:p>
      </xdr:txBody>
    </xdr:sp>
    <xdr:clientData/>
  </xdr:twoCellAnchor>
  <xdr:twoCellAnchor>
    <xdr:from>
      <xdr:col>18</xdr:col>
      <xdr:colOff>470945</xdr:colOff>
      <xdr:row>39</xdr:row>
      <xdr:rowOff>122166</xdr:rowOff>
    </xdr:from>
    <xdr:to>
      <xdr:col>18</xdr:col>
      <xdr:colOff>1236220</xdr:colOff>
      <xdr:row>40</xdr:row>
      <xdr:rowOff>0</xdr:rowOff>
    </xdr:to>
    <xdr:sp macro="" textlink="">
      <xdr:nvSpPr>
        <xdr:cNvPr id="7" name="矢印: 下 6">
          <a:extLst>
            <a:ext uri="{FF2B5EF4-FFF2-40B4-BE49-F238E27FC236}">
              <a16:creationId xmlns:a16="http://schemas.microsoft.com/office/drawing/2014/main" id="{2F39A99B-A9A5-4E26-BB23-24152A55812B}"/>
            </a:ext>
          </a:extLst>
        </xdr:cNvPr>
        <xdr:cNvSpPr/>
      </xdr:nvSpPr>
      <xdr:spPr>
        <a:xfrm rot="7375016">
          <a:off x="7362718" y="7851268"/>
          <a:ext cx="278630" cy="765275"/>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1146495</xdr:colOff>
      <xdr:row>39</xdr:row>
      <xdr:rowOff>11206</xdr:rowOff>
    </xdr:from>
    <xdr:to>
      <xdr:col>18</xdr:col>
      <xdr:colOff>4574241</xdr:colOff>
      <xdr:row>42</xdr:row>
      <xdr:rowOff>176120</xdr:rowOff>
    </xdr:to>
    <xdr:sp macro="" textlink="">
      <xdr:nvSpPr>
        <xdr:cNvPr id="8" name="正方形/長方形 7">
          <a:extLst>
            <a:ext uri="{FF2B5EF4-FFF2-40B4-BE49-F238E27FC236}">
              <a16:creationId xmlns:a16="http://schemas.microsoft.com/office/drawing/2014/main" id="{4FEE4B84-46B0-466C-9CE9-C1BFB8827798}"/>
            </a:ext>
          </a:extLst>
        </xdr:cNvPr>
        <xdr:cNvSpPr/>
      </xdr:nvSpPr>
      <xdr:spPr>
        <a:xfrm>
          <a:off x="7757966" y="7676030"/>
          <a:ext cx="3427746" cy="837266"/>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手順</a:t>
          </a:r>
          <a:r>
            <a:rPr kumimoji="1" lang="en-US" altLang="ja-JP" sz="1000">
              <a:solidFill>
                <a:sysClr val="windowText" lastClr="000000"/>
              </a:solidFill>
              <a:latin typeface="Meiryo UI" panose="020B0604030504040204" pitchFamily="50" charset="-128"/>
              <a:ea typeface="Meiryo UI" panose="020B0604030504040204" pitchFamily="50" charset="-128"/>
            </a:rPr>
            <a:t>2</a:t>
          </a:r>
          <a:r>
            <a:rPr kumimoji="1" lang="ja-JP" altLang="en-US" sz="1000">
              <a:solidFill>
                <a:sysClr val="windowText" lastClr="000000"/>
              </a:solidFill>
              <a:latin typeface="Meiryo UI" panose="020B0604030504040204" pitchFamily="50" charset="-128"/>
              <a:ea typeface="Meiryo UI" panose="020B0604030504040204" pitchFamily="50" charset="-128"/>
            </a:rPr>
            <a:t>：○ をクリック</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lvl="1" algn="l"/>
          <a:r>
            <a:rPr kumimoji="1" lang="en-US" altLang="ja-JP" sz="1000">
              <a:solidFill>
                <a:srgbClr val="FF0000"/>
              </a:solidFill>
              <a:latin typeface="Meiryo UI" panose="020B0604030504040204" pitchFamily="50" charset="-128"/>
              <a:ea typeface="Meiryo UI" panose="020B0604030504040204" pitchFamily="50" charset="-128"/>
            </a:rPr>
            <a:t> ※</a:t>
          </a:r>
          <a:r>
            <a:rPr kumimoji="1" lang="ja-JP" altLang="en-US" sz="1000">
              <a:solidFill>
                <a:srgbClr val="FF0000"/>
              </a:solidFill>
              <a:latin typeface="Meiryo UI" panose="020B0604030504040204" pitchFamily="50" charset="-128"/>
              <a:ea typeface="Meiryo UI" panose="020B0604030504040204" pitchFamily="50" charset="-128"/>
            </a:rPr>
            <a:t>クリックしていただいたあと、</a:t>
          </a:r>
          <a:endParaRPr kumimoji="1" lang="en-US" altLang="ja-JP" sz="1000">
            <a:solidFill>
              <a:srgbClr val="FF0000"/>
            </a:solidFill>
            <a:latin typeface="Meiryo UI" panose="020B0604030504040204" pitchFamily="50" charset="-128"/>
            <a:ea typeface="Meiryo UI" panose="020B0604030504040204" pitchFamily="50" charset="-128"/>
          </a:endParaRPr>
        </a:p>
        <a:p>
          <a:pPr lvl="1" algn="l"/>
          <a:r>
            <a:rPr kumimoji="1" lang="ja-JP" altLang="en-US" sz="1000">
              <a:solidFill>
                <a:srgbClr val="FF0000"/>
              </a:solidFill>
              <a:latin typeface="Meiryo UI" panose="020B0604030504040204" pitchFamily="50" charset="-128"/>
              <a:ea typeface="Meiryo UI" panose="020B0604030504040204" pitchFamily="50" charset="-128"/>
            </a:rPr>
            <a:t>　 次の選択肢または問までスクロールしてください</a:t>
          </a:r>
        </a:p>
      </xdr:txBody>
    </xdr:sp>
    <xdr:clientData/>
  </xdr:twoCellAnchor>
  <xdr:twoCellAnchor editAs="oneCell">
    <xdr:from>
      <xdr:col>18</xdr:col>
      <xdr:colOff>11206</xdr:colOff>
      <xdr:row>8</xdr:row>
      <xdr:rowOff>11206</xdr:rowOff>
    </xdr:from>
    <xdr:to>
      <xdr:col>18</xdr:col>
      <xdr:colOff>3036630</xdr:colOff>
      <xdr:row>12</xdr:row>
      <xdr:rowOff>45099</xdr:rowOff>
    </xdr:to>
    <xdr:pic>
      <xdr:nvPicPr>
        <xdr:cNvPr id="10" name="図 9">
          <a:extLst>
            <a:ext uri="{FF2B5EF4-FFF2-40B4-BE49-F238E27FC236}">
              <a16:creationId xmlns:a16="http://schemas.microsoft.com/office/drawing/2014/main" id="{8237D565-EC83-44E8-A73D-1976619A222A}"/>
            </a:ext>
          </a:extLst>
        </xdr:cNvPr>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7026088" y="1434353"/>
          <a:ext cx="3025424" cy="10375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44"/>
  <sheetViews>
    <sheetView showGridLines="0" tabSelected="1" zoomScaleNormal="100" zoomScaleSheetLayoutView="85" workbookViewId="0">
      <selection activeCell="R24" sqref="R24"/>
    </sheetView>
  </sheetViews>
  <sheetFormatPr defaultRowHeight="18"/>
  <cols>
    <col min="1" max="1" width="3.5" customWidth="1"/>
    <col min="2" max="2" width="0.75" customWidth="1"/>
    <col min="3" max="16" width="5.625" customWidth="1"/>
    <col min="17" max="17" width="0.75" customWidth="1"/>
    <col min="18" max="18" width="3.5" customWidth="1"/>
    <col min="19" max="19" width="75.875" customWidth="1"/>
    <col min="20" max="20" width="5" style="12" hidden="1" customWidth="1"/>
    <col min="21" max="24" width="5" style="13" hidden="1" customWidth="1"/>
  </cols>
  <sheetData>
    <row r="1" spans="3:24" ht="18.600000000000001" thickBot="1">
      <c r="T1" s="3"/>
      <c r="U1" s="4"/>
      <c r="V1" s="4"/>
      <c r="W1" s="4"/>
      <c r="X1" s="4"/>
    </row>
    <row r="2" spans="3:24" s="1" customFormat="1" ht="51.75" customHeight="1" thickBot="1">
      <c r="C2" s="99" t="s">
        <v>0</v>
      </c>
      <c r="D2" s="100"/>
      <c r="E2" s="100"/>
      <c r="F2" s="100"/>
      <c r="G2" s="100"/>
      <c r="H2" s="100"/>
      <c r="I2" s="100"/>
      <c r="J2" s="100"/>
      <c r="K2" s="100"/>
      <c r="L2" s="100"/>
      <c r="M2" s="100"/>
      <c r="N2" s="100"/>
      <c r="O2" s="100"/>
      <c r="P2" s="101"/>
      <c r="T2" s="5" t="s">
        <v>1</v>
      </c>
      <c r="U2" s="6" t="s">
        <v>1</v>
      </c>
      <c r="V2" s="6" t="s">
        <v>1</v>
      </c>
      <c r="W2" s="6" t="s">
        <v>1</v>
      </c>
      <c r="X2" s="6" t="s">
        <v>1</v>
      </c>
    </row>
    <row r="3" spans="3:24" s="1" customFormat="1" ht="13.5">
      <c r="C3" s="7"/>
      <c r="E3" s="8"/>
      <c r="F3" s="8"/>
      <c r="G3" s="8"/>
      <c r="H3" s="8"/>
      <c r="I3" s="8"/>
      <c r="J3" s="8"/>
      <c r="K3" s="8"/>
      <c r="L3" s="8"/>
      <c r="M3" s="8"/>
      <c r="N3" s="8"/>
      <c r="O3" s="8"/>
      <c r="P3" s="8"/>
      <c r="T3" s="3"/>
      <c r="U3" s="4"/>
      <c r="V3" s="4"/>
      <c r="W3" s="4"/>
      <c r="X3" s="4"/>
    </row>
    <row r="4" spans="3:24" s="1" customFormat="1" ht="13.5">
      <c r="C4" s="14" t="s">
        <v>2</v>
      </c>
      <c r="E4" s="8"/>
      <c r="F4" s="8"/>
      <c r="G4" s="8"/>
      <c r="H4" s="8"/>
      <c r="I4" s="8"/>
      <c r="J4" s="8"/>
      <c r="K4" s="8"/>
      <c r="L4" s="8"/>
      <c r="M4" s="8"/>
      <c r="N4" s="8"/>
      <c r="O4" s="8"/>
      <c r="P4" s="8"/>
      <c r="T4" s="3"/>
      <c r="U4" s="4"/>
      <c r="V4" s="4"/>
      <c r="W4" s="4"/>
      <c r="X4" s="4"/>
    </row>
    <row r="5" spans="3:24" s="1" customFormat="1" ht="13.5">
      <c r="C5" s="7" t="s">
        <v>3</v>
      </c>
      <c r="E5" s="8"/>
      <c r="F5" s="8"/>
      <c r="G5" s="8"/>
      <c r="H5" s="8"/>
      <c r="I5" s="8"/>
      <c r="J5" s="8"/>
      <c r="K5" s="8"/>
      <c r="L5" s="8"/>
      <c r="M5" s="8"/>
      <c r="N5" s="8"/>
      <c r="O5" s="8"/>
      <c r="P5" s="8"/>
      <c r="T5" s="3"/>
      <c r="U5" s="4"/>
      <c r="V5" s="4"/>
      <c r="W5" s="4"/>
      <c r="X5" s="4"/>
    </row>
    <row r="6" spans="3:24" s="1" customFormat="1" ht="13.5">
      <c r="C6" s="7" t="s">
        <v>4</v>
      </c>
      <c r="E6" s="8"/>
      <c r="F6" s="8"/>
      <c r="G6" s="8"/>
      <c r="H6" s="8"/>
      <c r="I6" s="8"/>
      <c r="J6" s="8"/>
      <c r="K6" s="8"/>
      <c r="L6" s="8"/>
      <c r="M6" s="8"/>
      <c r="N6" s="8"/>
      <c r="O6" s="8"/>
      <c r="P6" s="8"/>
      <c r="T6" s="3"/>
      <c r="U6" s="4"/>
      <c r="V6" s="4"/>
      <c r="W6" s="4"/>
      <c r="X6" s="4"/>
    </row>
    <row r="7" spans="3:24" s="1" customFormat="1" ht="13.5">
      <c r="C7" s="7" t="s">
        <v>5</v>
      </c>
      <c r="E7" s="8"/>
      <c r="F7" s="8"/>
      <c r="G7" s="8"/>
      <c r="H7" s="8"/>
      <c r="I7" s="8"/>
      <c r="J7" s="8"/>
      <c r="K7" s="8"/>
      <c r="L7" s="8"/>
      <c r="M7" s="8"/>
      <c r="N7" s="8"/>
      <c r="O7" s="8"/>
      <c r="P7" s="8"/>
      <c r="T7" s="3"/>
      <c r="U7" s="4"/>
      <c r="V7" s="4"/>
      <c r="W7" s="4"/>
      <c r="X7" s="4"/>
    </row>
    <row r="8" spans="3:24" s="1" customFormat="1" ht="13.5">
      <c r="C8" s="7" t="s">
        <v>6</v>
      </c>
      <c r="E8" s="8"/>
      <c r="F8" s="8"/>
      <c r="G8" s="8"/>
      <c r="H8" s="8"/>
      <c r="I8" s="8"/>
      <c r="J8" s="8"/>
      <c r="K8" s="8"/>
      <c r="L8" s="8"/>
      <c r="M8" s="8"/>
      <c r="N8" s="8"/>
      <c r="O8" s="8"/>
      <c r="P8" s="8"/>
      <c r="T8" s="3"/>
      <c r="U8" s="4"/>
      <c r="V8" s="4"/>
      <c r="W8" s="4"/>
      <c r="X8" s="4"/>
    </row>
    <row r="9" spans="3:24" s="1" customFormat="1" ht="13.5">
      <c r="C9" s="7" t="s">
        <v>7</v>
      </c>
      <c r="E9" s="8"/>
      <c r="F9" s="8"/>
      <c r="G9" s="8"/>
      <c r="H9" s="8"/>
      <c r="I9" s="8"/>
      <c r="J9" s="8"/>
      <c r="K9" s="8"/>
      <c r="L9" s="8"/>
      <c r="M9" s="8"/>
      <c r="N9" s="8"/>
      <c r="O9" s="8"/>
      <c r="P9" s="8"/>
      <c r="T9" s="3"/>
      <c r="U9" s="4"/>
      <c r="V9" s="4"/>
      <c r="W9" s="4"/>
      <c r="X9" s="4"/>
    </row>
    <row r="10" spans="3:24" s="1" customFormat="1" ht="13.5">
      <c r="C10" s="7" t="s">
        <v>8</v>
      </c>
      <c r="E10" s="8"/>
      <c r="F10" s="8"/>
      <c r="G10" s="8"/>
      <c r="H10" s="8"/>
      <c r="I10" s="8"/>
      <c r="J10" s="8"/>
      <c r="K10" s="8"/>
      <c r="L10" s="8"/>
      <c r="M10" s="8"/>
      <c r="N10" s="8"/>
      <c r="O10" s="8"/>
      <c r="P10" s="8"/>
      <c r="T10" s="3"/>
      <c r="U10" s="4"/>
      <c r="V10" s="4"/>
      <c r="W10" s="4"/>
      <c r="X10" s="4"/>
    </row>
    <row r="11" spans="3:24" s="1" customFormat="1" ht="13.5">
      <c r="C11" s="7"/>
      <c r="E11" s="8"/>
      <c r="F11" s="8"/>
      <c r="G11" s="8"/>
      <c r="H11" s="8"/>
      <c r="I11" s="8"/>
      <c r="J11" s="8"/>
      <c r="K11" s="8"/>
      <c r="L11" s="8"/>
      <c r="M11" s="8"/>
      <c r="N11" s="8"/>
      <c r="O11" s="8"/>
      <c r="P11" s="8"/>
      <c r="T11" s="3"/>
      <c r="U11" s="4"/>
      <c r="V11" s="4"/>
      <c r="W11" s="4"/>
      <c r="X11" s="4"/>
    </row>
    <row r="12" spans="3:24" s="1" customFormat="1" ht="18" customHeight="1">
      <c r="C12" s="2" t="s">
        <v>9</v>
      </c>
      <c r="T12" s="3"/>
      <c r="U12" s="4"/>
      <c r="V12" s="4"/>
      <c r="W12" s="4"/>
      <c r="X12" s="4"/>
    </row>
    <row r="13" spans="3:24" s="1" customFormat="1" ht="6" customHeight="1">
      <c r="T13" s="3"/>
      <c r="U13" s="4"/>
      <c r="V13" s="4"/>
      <c r="W13" s="4"/>
      <c r="X13" s="4"/>
    </row>
    <row r="14" spans="3:24" s="1" customFormat="1" ht="13.5">
      <c r="C14" s="7" t="s">
        <v>10</v>
      </c>
      <c r="E14" s="8"/>
      <c r="F14" s="8"/>
      <c r="G14" s="8"/>
      <c r="H14" s="8"/>
      <c r="I14" s="8"/>
      <c r="J14" s="8"/>
      <c r="K14" s="8"/>
      <c r="L14" s="8"/>
      <c r="M14" s="8"/>
      <c r="N14" s="8"/>
      <c r="O14" s="8"/>
      <c r="P14" s="8"/>
      <c r="T14" s="3"/>
      <c r="U14" s="4"/>
      <c r="V14" s="4"/>
      <c r="W14" s="4"/>
      <c r="X14" s="4"/>
    </row>
    <row r="15" spans="3:24" s="1" customFormat="1" ht="13.5">
      <c r="C15" s="7" t="s">
        <v>11</v>
      </c>
      <c r="E15" s="8"/>
      <c r="F15" s="8"/>
      <c r="G15" s="8"/>
      <c r="H15" s="8"/>
      <c r="I15" s="8"/>
      <c r="J15" s="8"/>
      <c r="K15" s="8"/>
      <c r="L15" s="8"/>
      <c r="M15" s="8"/>
      <c r="N15" s="8"/>
      <c r="O15" s="8"/>
      <c r="P15" s="8"/>
      <c r="T15" s="3"/>
      <c r="U15" s="4"/>
      <c r="V15" s="4"/>
      <c r="W15" s="4"/>
      <c r="X15" s="4"/>
    </row>
    <row r="16" spans="3:24" s="1" customFormat="1" ht="6" customHeight="1">
      <c r="T16" s="3"/>
      <c r="U16" s="4"/>
      <c r="V16" s="4"/>
      <c r="W16" s="4"/>
      <c r="X16" s="4"/>
    </row>
    <row r="17" spans="3:24" s="1" customFormat="1" ht="18" customHeight="1">
      <c r="C17" s="2" t="s">
        <v>12</v>
      </c>
      <c r="T17" s="3"/>
      <c r="U17" s="4"/>
      <c r="V17" s="4"/>
      <c r="W17" s="4"/>
      <c r="X17" s="4"/>
    </row>
    <row r="18" spans="3:24" s="1" customFormat="1" ht="6" customHeight="1">
      <c r="T18" s="3"/>
      <c r="U18" s="4"/>
      <c r="V18" s="4"/>
      <c r="W18" s="4"/>
      <c r="X18" s="4"/>
    </row>
    <row r="19" spans="3:24" s="1" customFormat="1" ht="13.5">
      <c r="C19" s="7" t="s">
        <v>13</v>
      </c>
      <c r="E19" s="8"/>
      <c r="F19" s="8"/>
      <c r="G19" s="8"/>
      <c r="H19" s="8"/>
      <c r="I19" s="8"/>
      <c r="J19" s="8"/>
      <c r="K19" s="8"/>
      <c r="L19" s="8"/>
      <c r="M19" s="8"/>
      <c r="N19" s="8"/>
      <c r="O19" s="8"/>
      <c r="P19" s="8"/>
      <c r="T19" s="3"/>
      <c r="U19" s="4"/>
      <c r="V19" s="4"/>
      <c r="W19" s="4"/>
      <c r="X19" s="4"/>
    </row>
    <row r="20" spans="3:24" s="1" customFormat="1" ht="6" customHeight="1">
      <c r="T20" s="3"/>
      <c r="U20" s="4"/>
      <c r="V20" s="4"/>
      <c r="W20" s="4"/>
      <c r="X20" s="4"/>
    </row>
    <row r="21" spans="3:24" s="1" customFormat="1" ht="18" customHeight="1">
      <c r="C21" s="2" t="s">
        <v>14</v>
      </c>
      <c r="T21" s="3"/>
      <c r="U21" s="4"/>
      <c r="V21" s="4"/>
      <c r="W21" s="4"/>
      <c r="X21" s="4"/>
    </row>
    <row r="22" spans="3:24" s="1" customFormat="1" ht="6" customHeight="1">
      <c r="T22" s="3"/>
      <c r="U22" s="4"/>
      <c r="V22" s="4"/>
      <c r="W22" s="4"/>
      <c r="X22" s="4"/>
    </row>
    <row r="23" spans="3:24" s="1" customFormat="1" ht="13.5">
      <c r="C23" s="7" t="s">
        <v>15</v>
      </c>
      <c r="E23" s="8"/>
      <c r="F23" s="8"/>
      <c r="G23" s="8"/>
      <c r="H23" s="8"/>
      <c r="I23" s="8"/>
      <c r="J23" s="8"/>
      <c r="K23" s="8"/>
      <c r="L23" s="8"/>
      <c r="M23" s="8"/>
      <c r="N23" s="8"/>
      <c r="O23" s="8"/>
      <c r="P23" s="8"/>
      <c r="T23" s="3"/>
      <c r="U23" s="4"/>
      <c r="V23" s="4"/>
      <c r="W23" s="4"/>
      <c r="X23" s="4"/>
    </row>
    <row r="24" spans="3:24" s="1" customFormat="1" ht="13.5">
      <c r="C24" s="7"/>
      <c r="E24" s="8"/>
      <c r="F24" s="8"/>
      <c r="G24" s="8"/>
      <c r="H24" s="8"/>
      <c r="I24" s="8"/>
      <c r="J24" s="8"/>
      <c r="K24" s="8"/>
      <c r="L24" s="8"/>
      <c r="M24" s="8"/>
      <c r="N24" s="8"/>
      <c r="O24" s="8"/>
      <c r="P24" s="8"/>
      <c r="T24" s="3"/>
      <c r="U24" s="4"/>
      <c r="V24" s="4"/>
      <c r="W24" s="4"/>
      <c r="X24" s="4"/>
    </row>
    <row r="25" spans="3:24" s="1" customFormat="1" ht="6" customHeight="1">
      <c r="T25" s="3"/>
      <c r="U25" s="4"/>
      <c r="V25" s="4"/>
      <c r="W25" s="4"/>
      <c r="X25" s="4"/>
    </row>
    <row r="26" spans="3:24" s="1" customFormat="1" ht="13.5">
      <c r="C26" s="9" t="s">
        <v>16</v>
      </c>
      <c r="D26" s="9"/>
      <c r="F26" s="8"/>
      <c r="H26" s="8"/>
      <c r="I26" s="8"/>
      <c r="J26" s="8"/>
      <c r="K26" s="8"/>
      <c r="L26" s="8"/>
      <c r="M26" s="8"/>
      <c r="N26" s="8"/>
      <c r="O26" s="8"/>
      <c r="P26" s="8"/>
      <c r="Q26" s="8"/>
      <c r="T26" s="3"/>
      <c r="U26" s="4"/>
      <c r="V26" s="4"/>
      <c r="W26" s="4"/>
      <c r="X26" s="4"/>
    </row>
    <row r="27" spans="3:24" s="1" customFormat="1" ht="6" customHeight="1">
      <c r="T27" s="3"/>
      <c r="U27" s="4"/>
      <c r="V27" s="4"/>
      <c r="W27" s="4"/>
      <c r="X27" s="4"/>
    </row>
    <row r="28" spans="3:24" s="1" customFormat="1" ht="13.5">
      <c r="C28" s="7" t="s">
        <v>17</v>
      </c>
      <c r="D28" s="7"/>
      <c r="F28" s="8"/>
      <c r="G28" s="8"/>
      <c r="H28" s="8"/>
      <c r="I28" s="8"/>
      <c r="J28" s="8"/>
      <c r="K28" s="8"/>
      <c r="L28" s="8"/>
      <c r="M28" s="8"/>
      <c r="N28" s="8"/>
      <c r="O28" s="8"/>
      <c r="P28" s="8"/>
      <c r="Q28" s="8"/>
      <c r="T28" s="3"/>
      <c r="U28" s="4"/>
      <c r="V28" s="4"/>
      <c r="W28" s="4"/>
      <c r="X28" s="4"/>
    </row>
    <row r="29" spans="3:24" s="1" customFormat="1" ht="6" customHeight="1">
      <c r="T29" s="3"/>
      <c r="U29" s="4"/>
      <c r="V29" s="4"/>
      <c r="W29" s="4"/>
      <c r="X29" s="4"/>
    </row>
    <row r="30" spans="3:24" s="1" customFormat="1" ht="6" customHeight="1">
      <c r="T30" s="3"/>
      <c r="U30" s="4"/>
      <c r="V30" s="4"/>
      <c r="W30" s="4"/>
      <c r="X30" s="4"/>
    </row>
    <row r="31" spans="3:24" s="8" customFormat="1" ht="18" customHeight="1">
      <c r="C31" s="9" t="s">
        <v>18</v>
      </c>
      <c r="T31" s="3"/>
      <c r="U31" s="4"/>
      <c r="V31" s="4"/>
      <c r="W31" s="4"/>
      <c r="X31" s="4"/>
    </row>
    <row r="32" spans="3:24" s="8" customFormat="1" ht="6" customHeight="1">
      <c r="T32" s="3"/>
      <c r="U32" s="4"/>
      <c r="V32" s="4"/>
      <c r="W32" s="4"/>
      <c r="X32" s="4"/>
    </row>
    <row r="33" spans="1:24" s="8" customFormat="1" ht="13.5">
      <c r="C33" s="8" t="s">
        <v>19</v>
      </c>
      <c r="T33" s="3"/>
      <c r="U33" s="4"/>
      <c r="V33" s="4"/>
      <c r="W33" s="4"/>
      <c r="X33" s="4"/>
    </row>
    <row r="34" spans="1:24" s="8" customFormat="1" ht="13.5">
      <c r="C34" s="8" t="s">
        <v>20</v>
      </c>
      <c r="T34" s="3"/>
      <c r="U34" s="4"/>
      <c r="V34" s="4"/>
      <c r="W34" s="4"/>
      <c r="X34" s="4"/>
    </row>
    <row r="35" spans="1:24" s="1" customFormat="1" ht="6" customHeight="1">
      <c r="A35" s="10"/>
      <c r="B35" s="10"/>
      <c r="C35" s="10"/>
      <c r="D35" s="10"/>
      <c r="E35" s="10"/>
      <c r="F35" s="10"/>
      <c r="G35" s="10"/>
      <c r="H35" s="10"/>
      <c r="I35" s="10"/>
      <c r="J35" s="10"/>
      <c r="K35" s="10"/>
      <c r="L35" s="10"/>
      <c r="M35" s="10"/>
      <c r="N35" s="10"/>
      <c r="O35" s="10"/>
      <c r="T35" s="3"/>
      <c r="U35" s="4"/>
      <c r="V35" s="4"/>
      <c r="W35" s="4"/>
      <c r="X35" s="4"/>
    </row>
    <row r="36" spans="1:24">
      <c r="C36" s="8" t="s">
        <v>21</v>
      </c>
      <c r="D36" s="18"/>
    </row>
    <row r="37" spans="1:24" s="1" customFormat="1" ht="22.5" customHeight="1">
      <c r="A37" s="10"/>
      <c r="B37" s="10"/>
      <c r="C37" s="11"/>
      <c r="D37" s="102" t="s">
        <v>22</v>
      </c>
      <c r="E37" s="102"/>
      <c r="F37" s="219" t="s">
        <v>23</v>
      </c>
      <c r="G37" s="219"/>
      <c r="H37" s="219"/>
      <c r="I37" s="219"/>
      <c r="J37" s="219"/>
      <c r="K37" s="219"/>
      <c r="L37" s="219"/>
      <c r="M37" s="219"/>
      <c r="N37" s="219"/>
      <c r="O37" s="219"/>
      <c r="T37" s="3"/>
      <c r="U37" s="4"/>
      <c r="V37" s="4"/>
      <c r="W37" s="4"/>
      <c r="X37" s="4"/>
    </row>
    <row r="38" spans="1:24" s="1" customFormat="1" ht="22.5" customHeight="1">
      <c r="A38" s="10"/>
      <c r="B38" s="10"/>
      <c r="C38" s="11"/>
      <c r="D38" s="102" t="s">
        <v>24</v>
      </c>
      <c r="E38" s="102"/>
      <c r="F38" s="220" t="s">
        <v>25</v>
      </c>
      <c r="G38" s="219"/>
      <c r="H38" s="219"/>
      <c r="I38" s="219"/>
      <c r="J38" s="219"/>
      <c r="K38" s="219"/>
      <c r="L38" s="219"/>
      <c r="M38" s="219"/>
      <c r="N38" s="219"/>
      <c r="O38" s="219"/>
      <c r="T38" s="3"/>
      <c r="U38" s="4"/>
      <c r="V38" s="4"/>
      <c r="W38" s="4"/>
      <c r="X38" s="4"/>
    </row>
    <row r="39" spans="1:24" s="1" customFormat="1" ht="6" customHeight="1">
      <c r="A39" s="10"/>
      <c r="B39" s="10"/>
      <c r="C39" s="10"/>
      <c r="D39" s="8"/>
      <c r="E39" s="8"/>
      <c r="F39" s="8"/>
      <c r="G39" s="8"/>
      <c r="H39" s="8"/>
      <c r="I39" s="8"/>
      <c r="J39" s="8"/>
      <c r="K39" s="8"/>
      <c r="L39" s="8"/>
      <c r="M39" s="8"/>
      <c r="N39" s="8"/>
      <c r="O39" s="8"/>
      <c r="T39" s="3"/>
      <c r="U39" s="4"/>
      <c r="V39" s="4"/>
      <c r="W39" s="4"/>
      <c r="X39" s="4"/>
    </row>
    <row r="40" spans="1:24" s="8" customFormat="1" ht="18" customHeight="1">
      <c r="C40" s="9" t="s">
        <v>26</v>
      </c>
      <c r="T40" s="3"/>
      <c r="U40" s="4"/>
      <c r="V40" s="4"/>
      <c r="W40" s="4"/>
      <c r="X40" s="4"/>
    </row>
    <row r="41" spans="1:24" s="1" customFormat="1" ht="6" customHeight="1">
      <c r="A41" s="10"/>
      <c r="B41" s="10"/>
      <c r="C41" s="10"/>
      <c r="D41" s="8"/>
      <c r="E41" s="8"/>
      <c r="F41" s="8"/>
      <c r="G41" s="8"/>
      <c r="H41" s="8"/>
      <c r="I41" s="8"/>
      <c r="J41" s="8"/>
      <c r="K41" s="8"/>
      <c r="L41" s="8"/>
      <c r="M41" s="8"/>
      <c r="N41" s="8"/>
      <c r="O41" s="8"/>
      <c r="T41" s="3"/>
      <c r="U41" s="4"/>
      <c r="V41" s="4"/>
      <c r="W41" s="4"/>
      <c r="X41" s="4"/>
    </row>
    <row r="42" spans="1:24" s="1" customFormat="1" ht="13.9" customHeight="1">
      <c r="A42" s="10"/>
      <c r="B42" s="10"/>
      <c r="C42" s="14" t="s">
        <v>27</v>
      </c>
      <c r="D42" s="14"/>
      <c r="E42" s="14"/>
      <c r="F42" s="14"/>
      <c r="G42" s="14"/>
      <c r="H42" s="14"/>
      <c r="I42" s="14"/>
      <c r="J42" s="14"/>
      <c r="K42" s="14"/>
      <c r="L42" s="14"/>
      <c r="M42" s="14"/>
      <c r="N42" s="14"/>
      <c r="T42" s="3"/>
      <c r="U42" s="4"/>
      <c r="V42" s="4"/>
      <c r="W42" s="4"/>
      <c r="X42" s="4"/>
    </row>
    <row r="43" spans="1:24" s="1" customFormat="1" ht="13.9" customHeight="1">
      <c r="A43" s="10"/>
      <c r="B43" s="10"/>
      <c r="C43" s="14" t="s">
        <v>28</v>
      </c>
      <c r="D43" s="14"/>
      <c r="E43" s="14"/>
      <c r="F43" s="14"/>
      <c r="G43" s="14"/>
      <c r="H43" s="14"/>
      <c r="I43" s="14"/>
      <c r="J43" s="14"/>
      <c r="K43" s="14"/>
      <c r="L43" s="14"/>
      <c r="M43" s="14"/>
      <c r="N43" s="14"/>
      <c r="T43" s="3"/>
      <c r="U43" s="4"/>
      <c r="V43" s="4"/>
      <c r="W43" s="4"/>
      <c r="X43" s="4"/>
    </row>
    <row r="44" spans="1:24" s="1" customFormat="1" ht="13.9" customHeight="1">
      <c r="A44" s="10"/>
      <c r="B44" s="10"/>
      <c r="C44" s="14" t="s">
        <v>29</v>
      </c>
      <c r="D44" s="14"/>
      <c r="E44" s="14"/>
      <c r="F44" s="14"/>
      <c r="G44" s="14"/>
      <c r="H44" s="14"/>
      <c r="I44" s="14"/>
      <c r="J44" s="14"/>
      <c r="K44" s="14"/>
      <c r="L44" s="14"/>
      <c r="M44" s="14"/>
      <c r="N44" s="14"/>
      <c r="T44" s="3"/>
      <c r="U44" s="4"/>
      <c r="V44" s="4"/>
      <c r="W44" s="4"/>
      <c r="X44" s="4"/>
    </row>
  </sheetData>
  <sheetProtection sheet="1" selectLockedCells="1"/>
  <mergeCells count="5">
    <mergeCell ref="C2:P2"/>
    <mergeCell ref="D38:E38"/>
    <mergeCell ref="F38:O38"/>
    <mergeCell ref="D37:E37"/>
    <mergeCell ref="F37:O37"/>
  </mergeCells>
  <phoneticPr fontId="3"/>
  <hyperlinks>
    <hyperlink ref="F38" r:id="rId1" xr:uid="{84C434C7-8CDF-44B9-86F1-33BF963F020F}"/>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BC907-8C84-40EB-B6C7-84D9AED367BF}">
  <sheetPr>
    <tabColor rgb="FFFF0000"/>
  </sheetPr>
  <dimension ref="B1:X37"/>
  <sheetViews>
    <sheetView showGridLines="0" topLeftCell="A3" zoomScale="80" zoomScaleNormal="80" zoomScaleSheetLayoutView="85" workbookViewId="0">
      <selection activeCell="E21" sqref="E21:H21"/>
    </sheetView>
  </sheetViews>
  <sheetFormatPr defaultColWidth="8.625" defaultRowHeight="15"/>
  <cols>
    <col min="1" max="1" width="3.5" style="49" customWidth="1"/>
    <col min="2" max="2" width="0.75" style="49" customWidth="1"/>
    <col min="3" max="4" width="9.25" style="49" customWidth="1"/>
    <col min="5" max="8" width="7.625" style="49" customWidth="1"/>
    <col min="9" max="15" width="8.25" style="49" customWidth="1"/>
    <col min="16" max="16" width="27.375" style="49" customWidth="1"/>
    <col min="17" max="17" width="0.75" style="49" customWidth="1"/>
    <col min="18" max="18" width="3.5" style="49" customWidth="1"/>
    <col min="19" max="19" width="75.875" style="49" customWidth="1"/>
    <col min="20" max="20" width="5" style="81" hidden="1" customWidth="1"/>
    <col min="21" max="24" width="5" style="71" hidden="1" customWidth="1"/>
    <col min="25" max="25" width="2.875" style="49" customWidth="1"/>
    <col min="26" max="16384" width="8.625" style="49"/>
  </cols>
  <sheetData>
    <row r="1" spans="2:24" ht="11.1" customHeight="1" thickBot="1"/>
    <row r="2" spans="2:24" s="83" customFormat="1" ht="42.6" customHeight="1" thickBot="1">
      <c r="B2" s="82"/>
      <c r="C2" s="108" t="s">
        <v>30</v>
      </c>
      <c r="D2" s="109"/>
      <c r="E2" s="109"/>
      <c r="F2" s="109"/>
      <c r="G2" s="109"/>
      <c r="H2" s="109"/>
      <c r="I2" s="109"/>
      <c r="J2" s="109"/>
      <c r="K2" s="109"/>
      <c r="L2" s="109"/>
      <c r="M2" s="109"/>
      <c r="N2" s="109"/>
      <c r="O2" s="109"/>
      <c r="P2" s="110"/>
      <c r="Q2" s="82"/>
      <c r="R2" s="82"/>
      <c r="T2" s="84"/>
      <c r="U2" s="85"/>
      <c r="V2" s="85"/>
      <c r="W2" s="85"/>
      <c r="X2" s="85"/>
    </row>
    <row r="3" spans="2:24" s="83" customFormat="1" ht="26.45" customHeight="1">
      <c r="B3" s="82"/>
      <c r="C3" s="86" t="s">
        <v>31</v>
      </c>
      <c r="D3" s="87"/>
      <c r="E3" s="87"/>
      <c r="F3" s="87"/>
      <c r="G3" s="87"/>
      <c r="H3" s="87"/>
      <c r="I3" s="87"/>
      <c r="J3" s="87"/>
      <c r="K3" s="87"/>
      <c r="L3" s="87"/>
      <c r="M3" s="87"/>
      <c r="N3" s="87"/>
      <c r="O3" s="87"/>
      <c r="P3" s="87"/>
      <c r="Q3" s="82"/>
      <c r="R3" s="82"/>
      <c r="T3" s="84"/>
      <c r="U3" s="85"/>
      <c r="V3" s="85"/>
      <c r="W3" s="85"/>
      <c r="X3" s="85"/>
    </row>
    <row r="4" spans="2:24" s="88" customFormat="1" ht="19.5" customHeight="1">
      <c r="C4" s="88" t="s">
        <v>32</v>
      </c>
      <c r="T4" s="89"/>
      <c r="U4" s="90"/>
      <c r="V4" s="90"/>
      <c r="W4" s="90"/>
      <c r="X4" s="90"/>
    </row>
    <row r="5" spans="2:24" s="88" customFormat="1" ht="9" customHeight="1">
      <c r="T5" s="89"/>
      <c r="U5" s="90"/>
      <c r="V5" s="90"/>
      <c r="W5" s="90"/>
      <c r="X5" s="90"/>
    </row>
    <row r="6" spans="2:24" s="88" customFormat="1">
      <c r="C6" s="93" t="s">
        <v>33</v>
      </c>
      <c r="D6" s="94"/>
      <c r="E6" s="94"/>
      <c r="T6" s="89"/>
      <c r="U6" s="90"/>
      <c r="V6" s="90"/>
      <c r="W6" s="90"/>
      <c r="X6" s="90"/>
    </row>
    <row r="7" spans="2:24" s="88" customFormat="1" ht="20.100000000000001" customHeight="1">
      <c r="C7" s="88" t="s">
        <v>34</v>
      </c>
      <c r="T7" s="89"/>
      <c r="U7" s="90"/>
      <c r="V7" s="90"/>
      <c r="W7" s="90"/>
      <c r="X7" s="90"/>
    </row>
    <row r="8" spans="2:24" s="88" customFormat="1" ht="9" customHeight="1">
      <c r="T8" s="89"/>
      <c r="U8" s="90"/>
      <c r="V8" s="90"/>
      <c r="W8" s="90"/>
      <c r="X8" s="90"/>
    </row>
    <row r="9" spans="2:24" s="88" customFormat="1">
      <c r="C9" s="93" t="s">
        <v>35</v>
      </c>
      <c r="D9" s="94"/>
      <c r="E9" s="94"/>
      <c r="T9" s="89"/>
      <c r="U9" s="90"/>
      <c r="V9" s="90"/>
      <c r="W9" s="90"/>
      <c r="X9" s="90"/>
    </row>
    <row r="10" spans="2:24" s="88" customFormat="1" ht="20.100000000000001" customHeight="1">
      <c r="C10" s="88" t="s">
        <v>36</v>
      </c>
      <c r="T10" s="89"/>
      <c r="U10" s="90"/>
      <c r="V10" s="90"/>
      <c r="W10" s="90"/>
      <c r="X10" s="90"/>
    </row>
    <row r="11" spans="2:24" s="88" customFormat="1" ht="9" customHeight="1">
      <c r="T11" s="89"/>
      <c r="U11" s="90"/>
      <c r="V11" s="90"/>
      <c r="W11" s="90"/>
      <c r="X11" s="90"/>
    </row>
    <row r="12" spans="2:24" s="88" customFormat="1">
      <c r="C12" s="93" t="s">
        <v>37</v>
      </c>
      <c r="D12" s="94"/>
      <c r="E12" s="94"/>
      <c r="T12" s="89"/>
      <c r="U12" s="90"/>
      <c r="V12" s="90"/>
      <c r="W12" s="90"/>
      <c r="X12" s="90"/>
    </row>
    <row r="13" spans="2:24" s="88" customFormat="1" ht="15.95" customHeight="1">
      <c r="C13" s="88" t="s">
        <v>38</v>
      </c>
      <c r="T13" s="89"/>
      <c r="U13" s="90"/>
      <c r="V13" s="90"/>
      <c r="W13" s="90"/>
      <c r="X13" s="90"/>
    </row>
    <row r="14" spans="2:24" s="88" customFormat="1" ht="15.95" customHeight="1">
      <c r="C14" s="88" t="s">
        <v>39</v>
      </c>
      <c r="T14" s="89"/>
      <c r="U14" s="90"/>
      <c r="V14" s="90"/>
      <c r="W14" s="90"/>
      <c r="X14" s="90"/>
    </row>
    <row r="15" spans="2:24" s="88" customFormat="1" ht="9" customHeight="1">
      <c r="T15" s="89"/>
      <c r="U15" s="90"/>
      <c r="V15" s="90"/>
      <c r="W15" s="90"/>
      <c r="X15" s="90"/>
    </row>
    <row r="16" spans="2:24" s="88" customFormat="1" ht="26.45" customHeight="1">
      <c r="C16" s="86" t="s">
        <v>40</v>
      </c>
      <c r="D16" s="91"/>
      <c r="E16" s="91"/>
      <c r="F16" s="91"/>
      <c r="G16" s="91"/>
      <c r="H16" s="91"/>
      <c r="I16" s="91"/>
      <c r="J16" s="91"/>
      <c r="K16" s="91"/>
      <c r="L16" s="91"/>
      <c r="M16" s="91"/>
      <c r="N16" s="91"/>
      <c r="O16" s="91"/>
      <c r="P16" s="91"/>
      <c r="T16" s="89"/>
      <c r="U16" s="90"/>
      <c r="V16" s="90"/>
      <c r="W16" s="90"/>
      <c r="X16" s="90"/>
    </row>
    <row r="17" spans="3:24" s="88" customFormat="1" ht="20.100000000000001" customHeight="1">
      <c r="C17" s="111" t="s">
        <v>41</v>
      </c>
      <c r="D17" s="111"/>
      <c r="E17" s="111"/>
      <c r="F17" s="111"/>
      <c r="G17" s="111"/>
      <c r="H17" s="111"/>
      <c r="I17" s="111"/>
      <c r="J17" s="111"/>
      <c r="K17" s="111"/>
      <c r="L17" s="111"/>
      <c r="M17" s="111"/>
      <c r="N17" s="111"/>
      <c r="O17" s="111"/>
      <c r="P17" s="111"/>
      <c r="T17" s="89"/>
      <c r="U17" s="90"/>
      <c r="V17" s="90"/>
      <c r="W17" s="90"/>
      <c r="X17" s="90"/>
    </row>
    <row r="18" spans="3:24" s="88" customFormat="1" ht="9" customHeight="1">
      <c r="S18" s="88" t="s">
        <v>42</v>
      </c>
      <c r="T18" s="89"/>
      <c r="U18" s="90"/>
      <c r="V18" s="90"/>
      <c r="W18" s="90"/>
      <c r="X18" s="90"/>
    </row>
    <row r="19" spans="3:24" s="83" customFormat="1" ht="21.6" customHeight="1">
      <c r="C19" s="112" t="s">
        <v>43</v>
      </c>
      <c r="D19" s="112"/>
      <c r="E19" s="112" t="s">
        <v>44</v>
      </c>
      <c r="F19" s="112"/>
      <c r="G19" s="112"/>
      <c r="H19" s="112"/>
      <c r="I19" s="112" t="s">
        <v>45</v>
      </c>
      <c r="J19" s="112"/>
      <c r="K19" s="112"/>
      <c r="L19" s="112"/>
      <c r="M19" s="112"/>
      <c r="N19" s="112"/>
      <c r="O19" s="112"/>
      <c r="P19" s="112"/>
      <c r="T19" s="84"/>
      <c r="U19" s="85"/>
      <c r="V19" s="85"/>
      <c r="W19" s="85"/>
      <c r="X19" s="85"/>
    </row>
    <row r="20" spans="3:24" s="83" customFormat="1" ht="51.95" customHeight="1">
      <c r="C20" s="107" t="s">
        <v>46</v>
      </c>
      <c r="D20" s="107"/>
      <c r="E20" s="103" t="s">
        <v>47</v>
      </c>
      <c r="F20" s="103"/>
      <c r="G20" s="103"/>
      <c r="H20" s="103"/>
      <c r="I20" s="104" t="s">
        <v>48</v>
      </c>
      <c r="J20" s="105"/>
      <c r="K20" s="105"/>
      <c r="L20" s="105"/>
      <c r="M20" s="105"/>
      <c r="N20" s="105"/>
      <c r="O20" s="105"/>
      <c r="P20" s="106"/>
      <c r="T20" s="84"/>
      <c r="U20" s="85"/>
      <c r="V20" s="85"/>
      <c r="W20" s="85"/>
      <c r="X20" s="85"/>
    </row>
    <row r="21" spans="3:24" s="83" customFormat="1" ht="148.5" customHeight="1">
      <c r="C21" s="107"/>
      <c r="D21" s="107"/>
      <c r="E21" s="103" t="s">
        <v>49</v>
      </c>
      <c r="F21" s="103"/>
      <c r="G21" s="103"/>
      <c r="H21" s="103"/>
      <c r="I21" s="104" t="s">
        <v>50</v>
      </c>
      <c r="J21" s="105"/>
      <c r="K21" s="105"/>
      <c r="L21" s="105"/>
      <c r="M21" s="105"/>
      <c r="N21" s="105"/>
      <c r="O21" s="105"/>
      <c r="P21" s="106"/>
      <c r="T21" s="84"/>
      <c r="U21" s="85"/>
      <c r="V21" s="85"/>
      <c r="W21" s="85"/>
      <c r="X21" s="85"/>
    </row>
    <row r="22" spans="3:24" s="83" customFormat="1" ht="35.1" customHeight="1">
      <c r="C22" s="107"/>
      <c r="D22" s="107"/>
      <c r="E22" s="103" t="s">
        <v>51</v>
      </c>
      <c r="F22" s="103"/>
      <c r="G22" s="103"/>
      <c r="H22" s="103"/>
      <c r="I22" s="104" t="s">
        <v>52</v>
      </c>
      <c r="J22" s="105"/>
      <c r="K22" s="105"/>
      <c r="L22" s="105"/>
      <c r="M22" s="105"/>
      <c r="N22" s="105"/>
      <c r="O22" s="105"/>
      <c r="P22" s="106"/>
      <c r="T22" s="84"/>
      <c r="U22" s="85"/>
      <c r="V22" s="85"/>
      <c r="W22" s="85"/>
      <c r="X22" s="85"/>
    </row>
    <row r="23" spans="3:24" s="83" customFormat="1" ht="36.950000000000003" customHeight="1">
      <c r="C23" s="107"/>
      <c r="D23" s="107"/>
      <c r="E23" s="103" t="s">
        <v>53</v>
      </c>
      <c r="F23" s="103"/>
      <c r="G23" s="103"/>
      <c r="H23" s="103"/>
      <c r="I23" s="104" t="s">
        <v>54</v>
      </c>
      <c r="J23" s="105"/>
      <c r="K23" s="105"/>
      <c r="L23" s="105"/>
      <c r="M23" s="105"/>
      <c r="N23" s="105"/>
      <c r="O23" s="105"/>
      <c r="P23" s="106"/>
      <c r="T23" s="84"/>
      <c r="U23" s="85"/>
      <c r="V23" s="85"/>
      <c r="W23" s="85"/>
      <c r="X23" s="85"/>
    </row>
    <row r="24" spans="3:24" s="83" customFormat="1" ht="39.6" customHeight="1">
      <c r="C24" s="107"/>
      <c r="D24" s="107"/>
      <c r="E24" s="103" t="s">
        <v>55</v>
      </c>
      <c r="F24" s="103"/>
      <c r="G24" s="103"/>
      <c r="H24" s="103"/>
      <c r="I24" s="104" t="s">
        <v>56</v>
      </c>
      <c r="J24" s="105"/>
      <c r="K24" s="105"/>
      <c r="L24" s="105"/>
      <c r="M24" s="105"/>
      <c r="N24" s="105"/>
      <c r="O24" s="105"/>
      <c r="P24" s="106"/>
      <c r="T24" s="84"/>
      <c r="U24" s="85"/>
      <c r="V24" s="85"/>
      <c r="W24" s="85"/>
      <c r="X24" s="85"/>
    </row>
    <row r="25" spans="3:24" s="83" customFormat="1" ht="36" customHeight="1">
      <c r="C25" s="107"/>
      <c r="D25" s="107"/>
      <c r="E25" s="103" t="s">
        <v>57</v>
      </c>
      <c r="F25" s="103"/>
      <c r="G25" s="103"/>
      <c r="H25" s="103"/>
      <c r="I25" s="104" t="s">
        <v>58</v>
      </c>
      <c r="J25" s="105"/>
      <c r="K25" s="105"/>
      <c r="L25" s="105"/>
      <c r="M25" s="105"/>
      <c r="N25" s="105"/>
      <c r="O25" s="105"/>
      <c r="P25" s="106"/>
      <c r="T25" s="84"/>
      <c r="U25" s="85"/>
      <c r="V25" s="85"/>
      <c r="W25" s="85"/>
      <c r="X25" s="85"/>
    </row>
    <row r="26" spans="3:24" s="83" customFormat="1" ht="21.95" customHeight="1">
      <c r="C26" s="107" t="s">
        <v>59</v>
      </c>
      <c r="D26" s="107"/>
      <c r="E26" s="103" t="s">
        <v>60</v>
      </c>
      <c r="F26" s="103"/>
      <c r="G26" s="103"/>
      <c r="H26" s="103"/>
      <c r="I26" s="104" t="s">
        <v>61</v>
      </c>
      <c r="J26" s="105"/>
      <c r="K26" s="105"/>
      <c r="L26" s="105"/>
      <c r="M26" s="105"/>
      <c r="N26" s="105"/>
      <c r="O26" s="105"/>
      <c r="P26" s="106"/>
      <c r="T26" s="84"/>
      <c r="U26" s="85"/>
      <c r="V26" s="85"/>
      <c r="W26" s="85"/>
      <c r="X26" s="85"/>
    </row>
    <row r="27" spans="3:24" s="83" customFormat="1" ht="39" customHeight="1">
      <c r="C27" s="107"/>
      <c r="D27" s="107"/>
      <c r="E27" s="103" t="s">
        <v>62</v>
      </c>
      <c r="F27" s="103"/>
      <c r="G27" s="103"/>
      <c r="H27" s="103"/>
      <c r="I27" s="104" t="s">
        <v>63</v>
      </c>
      <c r="J27" s="105"/>
      <c r="K27" s="105"/>
      <c r="L27" s="105"/>
      <c r="M27" s="105"/>
      <c r="N27" s="105"/>
      <c r="O27" s="105"/>
      <c r="P27" s="106"/>
      <c r="T27" s="84"/>
      <c r="U27" s="85"/>
      <c r="V27" s="85"/>
      <c r="W27" s="85"/>
      <c r="X27" s="85"/>
    </row>
    <row r="28" spans="3:24" s="83" customFormat="1" ht="84.6" customHeight="1">
      <c r="C28" s="103" t="s">
        <v>64</v>
      </c>
      <c r="D28" s="103"/>
      <c r="E28" s="103" t="s">
        <v>65</v>
      </c>
      <c r="F28" s="103"/>
      <c r="G28" s="103"/>
      <c r="H28" s="103"/>
      <c r="I28" s="104" t="s">
        <v>66</v>
      </c>
      <c r="J28" s="105"/>
      <c r="K28" s="105"/>
      <c r="L28" s="105"/>
      <c r="M28" s="105"/>
      <c r="N28" s="105"/>
      <c r="O28" s="105"/>
      <c r="P28" s="106"/>
      <c r="T28" s="84"/>
      <c r="U28" s="85"/>
      <c r="V28" s="85"/>
      <c r="W28" s="85"/>
      <c r="X28" s="85"/>
    </row>
    <row r="29" spans="3:24" s="83" customFormat="1" ht="39" customHeight="1">
      <c r="C29" s="103"/>
      <c r="D29" s="103"/>
      <c r="E29" s="103" t="s">
        <v>67</v>
      </c>
      <c r="F29" s="103"/>
      <c r="G29" s="103"/>
      <c r="H29" s="103"/>
      <c r="I29" s="104" t="s">
        <v>68</v>
      </c>
      <c r="J29" s="105"/>
      <c r="K29" s="105"/>
      <c r="L29" s="105"/>
      <c r="M29" s="105"/>
      <c r="N29" s="105"/>
      <c r="O29" s="105"/>
      <c r="P29" s="106"/>
      <c r="T29" s="84"/>
      <c r="U29" s="85"/>
      <c r="V29" s="85"/>
      <c r="W29" s="85"/>
      <c r="X29" s="85"/>
    </row>
    <row r="30" spans="3:24" s="83" customFormat="1" ht="51.6" customHeight="1">
      <c r="C30" s="103"/>
      <c r="D30" s="103"/>
      <c r="E30" s="103" t="s">
        <v>69</v>
      </c>
      <c r="F30" s="103"/>
      <c r="G30" s="103"/>
      <c r="H30" s="103"/>
      <c r="I30" s="104" t="s">
        <v>70</v>
      </c>
      <c r="J30" s="105"/>
      <c r="K30" s="105"/>
      <c r="L30" s="105"/>
      <c r="M30" s="105"/>
      <c r="N30" s="105"/>
      <c r="O30" s="105"/>
      <c r="P30" s="106"/>
      <c r="T30" s="84"/>
      <c r="U30" s="85"/>
      <c r="V30" s="85"/>
      <c r="W30" s="85"/>
      <c r="X30" s="85"/>
    </row>
    <row r="31" spans="3:24" s="83" customFormat="1" ht="51" customHeight="1">
      <c r="C31" s="103"/>
      <c r="D31" s="103"/>
      <c r="E31" s="103" t="s">
        <v>71</v>
      </c>
      <c r="F31" s="103"/>
      <c r="G31" s="103"/>
      <c r="H31" s="103"/>
      <c r="I31" s="104" t="s">
        <v>72</v>
      </c>
      <c r="J31" s="105"/>
      <c r="K31" s="105"/>
      <c r="L31" s="105"/>
      <c r="M31" s="105"/>
      <c r="N31" s="105"/>
      <c r="O31" s="105"/>
      <c r="P31" s="106"/>
      <c r="T31" s="84"/>
      <c r="U31" s="85"/>
      <c r="V31" s="85"/>
      <c r="W31" s="85"/>
      <c r="X31" s="85"/>
    </row>
    <row r="32" spans="3:24" s="83" customFormat="1" ht="71.099999999999994" customHeight="1">
      <c r="C32" s="103"/>
      <c r="D32" s="103"/>
      <c r="E32" s="103" t="s">
        <v>73</v>
      </c>
      <c r="F32" s="103"/>
      <c r="G32" s="103"/>
      <c r="H32" s="103"/>
      <c r="I32" s="104" t="s">
        <v>74</v>
      </c>
      <c r="J32" s="105"/>
      <c r="K32" s="105"/>
      <c r="L32" s="105"/>
      <c r="M32" s="105"/>
      <c r="N32" s="105"/>
      <c r="O32" s="105"/>
      <c r="P32" s="106"/>
      <c r="T32" s="84"/>
      <c r="U32" s="85"/>
      <c r="V32" s="85"/>
      <c r="W32" s="85"/>
      <c r="X32" s="85"/>
    </row>
    <row r="33" spans="3:24" s="83" customFormat="1" ht="64.5" customHeight="1">
      <c r="C33" s="103"/>
      <c r="D33" s="103"/>
      <c r="E33" s="103" t="s">
        <v>75</v>
      </c>
      <c r="F33" s="103"/>
      <c r="G33" s="103"/>
      <c r="H33" s="103"/>
      <c r="I33" s="104" t="s">
        <v>76</v>
      </c>
      <c r="J33" s="105"/>
      <c r="K33" s="105"/>
      <c r="L33" s="105"/>
      <c r="M33" s="105"/>
      <c r="N33" s="105"/>
      <c r="O33" s="105"/>
      <c r="P33" s="106"/>
      <c r="T33" s="84"/>
      <c r="U33" s="85"/>
      <c r="V33" s="85"/>
      <c r="W33" s="85"/>
      <c r="X33" s="85"/>
    </row>
    <row r="34" spans="3:24" s="83" customFormat="1" ht="24.6" customHeight="1">
      <c r="C34" s="103"/>
      <c r="D34" s="103"/>
      <c r="E34" s="103" t="s">
        <v>77</v>
      </c>
      <c r="F34" s="103"/>
      <c r="G34" s="103"/>
      <c r="H34" s="103"/>
      <c r="I34" s="104" t="s">
        <v>78</v>
      </c>
      <c r="J34" s="105"/>
      <c r="K34" s="105"/>
      <c r="L34" s="105"/>
      <c r="M34" s="105"/>
      <c r="N34" s="105"/>
      <c r="O34" s="105"/>
      <c r="P34" s="106"/>
      <c r="T34" s="84"/>
      <c r="U34" s="85"/>
      <c r="V34" s="85"/>
      <c r="W34" s="85"/>
      <c r="X34" s="85"/>
    </row>
    <row r="35" spans="3:24" s="83" customFormat="1" ht="24.6" customHeight="1">
      <c r="C35" s="103"/>
      <c r="D35" s="103"/>
      <c r="E35" s="103" t="s">
        <v>79</v>
      </c>
      <c r="F35" s="103"/>
      <c r="G35" s="103"/>
      <c r="H35" s="103"/>
      <c r="I35" s="104" t="s">
        <v>80</v>
      </c>
      <c r="J35" s="105"/>
      <c r="K35" s="105"/>
      <c r="L35" s="105"/>
      <c r="M35" s="105"/>
      <c r="N35" s="105"/>
      <c r="O35" s="105"/>
      <c r="P35" s="106"/>
      <c r="T35" s="84"/>
      <c r="U35" s="85"/>
      <c r="V35" s="85"/>
      <c r="W35" s="85"/>
      <c r="X35" s="85"/>
    </row>
    <row r="36" spans="3:24" s="83" customFormat="1" ht="51" customHeight="1">
      <c r="C36" s="92" t="s">
        <v>81</v>
      </c>
      <c r="D36" s="92"/>
      <c r="E36" s="103" t="s">
        <v>82</v>
      </c>
      <c r="F36" s="103"/>
      <c r="G36" s="103"/>
      <c r="H36" s="103"/>
      <c r="I36" s="104" t="s">
        <v>83</v>
      </c>
      <c r="J36" s="105"/>
      <c r="K36" s="105"/>
      <c r="L36" s="105"/>
      <c r="M36" s="105"/>
      <c r="N36" s="105"/>
      <c r="O36" s="105"/>
      <c r="P36" s="106"/>
      <c r="T36" s="84"/>
      <c r="U36" s="85"/>
      <c r="V36" s="85"/>
      <c r="W36" s="85"/>
      <c r="X36" s="85"/>
    </row>
    <row r="37" spans="3:24" s="83" customFormat="1">
      <c r="T37" s="84"/>
      <c r="U37" s="85"/>
      <c r="V37" s="85"/>
      <c r="W37" s="85"/>
      <c r="X37" s="85"/>
    </row>
  </sheetData>
  <sheetProtection sheet="1" selectLockedCells="1"/>
  <mergeCells count="42">
    <mergeCell ref="E24:H24"/>
    <mergeCell ref="C2:P2"/>
    <mergeCell ref="C17:P17"/>
    <mergeCell ref="C19:D19"/>
    <mergeCell ref="E19:H19"/>
    <mergeCell ref="I19:P19"/>
    <mergeCell ref="I24:P24"/>
    <mergeCell ref="E25:H25"/>
    <mergeCell ref="I25:P25"/>
    <mergeCell ref="C26:D27"/>
    <mergeCell ref="E26:H26"/>
    <mergeCell ref="I26:P26"/>
    <mergeCell ref="E27:H27"/>
    <mergeCell ref="I27:P27"/>
    <mergeCell ref="C20:D25"/>
    <mergeCell ref="E20:H20"/>
    <mergeCell ref="I20:P20"/>
    <mergeCell ref="E21:H21"/>
    <mergeCell ref="I21:P21"/>
    <mergeCell ref="E22:H22"/>
    <mergeCell ref="I22:P22"/>
    <mergeCell ref="E23:H23"/>
    <mergeCell ref="I23:P23"/>
    <mergeCell ref="C28:D35"/>
    <mergeCell ref="E28:H28"/>
    <mergeCell ref="I28:P28"/>
    <mergeCell ref="E29:H29"/>
    <mergeCell ref="I29:P29"/>
    <mergeCell ref="E30:H30"/>
    <mergeCell ref="I30:P30"/>
    <mergeCell ref="E31:H31"/>
    <mergeCell ref="I31:P31"/>
    <mergeCell ref="E32:H32"/>
    <mergeCell ref="E36:H36"/>
    <mergeCell ref="I36:P36"/>
    <mergeCell ref="I32:P32"/>
    <mergeCell ref="E33:H33"/>
    <mergeCell ref="I33:P33"/>
    <mergeCell ref="E34:H34"/>
    <mergeCell ref="I34:P34"/>
    <mergeCell ref="E35:H35"/>
    <mergeCell ref="I35:P35"/>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07D67-EC25-4FB0-A328-96C7446409E6}">
  <sheetPr>
    <tabColor rgb="FFFFFF00"/>
  </sheetPr>
  <dimension ref="C1:AA832"/>
  <sheetViews>
    <sheetView showGridLines="0" zoomScale="85" zoomScaleNormal="85" zoomScaleSheetLayoutView="100" workbookViewId="0">
      <selection activeCell="D273" sqref="D273:F273"/>
    </sheetView>
  </sheetViews>
  <sheetFormatPr defaultColWidth="9" defaultRowHeight="14.25" customHeight="1"/>
  <cols>
    <col min="1" max="1" width="3.5" style="49" customWidth="1"/>
    <col min="2" max="2" width="0.75" style="49" customWidth="1"/>
    <col min="3" max="16" width="5.625" style="49" customWidth="1"/>
    <col min="17" max="17" width="0.75" style="49" customWidth="1"/>
    <col min="18" max="18" width="3.5" style="49" customWidth="1"/>
    <col min="19" max="19" width="75.875" style="49" customWidth="1"/>
    <col min="20" max="24" width="5.5" style="13" hidden="1" customWidth="1"/>
    <col min="25" max="27" width="5.5" style="71" hidden="1" customWidth="1"/>
    <col min="28" max="16384" width="9" style="49"/>
  </cols>
  <sheetData>
    <row r="1" spans="3:27" customFormat="1" ht="18">
      <c r="T1" s="4"/>
      <c r="U1" s="4"/>
      <c r="V1" s="4"/>
      <c r="W1" s="4"/>
      <c r="X1" s="4"/>
      <c r="Y1" s="13"/>
      <c r="Z1" s="13"/>
      <c r="AA1" s="13"/>
    </row>
    <row r="2" spans="3:27" s="1" customFormat="1" ht="33" customHeight="1">
      <c r="C2" s="175" t="s">
        <v>84</v>
      </c>
      <c r="D2" s="176"/>
      <c r="E2" s="176"/>
      <c r="F2" s="176"/>
      <c r="G2" s="176"/>
      <c r="H2" s="176"/>
      <c r="I2" s="176"/>
      <c r="J2" s="176"/>
      <c r="K2" s="176"/>
      <c r="L2" s="176"/>
      <c r="M2" s="176"/>
      <c r="N2" s="176"/>
      <c r="O2" s="176"/>
      <c r="P2" s="177"/>
      <c r="S2" s="22"/>
      <c r="T2" s="6"/>
      <c r="U2" s="6"/>
      <c r="V2" s="6"/>
      <c r="W2" s="6"/>
      <c r="X2" s="6"/>
      <c r="Y2" s="70"/>
      <c r="Z2" s="70"/>
      <c r="AA2" s="70"/>
    </row>
    <row r="3" spans="3:27" s="1" customFormat="1" ht="4.5" customHeight="1">
      <c r="T3" s="4"/>
      <c r="U3" s="4"/>
      <c r="V3" s="4"/>
      <c r="W3" s="4"/>
      <c r="X3" s="4"/>
      <c r="Y3" s="70"/>
      <c r="Z3" s="70"/>
      <c r="AA3" s="70"/>
    </row>
    <row r="4" spans="3:27" s="1" customFormat="1" ht="13.5">
      <c r="C4" s="150" t="s">
        <v>47</v>
      </c>
      <c r="D4" s="150"/>
      <c r="E4" s="150"/>
      <c r="F4" s="150"/>
      <c r="G4" s="150"/>
      <c r="H4" s="150"/>
      <c r="I4" s="150"/>
      <c r="J4" s="150"/>
      <c r="K4" s="150"/>
      <c r="L4" s="150"/>
      <c r="M4" s="150"/>
      <c r="N4" s="150"/>
      <c r="O4" s="150"/>
      <c r="P4" s="150"/>
      <c r="T4" s="4"/>
      <c r="U4" s="4"/>
      <c r="V4" s="4"/>
      <c r="W4" s="4"/>
      <c r="X4" s="4"/>
      <c r="Y4" s="70"/>
      <c r="Z4" s="70"/>
      <c r="AA4" s="70"/>
    </row>
    <row r="5" spans="3:27" s="1" customFormat="1" ht="4.5" customHeight="1">
      <c r="T5" s="4"/>
      <c r="U5" s="4"/>
      <c r="V5" s="4"/>
      <c r="W5" s="4"/>
      <c r="X5" s="4"/>
      <c r="Y5" s="70"/>
      <c r="Z5" s="70"/>
      <c r="AA5" s="70"/>
    </row>
    <row r="6" spans="3:27" s="1" customFormat="1" ht="13.5">
      <c r="C6" s="24">
        <v>1</v>
      </c>
      <c r="D6" s="14" t="s">
        <v>85</v>
      </c>
      <c r="S6" s="2" t="s">
        <v>86</v>
      </c>
      <c r="T6" s="4"/>
      <c r="U6" s="4"/>
      <c r="V6" s="4"/>
      <c r="W6" s="4"/>
      <c r="X6" s="4"/>
      <c r="Y6" s="70"/>
      <c r="Z6" s="70"/>
      <c r="AA6" s="70"/>
    </row>
    <row r="7" spans="3:27" s="1" customFormat="1" ht="9" customHeight="1">
      <c r="T7" s="4"/>
      <c r="U7" s="4"/>
      <c r="V7" s="4"/>
      <c r="W7" s="4"/>
      <c r="X7" s="4"/>
      <c r="Y7" s="70"/>
      <c r="Z7" s="70"/>
      <c r="AA7" s="70"/>
    </row>
    <row r="8" spans="3:27" s="1" customFormat="1" ht="14.1" thickBot="1">
      <c r="C8" s="24"/>
      <c r="D8" s="8" t="s">
        <v>87</v>
      </c>
      <c r="E8" s="1" t="s">
        <v>88</v>
      </c>
      <c r="S8" s="25" t="s">
        <v>89</v>
      </c>
      <c r="T8" s="4"/>
      <c r="U8" s="4"/>
      <c r="V8" s="4"/>
      <c r="W8" s="4"/>
      <c r="X8" s="4"/>
      <c r="Y8" s="70"/>
      <c r="Z8" s="70"/>
      <c r="AA8" s="70"/>
    </row>
    <row r="9" spans="3:27" s="1" customFormat="1" ht="27.75" customHeight="1" thickBot="1">
      <c r="D9" s="151"/>
      <c r="E9" s="152"/>
      <c r="F9" s="152"/>
      <c r="G9" s="152"/>
      <c r="H9" s="152"/>
      <c r="I9" s="152"/>
      <c r="J9" s="152"/>
      <c r="K9" s="152"/>
      <c r="L9" s="152"/>
      <c r="M9" s="152"/>
      <c r="N9" s="152"/>
      <c r="O9" s="153"/>
      <c r="S9" s="72"/>
      <c r="T9" s="4"/>
      <c r="U9" s="4"/>
      <c r="V9" s="4"/>
      <c r="W9" s="4"/>
      <c r="X9" s="4"/>
      <c r="Y9" s="70"/>
      <c r="Z9" s="70"/>
      <c r="AA9" s="70"/>
    </row>
    <row r="10" spans="3:27" s="1" customFormat="1" ht="9" customHeight="1">
      <c r="T10" s="4"/>
      <c r="U10" s="4"/>
      <c r="V10" s="4"/>
      <c r="W10" s="4"/>
      <c r="X10" s="4"/>
      <c r="Y10" s="70"/>
      <c r="Z10" s="70"/>
      <c r="AA10" s="70"/>
    </row>
    <row r="11" spans="3:27" s="1" customFormat="1" ht="14.1" thickBot="1">
      <c r="C11" s="24"/>
      <c r="D11" s="8" t="s">
        <v>90</v>
      </c>
      <c r="E11" s="1" t="s">
        <v>91</v>
      </c>
      <c r="T11" s="4"/>
      <c r="U11" s="4"/>
      <c r="V11" s="4"/>
      <c r="W11" s="4"/>
      <c r="X11" s="4"/>
      <c r="Y11" s="70"/>
      <c r="Z11" s="70"/>
      <c r="AA11" s="70"/>
    </row>
    <row r="12" spans="3:27" s="1" customFormat="1" ht="27.75" customHeight="1" thickBot="1">
      <c r="D12" s="151"/>
      <c r="E12" s="152"/>
      <c r="F12" s="152"/>
      <c r="G12" s="152"/>
      <c r="H12" s="152"/>
      <c r="I12" s="152"/>
      <c r="J12" s="152"/>
      <c r="K12" s="152"/>
      <c r="L12" s="152"/>
      <c r="M12" s="152"/>
      <c r="N12" s="152"/>
      <c r="O12" s="153"/>
      <c r="T12" s="4"/>
      <c r="U12" s="4"/>
      <c r="V12" s="4"/>
      <c r="W12" s="4"/>
      <c r="X12" s="4"/>
      <c r="Y12" s="70"/>
      <c r="Z12" s="70"/>
      <c r="AA12" s="70"/>
    </row>
    <row r="13" spans="3:27" s="1" customFormat="1" ht="9" customHeight="1">
      <c r="T13" s="4"/>
      <c r="U13" s="4"/>
      <c r="V13" s="4"/>
      <c r="W13" s="4"/>
      <c r="X13" s="4"/>
      <c r="Y13" s="70"/>
      <c r="Z13" s="70"/>
      <c r="AA13" s="70"/>
    </row>
    <row r="14" spans="3:27" s="1" customFormat="1" ht="14.1" thickBot="1">
      <c r="C14" s="24"/>
      <c r="D14" s="8" t="s">
        <v>92</v>
      </c>
      <c r="E14" s="1" t="s">
        <v>93</v>
      </c>
      <c r="S14" s="73" t="s">
        <v>94</v>
      </c>
      <c r="T14" s="4"/>
      <c r="U14" s="4"/>
      <c r="V14" s="4"/>
      <c r="W14" s="4"/>
      <c r="X14" s="4"/>
      <c r="Y14" s="70"/>
      <c r="Z14" s="70"/>
      <c r="AA14" s="70"/>
    </row>
    <row r="15" spans="3:27" s="1" customFormat="1" ht="27.75" customHeight="1" thickBot="1">
      <c r="D15" s="15"/>
      <c r="E15" s="16"/>
      <c r="F15" s="16"/>
      <c r="G15" s="16"/>
      <c r="H15" s="16"/>
      <c r="I15" s="16"/>
      <c r="J15" s="16"/>
      <c r="K15" s="16"/>
      <c r="L15" s="16"/>
      <c r="M15" s="17"/>
      <c r="N15" s="26"/>
      <c r="O15" s="26"/>
      <c r="S15" s="73" t="s">
        <v>95</v>
      </c>
      <c r="T15" s="4"/>
      <c r="U15" s="4"/>
      <c r="V15" s="4"/>
      <c r="W15" s="4"/>
      <c r="X15" s="4"/>
      <c r="Y15" s="70"/>
      <c r="Z15" s="70"/>
      <c r="AA15" s="70"/>
    </row>
    <row r="16" spans="3:27" s="1" customFormat="1" ht="9" customHeight="1">
      <c r="T16" s="4"/>
      <c r="U16" s="4"/>
      <c r="V16" s="4"/>
      <c r="W16" s="4"/>
      <c r="X16" s="4"/>
      <c r="Y16" s="70"/>
      <c r="Z16" s="70"/>
      <c r="AA16" s="70"/>
    </row>
    <row r="17" spans="3:27" s="1" customFormat="1" ht="14.1" thickBot="1">
      <c r="C17" s="24"/>
      <c r="D17" s="8" t="s">
        <v>96</v>
      </c>
      <c r="E17" s="1" t="s">
        <v>97</v>
      </c>
      <c r="T17" s="4"/>
      <c r="U17" s="4"/>
      <c r="V17" s="4"/>
      <c r="W17" s="4"/>
      <c r="X17" s="4"/>
      <c r="Y17" s="70"/>
      <c r="Z17" s="70"/>
      <c r="AA17" s="70"/>
    </row>
    <row r="18" spans="3:27" s="1" customFormat="1" ht="27.75" customHeight="1" thickBot="1">
      <c r="D18" s="151"/>
      <c r="E18" s="152"/>
      <c r="F18" s="152"/>
      <c r="G18" s="152"/>
      <c r="H18" s="152"/>
      <c r="I18" s="152"/>
      <c r="J18" s="152"/>
      <c r="K18" s="152"/>
      <c r="L18" s="152"/>
      <c r="M18" s="152"/>
      <c r="N18" s="152"/>
      <c r="O18" s="153"/>
      <c r="T18" s="4"/>
      <c r="U18" s="4"/>
      <c r="V18" s="4"/>
      <c r="W18" s="4"/>
      <c r="X18" s="4"/>
      <c r="Y18" s="70"/>
      <c r="Z18" s="70"/>
      <c r="AA18" s="70"/>
    </row>
    <row r="19" spans="3:27" s="1" customFormat="1" ht="9" customHeight="1">
      <c r="T19" s="4"/>
      <c r="U19" s="4"/>
      <c r="V19" s="4"/>
      <c r="W19" s="4"/>
      <c r="X19" s="4"/>
      <c r="Y19" s="70"/>
      <c r="Z19" s="70"/>
      <c r="AA19" s="70"/>
    </row>
    <row r="20" spans="3:27" s="1" customFormat="1" ht="14.1" thickBot="1">
      <c r="C20" s="24"/>
      <c r="D20" s="8" t="s">
        <v>98</v>
      </c>
      <c r="E20" s="1" t="s">
        <v>99</v>
      </c>
      <c r="T20" s="4"/>
      <c r="U20" s="4"/>
      <c r="V20" s="4"/>
      <c r="W20" s="4"/>
      <c r="X20" s="4"/>
      <c r="Y20" s="70"/>
      <c r="Z20" s="70"/>
      <c r="AA20" s="70"/>
    </row>
    <row r="21" spans="3:27" s="1" customFormat="1" ht="27.75" customHeight="1" thickBot="1">
      <c r="D21" s="151"/>
      <c r="E21" s="152"/>
      <c r="F21" s="152"/>
      <c r="G21" s="152"/>
      <c r="H21" s="152"/>
      <c r="I21" s="152"/>
      <c r="J21" s="152"/>
      <c r="K21" s="152"/>
      <c r="L21" s="152"/>
      <c r="M21" s="152"/>
      <c r="N21" s="152"/>
      <c r="O21" s="153"/>
      <c r="T21" s="4"/>
      <c r="U21" s="4"/>
      <c r="V21" s="4"/>
      <c r="W21" s="4"/>
      <c r="X21" s="4"/>
      <c r="Y21" s="70"/>
      <c r="Z21" s="70"/>
      <c r="AA21" s="70"/>
    </row>
    <row r="22" spans="3:27" s="1" customFormat="1" ht="9" customHeight="1">
      <c r="T22" s="4"/>
      <c r="U22" s="4"/>
      <c r="V22" s="4"/>
      <c r="W22" s="4"/>
      <c r="X22" s="4"/>
      <c r="Y22" s="70"/>
      <c r="Z22" s="70"/>
      <c r="AA22" s="70"/>
    </row>
    <row r="23" spans="3:27" s="1" customFormat="1" ht="14.1" thickBot="1">
      <c r="C23" s="24"/>
      <c r="D23" s="8" t="s">
        <v>100</v>
      </c>
      <c r="E23" s="1" t="s">
        <v>101</v>
      </c>
      <c r="T23" s="4"/>
      <c r="U23" s="4"/>
      <c r="V23" s="4"/>
      <c r="W23" s="4"/>
      <c r="X23" s="4"/>
      <c r="Y23" s="70"/>
      <c r="Z23" s="70"/>
      <c r="AA23" s="70"/>
    </row>
    <row r="24" spans="3:27" s="1" customFormat="1" ht="27.75" customHeight="1" thickBot="1">
      <c r="D24" s="151"/>
      <c r="E24" s="152"/>
      <c r="F24" s="152"/>
      <c r="G24" s="152"/>
      <c r="H24" s="152"/>
      <c r="I24" s="152"/>
      <c r="J24" s="152"/>
      <c r="K24" s="152"/>
      <c r="L24" s="152"/>
      <c r="M24" s="152"/>
      <c r="N24" s="152"/>
      <c r="O24" s="153"/>
      <c r="T24" s="4"/>
      <c r="U24" s="4"/>
      <c r="V24" s="4"/>
      <c r="W24" s="4"/>
      <c r="X24" s="4"/>
      <c r="Y24" s="70"/>
      <c r="Z24" s="70"/>
      <c r="AA24" s="70"/>
    </row>
    <row r="25" spans="3:27" s="1" customFormat="1" ht="9" customHeight="1">
      <c r="T25" s="4"/>
      <c r="U25" s="4"/>
      <c r="V25" s="4"/>
      <c r="W25" s="4"/>
      <c r="X25" s="4"/>
      <c r="Y25" s="70"/>
      <c r="Z25" s="70"/>
      <c r="AA25" s="70"/>
    </row>
    <row r="26" spans="3:27" s="1" customFormat="1" ht="14.1" thickBot="1">
      <c r="C26" s="24"/>
      <c r="D26" s="8" t="s">
        <v>102</v>
      </c>
      <c r="E26" s="1" t="s">
        <v>103</v>
      </c>
      <c r="T26" s="4"/>
      <c r="U26" s="4"/>
      <c r="V26" s="4"/>
      <c r="W26" s="4"/>
      <c r="X26" s="4"/>
      <c r="Y26" s="70"/>
      <c r="Z26" s="70"/>
      <c r="AA26" s="70"/>
    </row>
    <row r="27" spans="3:27" s="1" customFormat="1" ht="27.75" customHeight="1" thickBot="1">
      <c r="D27" s="174"/>
      <c r="E27" s="152"/>
      <c r="F27" s="152"/>
      <c r="G27" s="152"/>
      <c r="H27" s="152"/>
      <c r="I27" s="152"/>
      <c r="J27" s="152"/>
      <c r="K27" s="152"/>
      <c r="L27" s="152"/>
      <c r="M27" s="152"/>
      <c r="N27" s="152"/>
      <c r="O27" s="153"/>
      <c r="T27" s="4"/>
      <c r="U27" s="4"/>
      <c r="V27" s="4"/>
      <c r="W27" s="4"/>
      <c r="X27" s="4"/>
      <c r="Y27" s="70"/>
      <c r="Z27" s="70"/>
      <c r="AA27" s="70"/>
    </row>
    <row r="28" spans="3:27" s="1" customFormat="1" ht="18" customHeight="1">
      <c r="D28" s="27"/>
      <c r="T28" s="4"/>
      <c r="U28" s="4"/>
      <c r="V28" s="4"/>
      <c r="W28" s="4"/>
      <c r="X28" s="4"/>
      <c r="Y28" s="70"/>
      <c r="Z28" s="70"/>
      <c r="AA28" s="70"/>
    </row>
    <row r="29" spans="3:27" s="1" customFormat="1" ht="14.1" thickBot="1">
      <c r="C29" s="24"/>
      <c r="D29" s="8" t="s">
        <v>104</v>
      </c>
      <c r="E29" s="1" t="s">
        <v>105</v>
      </c>
      <c r="T29" s="4"/>
      <c r="U29" s="4"/>
      <c r="V29" s="4"/>
      <c r="W29" s="4"/>
      <c r="X29" s="4"/>
      <c r="Y29" s="70"/>
      <c r="Z29" s="70"/>
      <c r="AA29" s="70"/>
    </row>
    <row r="30" spans="3:27" s="1" customFormat="1" ht="27.75" customHeight="1" thickBot="1">
      <c r="D30" s="137" t="s">
        <v>106</v>
      </c>
      <c r="E30" s="134"/>
      <c r="F30" s="178"/>
      <c r="G30" s="179"/>
      <c r="H30" s="180"/>
      <c r="I30" s="29" t="s">
        <v>107</v>
      </c>
      <c r="T30" s="13"/>
      <c r="U30" s="13"/>
      <c r="V30" s="13"/>
      <c r="W30" s="13"/>
      <c r="X30" s="13"/>
      <c r="Y30" s="70"/>
      <c r="Z30" s="70"/>
      <c r="AA30" s="70"/>
    </row>
    <row r="31" spans="3:27" s="1" customFormat="1" ht="18" customHeight="1">
      <c r="D31" s="27"/>
      <c r="T31" s="4"/>
      <c r="U31" s="4"/>
      <c r="V31" s="4"/>
      <c r="W31" s="4"/>
      <c r="X31" s="4"/>
      <c r="Y31" s="70"/>
      <c r="Z31" s="70"/>
      <c r="AA31" s="70"/>
    </row>
    <row r="32" spans="3:27" s="1" customFormat="1" ht="4.5" customHeight="1">
      <c r="T32" s="4"/>
      <c r="U32" s="4"/>
      <c r="V32" s="4"/>
      <c r="W32" s="4"/>
      <c r="X32" s="4"/>
      <c r="Y32" s="70"/>
      <c r="Z32" s="70"/>
      <c r="AA32" s="70"/>
    </row>
    <row r="33" spans="3:27" s="1" customFormat="1" ht="13.5">
      <c r="C33" s="150" t="s">
        <v>49</v>
      </c>
      <c r="D33" s="150"/>
      <c r="E33" s="150"/>
      <c r="F33" s="150"/>
      <c r="G33" s="150"/>
      <c r="H33" s="150"/>
      <c r="I33" s="150"/>
      <c r="J33" s="150"/>
      <c r="K33" s="150"/>
      <c r="L33" s="150"/>
      <c r="M33" s="150"/>
      <c r="N33" s="150"/>
      <c r="O33" s="150"/>
      <c r="P33" s="150"/>
      <c r="S33" s="2" t="s">
        <v>108</v>
      </c>
      <c r="T33" s="4"/>
      <c r="U33" s="4"/>
      <c r="V33" s="4"/>
      <c r="W33" s="4"/>
      <c r="X33" s="4"/>
      <c r="Y33" s="70"/>
      <c r="Z33" s="70"/>
      <c r="AA33" s="70"/>
    </row>
    <row r="34" spans="3:27" s="1" customFormat="1" ht="4.5" customHeight="1">
      <c r="T34" s="4"/>
      <c r="U34" s="4"/>
      <c r="V34" s="4"/>
      <c r="W34" s="4"/>
      <c r="X34" s="4"/>
      <c r="Y34" s="70"/>
      <c r="Z34" s="70"/>
      <c r="AA34" s="70"/>
    </row>
    <row r="35" spans="3:27" s="1" customFormat="1" ht="13.5">
      <c r="C35" s="24">
        <v>1</v>
      </c>
      <c r="D35" s="1" t="s">
        <v>109</v>
      </c>
      <c r="E35" s="1" t="s">
        <v>110</v>
      </c>
      <c r="T35" s="4"/>
      <c r="U35" s="4"/>
      <c r="V35" s="4"/>
      <c r="W35" s="4"/>
      <c r="X35" s="4"/>
      <c r="Y35" s="70"/>
      <c r="Z35" s="70"/>
      <c r="AA35" s="70"/>
    </row>
    <row r="36" spans="3:27" s="1" customFormat="1" ht="13.5">
      <c r="C36" s="24"/>
      <c r="D36" s="10" t="s">
        <v>111</v>
      </c>
      <c r="E36" s="10"/>
      <c r="T36" s="4"/>
      <c r="U36" s="4"/>
      <c r="V36" s="4"/>
      <c r="W36" s="4"/>
      <c r="X36" s="4"/>
      <c r="Y36" s="70"/>
      <c r="Z36" s="70"/>
      <c r="AA36" s="70"/>
    </row>
    <row r="37" spans="3:27" s="1" customFormat="1" ht="9" customHeight="1">
      <c r="T37" s="4"/>
      <c r="U37" s="4"/>
      <c r="V37" s="4"/>
      <c r="W37" s="4"/>
      <c r="X37" s="4"/>
      <c r="Y37" s="70"/>
      <c r="Z37" s="70"/>
      <c r="AA37" s="70"/>
    </row>
    <row r="38" spans="3:27" s="1" customFormat="1" ht="14.1" thickBot="1">
      <c r="C38" s="24"/>
      <c r="D38" s="8" t="s">
        <v>112</v>
      </c>
      <c r="T38" s="4"/>
      <c r="U38" s="4"/>
      <c r="V38" s="4"/>
      <c r="W38" s="4"/>
      <c r="X38" s="4"/>
      <c r="Y38" s="70"/>
      <c r="Z38" s="70"/>
      <c r="AA38" s="70"/>
    </row>
    <row r="39" spans="3:27" s="1" customFormat="1" ht="18" customHeight="1">
      <c r="D39" s="19"/>
      <c r="E39" s="30" t="s">
        <v>113</v>
      </c>
      <c r="F39" s="31"/>
      <c r="G39" s="31"/>
      <c r="H39" s="31"/>
      <c r="I39" s="31"/>
      <c r="J39" s="31"/>
      <c r="K39" s="31"/>
      <c r="L39" s="31"/>
      <c r="M39" s="31"/>
      <c r="N39" s="31"/>
      <c r="O39" s="32"/>
      <c r="S39" s="25"/>
      <c r="T39" s="4" t="s">
        <v>114</v>
      </c>
      <c r="U39" s="4"/>
      <c r="V39" s="70">
        <f>COUNTIF(D39:D43,"○")</f>
        <v>0</v>
      </c>
      <c r="W39" s="4">
        <f>IF(D39="○",1,0)</f>
        <v>0</v>
      </c>
      <c r="X39" s="4" t="str">
        <f>IF(V39&gt;1,"赤",IF(W39=1,"白",IF(AND(V39=1,W39=0),"グレー","オレンジ")))</f>
        <v>オレンジ</v>
      </c>
      <c r="Y39" s="70"/>
      <c r="Z39" s="70"/>
      <c r="AA39" s="70"/>
    </row>
    <row r="40" spans="3:27" s="1" customFormat="1" ht="18" customHeight="1">
      <c r="D40" s="21"/>
      <c r="E40" s="30" t="s">
        <v>115</v>
      </c>
      <c r="F40" s="31"/>
      <c r="G40" s="31"/>
      <c r="H40" s="31"/>
      <c r="I40" s="31"/>
      <c r="J40" s="31"/>
      <c r="K40" s="31"/>
      <c r="L40" s="31"/>
      <c r="M40" s="31"/>
      <c r="N40" s="31"/>
      <c r="O40" s="32"/>
      <c r="S40" s="25"/>
      <c r="T40" s="4"/>
      <c r="U40" s="4"/>
      <c r="V40" s="4"/>
      <c r="W40" s="4">
        <f t="shared" ref="W40:W43" si="0">IF(D40="○",1,0)</f>
        <v>0</v>
      </c>
      <c r="X40" s="4" t="str">
        <f>IF(V39&gt;1,"赤",IF(W40=1,"白",IF(AND(V39=1,W40=0),"グレー","オレンジ")))</f>
        <v>オレンジ</v>
      </c>
      <c r="Y40" s="70"/>
      <c r="Z40" s="70"/>
      <c r="AA40" s="70"/>
    </row>
    <row r="41" spans="3:27" s="1" customFormat="1" ht="18" customHeight="1">
      <c r="D41" s="21"/>
      <c r="E41" s="30" t="s">
        <v>116</v>
      </c>
      <c r="F41" s="31"/>
      <c r="G41" s="31"/>
      <c r="H41" s="31"/>
      <c r="I41" s="31"/>
      <c r="J41" s="31"/>
      <c r="K41" s="31"/>
      <c r="L41" s="31"/>
      <c r="M41" s="31"/>
      <c r="N41" s="31"/>
      <c r="O41" s="32"/>
      <c r="S41" s="25"/>
      <c r="T41" s="4"/>
      <c r="U41" s="4"/>
      <c r="V41" s="4"/>
      <c r="W41" s="4">
        <f t="shared" si="0"/>
        <v>0</v>
      </c>
      <c r="X41" s="4" t="str">
        <f>IF(V39&gt;1,"赤",IF(W41=1,"白",IF(AND(V39=1,W41=0),"グレー","オレンジ")))</f>
        <v>オレンジ</v>
      </c>
      <c r="Y41" s="70"/>
      <c r="Z41" s="70"/>
      <c r="AA41" s="70"/>
    </row>
    <row r="42" spans="3:27" s="1" customFormat="1" ht="18" customHeight="1">
      <c r="D42" s="21"/>
      <c r="E42" s="30" t="s">
        <v>117</v>
      </c>
      <c r="F42" s="31"/>
      <c r="G42" s="31"/>
      <c r="H42" s="31"/>
      <c r="I42" s="31"/>
      <c r="J42" s="31"/>
      <c r="K42" s="31"/>
      <c r="L42" s="31"/>
      <c r="M42" s="31"/>
      <c r="N42" s="31"/>
      <c r="O42" s="32"/>
      <c r="S42" s="25"/>
      <c r="T42" s="4"/>
      <c r="U42" s="4"/>
      <c r="V42" s="4"/>
      <c r="W42" s="4">
        <f t="shared" si="0"/>
        <v>0</v>
      </c>
      <c r="X42" s="4" t="str">
        <f>IF(V39&gt;1,"赤",IF(W42=1,"白",IF(AND(V39=1,W42=0),"グレー","オレンジ")))</f>
        <v>オレンジ</v>
      </c>
      <c r="Y42" s="70"/>
      <c r="Z42" s="70"/>
      <c r="AA42" s="70"/>
    </row>
    <row r="43" spans="3:27" s="1" customFormat="1" ht="18" customHeight="1" thickBot="1">
      <c r="D43" s="20"/>
      <c r="E43" s="30" t="s">
        <v>118</v>
      </c>
      <c r="F43" s="31"/>
      <c r="G43" s="31"/>
      <c r="H43" s="31"/>
      <c r="I43" s="31"/>
      <c r="J43" s="31"/>
      <c r="K43" s="31"/>
      <c r="L43" s="31"/>
      <c r="M43" s="31"/>
      <c r="N43" s="31"/>
      <c r="O43" s="32"/>
      <c r="S43" s="25"/>
      <c r="T43" s="4"/>
      <c r="U43" s="4"/>
      <c r="V43" s="4"/>
      <c r="W43" s="4">
        <f t="shared" si="0"/>
        <v>0</v>
      </c>
      <c r="X43" s="4" t="str">
        <f>IF(V39&gt;1,"赤",IF(W43=1,"白",IF(AND(V39=1,W43=0),"グレー","オレンジ")))</f>
        <v>オレンジ</v>
      </c>
      <c r="Y43" s="70"/>
      <c r="Z43" s="70"/>
      <c r="AA43" s="70"/>
    </row>
    <row r="44" spans="3:27" s="1" customFormat="1" ht="8.1" customHeight="1">
      <c r="D44" s="27"/>
      <c r="T44" s="4"/>
      <c r="U44" s="4"/>
      <c r="V44" s="4"/>
      <c r="W44" s="4"/>
      <c r="X44" s="4"/>
      <c r="Y44" s="70"/>
      <c r="Z44" s="70"/>
      <c r="AA44" s="70"/>
    </row>
    <row r="45" spans="3:27" s="1" customFormat="1" ht="13.5">
      <c r="C45" s="24"/>
      <c r="D45" s="1" t="s">
        <v>119</v>
      </c>
      <c r="E45" s="1" t="s">
        <v>120</v>
      </c>
      <c r="T45" s="4"/>
      <c r="U45" s="4"/>
      <c r="V45" s="4"/>
      <c r="W45" s="4"/>
      <c r="X45" s="4"/>
      <c r="Y45" s="70"/>
      <c r="Z45" s="70"/>
      <c r="AA45" s="70"/>
    </row>
    <row r="46" spans="3:27" s="1" customFormat="1" ht="13.5">
      <c r="C46" s="24"/>
      <c r="D46" s="10" t="s">
        <v>121</v>
      </c>
      <c r="E46" s="10"/>
      <c r="T46" s="4"/>
      <c r="U46" s="4"/>
      <c r="V46" s="4"/>
      <c r="W46" s="4"/>
      <c r="X46" s="4"/>
      <c r="Y46" s="70"/>
      <c r="Z46" s="70"/>
      <c r="AA46" s="70"/>
    </row>
    <row r="47" spans="3:27" s="1" customFormat="1" ht="9" customHeight="1">
      <c r="T47" s="4"/>
      <c r="U47" s="4"/>
      <c r="V47" s="4"/>
      <c r="W47" s="4"/>
      <c r="X47" s="4"/>
      <c r="Y47" s="70"/>
      <c r="Z47" s="70"/>
      <c r="AA47" s="70"/>
    </row>
    <row r="48" spans="3:27" s="1" customFormat="1" ht="14.1" thickBot="1">
      <c r="C48" s="24"/>
      <c r="D48" s="8" t="s">
        <v>112</v>
      </c>
      <c r="T48" s="4"/>
      <c r="U48" s="4"/>
      <c r="V48" s="4"/>
      <c r="W48" s="4"/>
      <c r="X48" s="4"/>
      <c r="Y48" s="70"/>
      <c r="Z48" s="70"/>
      <c r="AA48" s="70"/>
    </row>
    <row r="49" spans="3:27" s="1" customFormat="1" ht="18" customHeight="1">
      <c r="D49" s="19"/>
      <c r="E49" s="30" t="s">
        <v>122</v>
      </c>
      <c r="F49" s="31"/>
      <c r="G49" s="31"/>
      <c r="H49" s="31"/>
      <c r="I49" s="31"/>
      <c r="J49" s="31"/>
      <c r="K49" s="31"/>
      <c r="L49" s="31"/>
      <c r="M49" s="31"/>
      <c r="N49" s="31"/>
      <c r="O49" s="32"/>
      <c r="S49" s="25"/>
      <c r="T49" s="4" t="s">
        <v>114</v>
      </c>
      <c r="U49" s="4"/>
      <c r="V49" s="70">
        <f>COUNTIF(D49:D51,"○")</f>
        <v>0</v>
      </c>
      <c r="W49" s="4">
        <f>IF(D49="○",1,0)</f>
        <v>0</v>
      </c>
      <c r="X49" s="4" t="str">
        <f>IF(V49&gt;1,"赤",IF(W49=1,"白",IF(AND(V49=1,W49=0),"グレー","オレンジ")))</f>
        <v>オレンジ</v>
      </c>
      <c r="Y49" s="70"/>
      <c r="Z49" s="70"/>
      <c r="AA49" s="70"/>
    </row>
    <row r="50" spans="3:27" s="1" customFormat="1" ht="18" customHeight="1">
      <c r="D50" s="21"/>
      <c r="E50" s="30" t="s">
        <v>123</v>
      </c>
      <c r="F50" s="31"/>
      <c r="G50" s="31"/>
      <c r="H50" s="31"/>
      <c r="I50" s="31"/>
      <c r="J50" s="31"/>
      <c r="K50" s="31"/>
      <c r="L50" s="31"/>
      <c r="M50" s="31"/>
      <c r="N50" s="31"/>
      <c r="O50" s="32"/>
      <c r="S50" s="25"/>
      <c r="T50" s="4"/>
      <c r="U50" s="4"/>
      <c r="V50" s="4"/>
      <c r="W50" s="4">
        <f t="shared" ref="W50:W51" si="1">IF(D50="○",1,0)</f>
        <v>0</v>
      </c>
      <c r="X50" s="4" t="str">
        <f>IF(V49&gt;1,"赤",IF(W50=1,"白",IF(AND(V49=1,W50=0),"グレー","オレンジ")))</f>
        <v>オレンジ</v>
      </c>
      <c r="Y50" s="70"/>
      <c r="Z50" s="70"/>
      <c r="AA50" s="70"/>
    </row>
    <row r="51" spans="3:27" s="1" customFormat="1" ht="18" customHeight="1" thickBot="1">
      <c r="D51" s="20"/>
      <c r="E51" s="30" t="s">
        <v>124</v>
      </c>
      <c r="F51" s="31"/>
      <c r="G51" s="31"/>
      <c r="H51" s="31"/>
      <c r="I51" s="31"/>
      <c r="J51" s="31"/>
      <c r="K51" s="31"/>
      <c r="L51" s="31"/>
      <c r="M51" s="31"/>
      <c r="N51" s="31"/>
      <c r="O51" s="32"/>
      <c r="S51" s="25"/>
      <c r="T51" s="4"/>
      <c r="U51" s="4"/>
      <c r="V51" s="4"/>
      <c r="W51" s="4">
        <f t="shared" si="1"/>
        <v>0</v>
      </c>
      <c r="X51" s="4" t="str">
        <f>IF(V49&gt;1,"赤",IF(W51=1,"白",IF(AND(V49=1,W51=0),"グレー","オレンジ")))</f>
        <v>オレンジ</v>
      </c>
      <c r="Y51" s="70"/>
      <c r="Z51" s="70"/>
      <c r="AA51" s="70"/>
    </row>
    <row r="52" spans="3:27" s="1" customFormat="1" ht="18" customHeight="1">
      <c r="D52" s="27"/>
      <c r="T52" s="13"/>
      <c r="U52" s="13"/>
      <c r="V52" s="13"/>
      <c r="W52" s="13"/>
      <c r="X52" s="13"/>
      <c r="Y52" s="70"/>
      <c r="Z52" s="70"/>
      <c r="AA52" s="70"/>
    </row>
    <row r="53" spans="3:27" s="1" customFormat="1" ht="13.5">
      <c r="C53" s="24">
        <v>2</v>
      </c>
      <c r="D53" s="1" t="s">
        <v>125</v>
      </c>
      <c r="T53" s="4"/>
      <c r="U53" s="4"/>
      <c r="V53" s="4"/>
      <c r="W53" s="4"/>
      <c r="X53" s="4"/>
      <c r="Y53" s="70"/>
      <c r="Z53" s="70"/>
      <c r="AA53" s="70"/>
    </row>
    <row r="54" spans="3:27" s="1" customFormat="1" ht="9" customHeight="1">
      <c r="T54" s="13"/>
      <c r="U54" s="13"/>
      <c r="V54" s="13"/>
      <c r="W54" s="13"/>
      <c r="X54" s="13"/>
      <c r="Y54" s="70"/>
      <c r="Z54" s="70"/>
      <c r="AA54" s="70"/>
    </row>
    <row r="55" spans="3:27" s="1" customFormat="1" ht="18.600000000000001" thickBot="1">
      <c r="C55" s="24"/>
      <c r="D55" s="8" t="s">
        <v>126</v>
      </c>
      <c r="T55" s="13"/>
      <c r="U55" s="13"/>
      <c r="V55" s="13"/>
      <c r="W55" s="13"/>
      <c r="X55" s="13"/>
      <c r="Y55" s="70"/>
      <c r="Z55" s="70"/>
      <c r="AA55" s="70"/>
    </row>
    <row r="56" spans="3:27" s="1" customFormat="1" ht="18" customHeight="1">
      <c r="D56" s="19"/>
      <c r="E56" s="30" t="s">
        <v>127</v>
      </c>
      <c r="F56" s="31"/>
      <c r="G56" s="31"/>
      <c r="H56" s="31"/>
      <c r="I56" s="31"/>
      <c r="J56" s="31"/>
      <c r="K56" s="31"/>
      <c r="L56" s="31"/>
      <c r="M56" s="31"/>
      <c r="N56" s="31"/>
      <c r="O56" s="32"/>
      <c r="S56" s="25"/>
      <c r="T56" s="13"/>
      <c r="U56" s="13"/>
      <c r="V56" s="13"/>
      <c r="W56" s="13"/>
      <c r="X56" s="13"/>
      <c r="Y56" s="70"/>
      <c r="Z56" s="70"/>
      <c r="AA56" s="70"/>
    </row>
    <row r="57" spans="3:27" s="1" customFormat="1" ht="18" customHeight="1">
      <c r="D57" s="21"/>
      <c r="E57" s="30" t="s">
        <v>128</v>
      </c>
      <c r="F57" s="31"/>
      <c r="G57" s="31"/>
      <c r="H57" s="31"/>
      <c r="I57" s="31"/>
      <c r="J57" s="31"/>
      <c r="K57" s="31"/>
      <c r="L57" s="31"/>
      <c r="M57" s="31"/>
      <c r="N57" s="31"/>
      <c r="O57" s="32"/>
      <c r="S57" s="25"/>
      <c r="T57" s="13"/>
      <c r="U57" s="13"/>
      <c r="V57" s="13"/>
      <c r="W57" s="13"/>
      <c r="X57" s="13"/>
      <c r="Y57" s="70"/>
      <c r="Z57" s="70"/>
      <c r="AA57" s="70"/>
    </row>
    <row r="58" spans="3:27" s="1" customFormat="1" ht="18" customHeight="1">
      <c r="D58" s="21"/>
      <c r="E58" s="30" t="s">
        <v>129</v>
      </c>
      <c r="F58" s="31"/>
      <c r="G58" s="31"/>
      <c r="H58" s="31"/>
      <c r="I58" s="31"/>
      <c r="J58" s="31"/>
      <c r="K58" s="31"/>
      <c r="L58" s="31"/>
      <c r="M58" s="31"/>
      <c r="N58" s="31"/>
      <c r="O58" s="32"/>
      <c r="S58" s="25"/>
      <c r="T58" s="13"/>
      <c r="U58" s="13"/>
      <c r="V58" s="13"/>
      <c r="W58" s="13"/>
      <c r="X58" s="13"/>
      <c r="Y58" s="70"/>
      <c r="Z58" s="70"/>
      <c r="AA58" s="70"/>
    </row>
    <row r="59" spans="3:27" s="1" customFormat="1" ht="18" customHeight="1">
      <c r="D59" s="21"/>
      <c r="E59" s="30" t="s">
        <v>130</v>
      </c>
      <c r="F59" s="31"/>
      <c r="G59" s="31"/>
      <c r="H59" s="31"/>
      <c r="I59" s="31"/>
      <c r="J59" s="31"/>
      <c r="K59" s="31"/>
      <c r="L59" s="31"/>
      <c r="M59" s="31"/>
      <c r="N59" s="31"/>
      <c r="O59" s="32"/>
      <c r="S59" s="25"/>
      <c r="T59" s="13"/>
      <c r="U59" s="13"/>
      <c r="V59" s="13"/>
      <c r="W59" s="13"/>
      <c r="X59" s="13"/>
      <c r="Y59" s="70"/>
      <c r="Z59" s="70"/>
      <c r="AA59" s="70"/>
    </row>
    <row r="60" spans="3:27" s="1" customFormat="1" ht="18" customHeight="1">
      <c r="D60" s="21"/>
      <c r="E60" s="30" t="s">
        <v>131</v>
      </c>
      <c r="F60" s="31"/>
      <c r="G60" s="31"/>
      <c r="H60" s="31"/>
      <c r="I60" s="31"/>
      <c r="J60" s="31"/>
      <c r="K60" s="31"/>
      <c r="L60" s="31"/>
      <c r="M60" s="31"/>
      <c r="N60" s="31"/>
      <c r="O60" s="32"/>
      <c r="S60" s="25"/>
      <c r="T60" s="13"/>
      <c r="U60" s="13"/>
      <c r="V60" s="13"/>
      <c r="W60" s="13"/>
      <c r="X60" s="13"/>
      <c r="Y60" s="70"/>
      <c r="Z60" s="70"/>
      <c r="AA60" s="70"/>
    </row>
    <row r="61" spans="3:27" s="1" customFormat="1" ht="18" customHeight="1" thickBot="1">
      <c r="D61" s="20"/>
      <c r="E61" s="30" t="s">
        <v>132</v>
      </c>
      <c r="F61" s="31"/>
      <c r="G61" s="31"/>
      <c r="H61" s="31"/>
      <c r="I61" s="31"/>
      <c r="J61" s="31"/>
      <c r="K61" s="31"/>
      <c r="L61" s="31"/>
      <c r="M61" s="31"/>
      <c r="N61" s="31"/>
      <c r="O61" s="32"/>
      <c r="S61" s="25"/>
      <c r="T61" s="13"/>
      <c r="U61" s="13"/>
      <c r="V61" s="13"/>
      <c r="W61" s="13"/>
      <c r="X61" s="13"/>
      <c r="Y61" s="70"/>
      <c r="Z61" s="70"/>
      <c r="AA61" s="70"/>
    </row>
    <row r="62" spans="3:27" s="1" customFormat="1" ht="18" customHeight="1">
      <c r="D62" s="27"/>
      <c r="T62" s="13"/>
      <c r="U62" s="13"/>
      <c r="V62" s="13"/>
      <c r="W62" s="13"/>
      <c r="X62" s="13"/>
      <c r="Y62" s="70"/>
      <c r="Z62" s="70"/>
      <c r="AA62" s="70"/>
    </row>
    <row r="63" spans="3:27" s="1" customFormat="1" ht="18">
      <c r="C63" s="24">
        <v>3</v>
      </c>
      <c r="D63" s="1" t="s">
        <v>133</v>
      </c>
      <c r="T63" s="13"/>
      <c r="U63" s="13"/>
      <c r="V63" s="13"/>
      <c r="W63" s="13"/>
      <c r="X63" s="13"/>
      <c r="Y63" s="70"/>
      <c r="Z63" s="70"/>
      <c r="AA63" s="70"/>
    </row>
    <row r="64" spans="3:27" s="1" customFormat="1" ht="13.5">
      <c r="C64" s="24"/>
      <c r="D64" s="10" t="s">
        <v>134</v>
      </c>
      <c r="E64" s="10"/>
      <c r="T64" s="4"/>
      <c r="U64" s="4"/>
      <c r="V64" s="4"/>
      <c r="W64" s="4"/>
      <c r="X64" s="4"/>
      <c r="Y64" s="70"/>
      <c r="Z64" s="70"/>
      <c r="AA64" s="70"/>
    </row>
    <row r="65" spans="3:27" s="1" customFormat="1" ht="13.5">
      <c r="C65" s="24"/>
      <c r="D65" s="10" t="s">
        <v>135</v>
      </c>
      <c r="E65" s="10"/>
      <c r="T65" s="4"/>
      <c r="U65" s="4"/>
      <c r="V65" s="4"/>
      <c r="W65" s="4"/>
      <c r="X65" s="4"/>
      <c r="Y65" s="70"/>
      <c r="Z65" s="70"/>
      <c r="AA65" s="70"/>
    </row>
    <row r="66" spans="3:27" s="1" customFormat="1" ht="9" customHeight="1">
      <c r="T66" s="13"/>
      <c r="U66" s="13"/>
      <c r="V66" s="13"/>
      <c r="W66" s="13"/>
      <c r="X66" s="13"/>
      <c r="Y66" s="70"/>
      <c r="Z66" s="70"/>
      <c r="AA66" s="70"/>
    </row>
    <row r="67" spans="3:27" s="1" customFormat="1" ht="18.600000000000001" thickBot="1">
      <c r="C67" s="24"/>
      <c r="D67" s="8" t="s">
        <v>126</v>
      </c>
      <c r="T67" s="13"/>
      <c r="U67" s="13"/>
      <c r="V67" s="13"/>
      <c r="W67" s="13"/>
      <c r="X67" s="13"/>
      <c r="Y67" s="70"/>
      <c r="Z67" s="70"/>
      <c r="AA67" s="70"/>
    </row>
    <row r="68" spans="3:27" s="1" customFormat="1" ht="18" customHeight="1">
      <c r="D68" s="19"/>
      <c r="E68" s="30" t="s">
        <v>136</v>
      </c>
      <c r="F68" s="31"/>
      <c r="G68" s="31"/>
      <c r="H68" s="31"/>
      <c r="I68" s="31"/>
      <c r="J68" s="19"/>
      <c r="K68" s="30" t="s">
        <v>137</v>
      </c>
      <c r="L68" s="31"/>
      <c r="M68" s="31"/>
      <c r="N68" s="31"/>
      <c r="O68" s="32"/>
      <c r="S68" s="25"/>
      <c r="T68" s="13"/>
      <c r="U68" s="13"/>
      <c r="V68" s="13"/>
      <c r="W68" s="13"/>
      <c r="X68" s="13"/>
      <c r="Y68" s="70"/>
      <c r="Z68" s="70"/>
      <c r="AA68" s="70"/>
    </row>
    <row r="69" spans="3:27" s="1" customFormat="1" ht="18" customHeight="1">
      <c r="D69" s="21"/>
      <c r="E69" s="30" t="s">
        <v>138</v>
      </c>
      <c r="F69" s="31"/>
      <c r="G69" s="31"/>
      <c r="H69" s="31"/>
      <c r="I69" s="31"/>
      <c r="J69" s="21"/>
      <c r="K69" s="30" t="s">
        <v>139</v>
      </c>
      <c r="L69" s="31"/>
      <c r="M69" s="31"/>
      <c r="N69" s="31"/>
      <c r="O69" s="32"/>
      <c r="S69" s="25"/>
      <c r="T69" s="13"/>
      <c r="U69" s="13"/>
      <c r="V69" s="13"/>
      <c r="W69" s="13"/>
      <c r="X69" s="13"/>
      <c r="Y69" s="70"/>
      <c r="Z69" s="70"/>
      <c r="AA69" s="70"/>
    </row>
    <row r="70" spans="3:27" s="1" customFormat="1" ht="18" customHeight="1">
      <c r="D70" s="21"/>
      <c r="E70" s="30" t="s">
        <v>140</v>
      </c>
      <c r="F70" s="31"/>
      <c r="G70" s="31"/>
      <c r="H70" s="31"/>
      <c r="I70" s="31"/>
      <c r="J70" s="21"/>
      <c r="K70" s="30" t="s">
        <v>141</v>
      </c>
      <c r="L70" s="31"/>
      <c r="M70" s="31"/>
      <c r="N70" s="31"/>
      <c r="O70" s="32"/>
      <c r="S70" s="25"/>
      <c r="T70" s="13"/>
      <c r="U70" s="13"/>
      <c r="V70" s="13"/>
      <c r="W70" s="13"/>
      <c r="X70" s="13"/>
      <c r="Y70" s="70"/>
      <c r="Z70" s="70"/>
      <c r="AA70" s="70"/>
    </row>
    <row r="71" spans="3:27" s="1" customFormat="1" ht="18" customHeight="1">
      <c r="D71" s="21"/>
      <c r="E71" s="30" t="s">
        <v>142</v>
      </c>
      <c r="F71" s="31"/>
      <c r="G71" s="31"/>
      <c r="H71" s="31"/>
      <c r="I71" s="31"/>
      <c r="J71" s="21"/>
      <c r="K71" s="30" t="s">
        <v>143</v>
      </c>
      <c r="L71" s="31"/>
      <c r="M71" s="31"/>
      <c r="N71" s="31"/>
      <c r="O71" s="32"/>
      <c r="S71" s="25"/>
      <c r="T71" s="13"/>
      <c r="U71" s="13"/>
      <c r="V71" s="13"/>
      <c r="W71" s="13"/>
      <c r="X71" s="13"/>
      <c r="Y71" s="70"/>
      <c r="Z71" s="70"/>
      <c r="AA71" s="70"/>
    </row>
    <row r="72" spans="3:27" s="1" customFormat="1" ht="18" customHeight="1">
      <c r="D72" s="21"/>
      <c r="E72" s="30" t="s">
        <v>144</v>
      </c>
      <c r="F72" s="31"/>
      <c r="G72" s="31"/>
      <c r="H72" s="31"/>
      <c r="I72" s="31"/>
      <c r="J72" s="21"/>
      <c r="K72" s="30" t="s">
        <v>145</v>
      </c>
      <c r="L72" s="31"/>
      <c r="M72" s="31"/>
      <c r="N72" s="31"/>
      <c r="O72" s="32"/>
      <c r="S72" s="25"/>
      <c r="T72" s="13"/>
      <c r="U72" s="13"/>
      <c r="V72" s="13"/>
      <c r="W72" s="13"/>
      <c r="X72" s="13"/>
      <c r="Y72" s="70"/>
      <c r="Z72" s="70"/>
      <c r="AA72" s="70"/>
    </row>
    <row r="73" spans="3:27" s="1" customFormat="1" ht="18" customHeight="1">
      <c r="D73" s="21"/>
      <c r="E73" s="30" t="s">
        <v>146</v>
      </c>
      <c r="F73" s="31"/>
      <c r="G73" s="31"/>
      <c r="H73" s="31"/>
      <c r="I73" s="31"/>
      <c r="J73" s="21"/>
      <c r="K73" s="30" t="s">
        <v>147</v>
      </c>
      <c r="L73" s="31"/>
      <c r="M73" s="31"/>
      <c r="N73" s="31"/>
      <c r="O73" s="32"/>
      <c r="S73" s="25"/>
      <c r="T73" s="13"/>
      <c r="U73" s="13"/>
      <c r="V73" s="13"/>
      <c r="W73" s="13"/>
      <c r="X73" s="13"/>
      <c r="Y73" s="70"/>
      <c r="Z73" s="70"/>
      <c r="AA73" s="70"/>
    </row>
    <row r="74" spans="3:27" s="1" customFormat="1" ht="18" customHeight="1">
      <c r="D74" s="21"/>
      <c r="E74" s="30" t="s">
        <v>148</v>
      </c>
      <c r="F74" s="31"/>
      <c r="G74" s="31"/>
      <c r="H74" s="31"/>
      <c r="I74" s="31"/>
      <c r="J74" s="21"/>
      <c r="K74" s="30" t="s">
        <v>149</v>
      </c>
      <c r="L74" s="31"/>
      <c r="M74" s="31"/>
      <c r="N74" s="31"/>
      <c r="O74" s="32"/>
      <c r="S74" s="25"/>
      <c r="T74" s="13"/>
      <c r="U74" s="13"/>
      <c r="V74" s="13"/>
      <c r="W74" s="13"/>
      <c r="X74" s="13"/>
      <c r="Y74" s="70"/>
      <c r="Z74" s="70"/>
      <c r="AA74" s="70"/>
    </row>
    <row r="75" spans="3:27" s="1" customFormat="1" ht="18" customHeight="1">
      <c r="D75" s="21"/>
      <c r="E75" s="30" t="s">
        <v>150</v>
      </c>
      <c r="F75" s="31"/>
      <c r="G75" s="31"/>
      <c r="H75" s="31"/>
      <c r="I75" s="31"/>
      <c r="J75" s="21"/>
      <c r="K75" s="30" t="s">
        <v>151</v>
      </c>
      <c r="L75" s="31"/>
      <c r="M75" s="31"/>
      <c r="N75" s="31"/>
      <c r="O75" s="32"/>
      <c r="S75" s="25"/>
      <c r="T75" s="13"/>
      <c r="U75" s="13"/>
      <c r="V75" s="13"/>
      <c r="W75" s="13"/>
      <c r="X75" s="13"/>
      <c r="Y75" s="70"/>
      <c r="Z75" s="70"/>
      <c r="AA75" s="70"/>
    </row>
    <row r="76" spans="3:27" s="1" customFormat="1" ht="18" customHeight="1">
      <c r="D76" s="21"/>
      <c r="E76" s="30" t="s">
        <v>152</v>
      </c>
      <c r="F76" s="31"/>
      <c r="G76" s="31"/>
      <c r="H76" s="31"/>
      <c r="I76" s="31"/>
      <c r="J76" s="21"/>
      <c r="K76" s="30" t="s">
        <v>153</v>
      </c>
      <c r="L76" s="31"/>
      <c r="M76" s="31"/>
      <c r="N76" s="31"/>
      <c r="O76" s="32"/>
      <c r="S76" s="25"/>
      <c r="T76" s="13"/>
      <c r="U76" s="13"/>
      <c r="V76" s="13"/>
      <c r="W76" s="13"/>
      <c r="X76" s="13"/>
      <c r="Y76" s="70"/>
      <c r="Z76" s="70"/>
      <c r="AA76" s="70"/>
    </row>
    <row r="77" spans="3:27" s="1" customFormat="1" ht="18" customHeight="1">
      <c r="D77" s="21"/>
      <c r="E77" s="30" t="s">
        <v>154</v>
      </c>
      <c r="F77" s="31"/>
      <c r="G77" s="31"/>
      <c r="H77" s="31"/>
      <c r="I77" s="31"/>
      <c r="J77" s="21"/>
      <c r="K77" s="30" t="s">
        <v>155</v>
      </c>
      <c r="L77" s="31"/>
      <c r="M77" s="31"/>
      <c r="N77" s="31"/>
      <c r="O77" s="32"/>
      <c r="S77" s="25"/>
      <c r="T77" s="13"/>
      <c r="U77" s="13"/>
      <c r="V77" s="13"/>
      <c r="W77" s="13"/>
      <c r="X77" s="13"/>
      <c r="Y77" s="70"/>
      <c r="Z77" s="70"/>
      <c r="AA77" s="70"/>
    </row>
    <row r="78" spans="3:27" s="1" customFormat="1" ht="18" customHeight="1">
      <c r="D78" s="21"/>
      <c r="E78" s="30" t="s">
        <v>156</v>
      </c>
      <c r="F78" s="31"/>
      <c r="G78" s="31"/>
      <c r="H78" s="31"/>
      <c r="I78" s="31"/>
      <c r="J78" s="21"/>
      <c r="K78" s="30" t="s">
        <v>157</v>
      </c>
      <c r="L78" s="31"/>
      <c r="M78" s="31"/>
      <c r="N78" s="31"/>
      <c r="O78" s="32"/>
      <c r="S78" s="25"/>
      <c r="T78" s="13"/>
      <c r="U78" s="13"/>
      <c r="V78" s="13"/>
      <c r="W78" s="13"/>
      <c r="X78" s="13"/>
      <c r="Y78" s="70"/>
      <c r="Z78" s="70"/>
      <c r="AA78" s="70"/>
    </row>
    <row r="79" spans="3:27" s="1" customFormat="1" ht="18" customHeight="1">
      <c r="D79" s="21"/>
      <c r="E79" s="30" t="s">
        <v>158</v>
      </c>
      <c r="F79" s="31"/>
      <c r="G79" s="31"/>
      <c r="H79" s="31"/>
      <c r="I79" s="31"/>
      <c r="J79" s="21"/>
      <c r="K79" s="30" t="s">
        <v>159</v>
      </c>
      <c r="L79" s="31"/>
      <c r="M79" s="31"/>
      <c r="N79" s="31"/>
      <c r="O79" s="32"/>
      <c r="S79" s="25"/>
      <c r="T79" s="13"/>
      <c r="U79" s="13"/>
      <c r="V79" s="13"/>
      <c r="W79" s="13"/>
      <c r="X79" s="13"/>
      <c r="Y79" s="70"/>
      <c r="Z79" s="70"/>
      <c r="AA79" s="70"/>
    </row>
    <row r="80" spans="3:27" s="1" customFormat="1" ht="18" customHeight="1">
      <c r="D80" s="21"/>
      <c r="E80" s="30" t="s">
        <v>160</v>
      </c>
      <c r="F80" s="31"/>
      <c r="G80" s="31"/>
      <c r="H80" s="31"/>
      <c r="I80" s="31"/>
      <c r="J80" s="21"/>
      <c r="K80" s="30" t="s">
        <v>161</v>
      </c>
      <c r="L80" s="31"/>
      <c r="M80" s="31"/>
      <c r="N80" s="31"/>
      <c r="O80" s="32"/>
      <c r="S80" s="25"/>
      <c r="T80" s="13"/>
      <c r="U80" s="13"/>
      <c r="V80" s="13"/>
      <c r="W80" s="13"/>
      <c r="X80" s="13"/>
      <c r="Y80" s="70"/>
      <c r="Z80" s="70"/>
      <c r="AA80" s="70"/>
    </row>
    <row r="81" spans="3:27" s="1" customFormat="1" ht="18" customHeight="1">
      <c r="D81" s="21"/>
      <c r="E81" s="30" t="s">
        <v>162</v>
      </c>
      <c r="F81" s="31"/>
      <c r="G81" s="31"/>
      <c r="H81" s="31"/>
      <c r="I81" s="31"/>
      <c r="J81" s="21"/>
      <c r="K81" s="30" t="s">
        <v>163</v>
      </c>
      <c r="L81" s="31"/>
      <c r="M81" s="31"/>
      <c r="N81" s="31"/>
      <c r="O81" s="32"/>
      <c r="S81" s="25"/>
      <c r="T81" s="13"/>
      <c r="U81" s="13"/>
      <c r="V81" s="13"/>
      <c r="W81" s="13"/>
      <c r="X81" s="13"/>
      <c r="Y81" s="70"/>
      <c r="Z81" s="70"/>
      <c r="AA81" s="70"/>
    </row>
    <row r="82" spans="3:27" s="1" customFormat="1" ht="18" customHeight="1">
      <c r="D82" s="21"/>
      <c r="E82" s="30" t="s">
        <v>164</v>
      </c>
      <c r="F82" s="31"/>
      <c r="G82" s="31"/>
      <c r="H82" s="31"/>
      <c r="I82" s="31"/>
      <c r="J82" s="21"/>
      <c r="K82" s="30" t="s">
        <v>165</v>
      </c>
      <c r="L82" s="31"/>
      <c r="M82" s="31"/>
      <c r="N82" s="31"/>
      <c r="O82" s="32"/>
      <c r="S82" s="25"/>
      <c r="T82" s="13"/>
      <c r="U82" s="13"/>
      <c r="V82" s="13"/>
      <c r="W82" s="13"/>
      <c r="X82" s="13"/>
      <c r="Y82" s="70"/>
      <c r="Z82" s="70"/>
      <c r="AA82" s="70"/>
    </row>
    <row r="83" spans="3:27" s="1" customFormat="1" ht="18" customHeight="1" thickBot="1">
      <c r="D83" s="20"/>
      <c r="E83" s="30" t="s">
        <v>166</v>
      </c>
      <c r="F83" s="31"/>
      <c r="G83" s="31"/>
      <c r="H83" s="31"/>
      <c r="I83" s="31"/>
      <c r="J83" s="20"/>
      <c r="K83" s="30" t="s">
        <v>167</v>
      </c>
      <c r="L83" s="31"/>
      <c r="M83" s="31"/>
      <c r="N83" s="31"/>
      <c r="O83" s="32"/>
      <c r="S83" s="25"/>
      <c r="T83" s="13"/>
      <c r="U83" s="13"/>
      <c r="V83" s="13"/>
      <c r="W83" s="13"/>
      <c r="X83" s="13"/>
      <c r="Y83" s="70"/>
      <c r="Z83" s="70"/>
      <c r="AA83" s="70"/>
    </row>
    <row r="84" spans="3:27" s="1" customFormat="1" ht="18" customHeight="1">
      <c r="D84" s="27"/>
      <c r="T84" s="13"/>
      <c r="U84" s="13"/>
      <c r="V84" s="13"/>
      <c r="W84" s="13"/>
      <c r="X84" s="13"/>
      <c r="Y84" s="70"/>
      <c r="Z84" s="70"/>
      <c r="AA84" s="70"/>
    </row>
    <row r="85" spans="3:27" s="1" customFormat="1" ht="13.5">
      <c r="C85" s="24">
        <v>4</v>
      </c>
      <c r="D85" s="1" t="s">
        <v>87</v>
      </c>
      <c r="E85" s="1" t="s">
        <v>168</v>
      </c>
      <c r="T85" s="4"/>
      <c r="U85" s="4"/>
      <c r="V85" s="4"/>
      <c r="W85" s="4"/>
      <c r="X85" s="4"/>
      <c r="Y85" s="70"/>
      <c r="Z85" s="70"/>
      <c r="AA85" s="70"/>
    </row>
    <row r="86" spans="3:27" s="1" customFormat="1" ht="13.5">
      <c r="C86" s="24"/>
      <c r="E86" s="10" t="s">
        <v>169</v>
      </c>
      <c r="T86" s="4"/>
      <c r="U86" s="4"/>
      <c r="V86" s="4"/>
      <c r="W86" s="4"/>
      <c r="X86" s="4"/>
      <c r="Y86" s="70"/>
      <c r="Z86" s="70"/>
      <c r="AA86" s="70"/>
    </row>
    <row r="87" spans="3:27" s="1" customFormat="1" ht="9" customHeight="1">
      <c r="T87" s="13"/>
      <c r="U87" s="13"/>
      <c r="V87" s="13"/>
      <c r="W87" s="13"/>
      <c r="X87" s="13"/>
      <c r="Y87" s="70"/>
      <c r="Z87" s="70"/>
      <c r="AA87" s="70"/>
    </row>
    <row r="88" spans="3:27" s="1" customFormat="1" ht="18.600000000000001" thickBot="1">
      <c r="C88" s="24"/>
      <c r="D88" s="1" t="s">
        <v>170</v>
      </c>
      <c r="T88" s="13"/>
      <c r="U88" s="13"/>
      <c r="V88" s="13"/>
      <c r="W88" s="13"/>
      <c r="X88" s="13"/>
      <c r="Y88" s="70"/>
      <c r="Z88" s="70"/>
      <c r="AA88" s="70"/>
    </row>
    <row r="89" spans="3:27" s="1" customFormat="1" ht="18" customHeight="1">
      <c r="D89" s="19"/>
      <c r="E89" s="30" t="s">
        <v>171</v>
      </c>
      <c r="F89" s="31"/>
      <c r="G89" s="31"/>
      <c r="H89" s="31"/>
      <c r="I89" s="31"/>
      <c r="J89" s="31"/>
      <c r="K89" s="31"/>
      <c r="L89" s="31"/>
      <c r="M89" s="31"/>
      <c r="N89" s="31"/>
      <c r="O89" s="32"/>
      <c r="S89" s="25"/>
      <c r="T89" s="13"/>
      <c r="U89" s="13"/>
      <c r="V89" s="13"/>
      <c r="W89" s="13"/>
      <c r="X89" s="13"/>
      <c r="Y89" s="70"/>
      <c r="Z89" s="70"/>
      <c r="AA89" s="70"/>
    </row>
    <row r="90" spans="3:27" s="1" customFormat="1" ht="18" customHeight="1" thickBot="1">
      <c r="D90" s="20"/>
      <c r="E90" s="30" t="s">
        <v>172</v>
      </c>
      <c r="F90" s="31"/>
      <c r="G90" s="31"/>
      <c r="H90" s="31"/>
      <c r="I90" s="31"/>
      <c r="J90" s="31"/>
      <c r="K90" s="31"/>
      <c r="L90" s="31"/>
      <c r="M90" s="31"/>
      <c r="N90" s="31"/>
      <c r="O90" s="32"/>
      <c r="S90" s="25"/>
      <c r="T90" s="13"/>
      <c r="U90" s="13"/>
      <c r="V90" s="13"/>
      <c r="W90" s="13"/>
      <c r="X90" s="13"/>
      <c r="Y90" s="70"/>
      <c r="Z90" s="70"/>
      <c r="AA90" s="70"/>
    </row>
    <row r="91" spans="3:27" s="1" customFormat="1" ht="18" customHeight="1">
      <c r="D91" s="27"/>
      <c r="T91" s="13"/>
      <c r="U91" s="13"/>
      <c r="V91" s="13"/>
      <c r="W91" s="13"/>
      <c r="X91" s="13"/>
      <c r="Y91" s="70"/>
      <c r="Z91" s="70"/>
      <c r="AA91" s="70"/>
    </row>
    <row r="92" spans="3:27" s="1" customFormat="1" ht="13.5">
      <c r="C92" s="24"/>
      <c r="D92" s="14" t="s">
        <v>173</v>
      </c>
      <c r="E92" s="1" t="s">
        <v>174</v>
      </c>
      <c r="T92" s="4"/>
      <c r="U92" s="4"/>
      <c r="V92" s="4"/>
      <c r="W92" s="4"/>
      <c r="X92" s="4"/>
      <c r="Y92" s="70"/>
      <c r="Z92" s="70"/>
      <c r="AA92" s="70"/>
    </row>
    <row r="93" spans="3:27" s="1" customFormat="1" ht="13.5">
      <c r="C93" s="24"/>
      <c r="E93" s="10" t="s">
        <v>175</v>
      </c>
      <c r="T93" s="4"/>
      <c r="U93" s="4"/>
      <c r="V93" s="4"/>
      <c r="W93" s="4"/>
      <c r="X93" s="4"/>
      <c r="Y93" s="70"/>
      <c r="Z93" s="70"/>
      <c r="AA93" s="70"/>
    </row>
    <row r="94" spans="3:27" s="1" customFormat="1" ht="9" customHeight="1" thickBot="1">
      <c r="T94" s="4"/>
      <c r="U94" s="4"/>
      <c r="V94" s="4"/>
      <c r="W94" s="4"/>
      <c r="X94" s="4"/>
      <c r="Y94" s="70"/>
      <c r="Z94" s="70"/>
      <c r="AA94" s="70"/>
    </row>
    <row r="95" spans="3:27" s="1" customFormat="1" ht="27.75" customHeight="1" thickBot="1">
      <c r="D95" s="160"/>
      <c r="E95" s="161"/>
      <c r="F95" s="162"/>
      <c r="G95" s="29" t="s">
        <v>176</v>
      </c>
      <c r="T95" s="4"/>
      <c r="U95" s="4"/>
      <c r="V95" s="4"/>
      <c r="W95" s="4"/>
      <c r="X95" s="4"/>
      <c r="Y95" s="70"/>
      <c r="Z95" s="70"/>
      <c r="AA95" s="70"/>
    </row>
    <row r="96" spans="3:27" s="1" customFormat="1" ht="18" customHeight="1">
      <c r="D96" s="27"/>
      <c r="T96" s="4"/>
      <c r="U96" s="4"/>
      <c r="V96" s="4"/>
      <c r="W96" s="4"/>
      <c r="X96" s="4"/>
      <c r="Y96" s="70"/>
      <c r="Z96" s="70"/>
      <c r="AA96" s="70"/>
    </row>
    <row r="97" spans="3:27" s="1" customFormat="1" ht="13.5">
      <c r="C97" s="24"/>
      <c r="D97" s="14" t="s">
        <v>177</v>
      </c>
      <c r="E97" s="1" t="s">
        <v>178</v>
      </c>
      <c r="T97" s="4"/>
      <c r="U97" s="4"/>
      <c r="V97" s="4"/>
      <c r="W97" s="4"/>
      <c r="X97" s="4"/>
      <c r="Y97" s="70"/>
      <c r="Z97" s="70"/>
      <c r="AA97" s="70"/>
    </row>
    <row r="98" spans="3:27" s="1" customFormat="1" ht="13.5">
      <c r="C98" s="24"/>
      <c r="E98" s="10" t="s">
        <v>175</v>
      </c>
      <c r="T98" s="4"/>
      <c r="U98" s="4"/>
      <c r="V98" s="4"/>
      <c r="W98" s="4"/>
      <c r="X98" s="4"/>
      <c r="Y98" s="70"/>
      <c r="Z98" s="70"/>
      <c r="AA98" s="70"/>
    </row>
    <row r="99" spans="3:27" s="1" customFormat="1" ht="9" customHeight="1" thickBot="1">
      <c r="T99" s="4"/>
      <c r="U99" s="4"/>
      <c r="V99" s="4"/>
      <c r="W99" s="4"/>
      <c r="X99" s="4"/>
      <c r="Y99" s="70"/>
      <c r="Z99" s="70"/>
      <c r="AA99" s="70"/>
    </row>
    <row r="100" spans="3:27" s="1" customFormat="1" ht="27.75" customHeight="1" thickBot="1">
      <c r="D100" s="160"/>
      <c r="E100" s="161"/>
      <c r="F100" s="162"/>
      <c r="G100" s="29" t="s">
        <v>176</v>
      </c>
      <c r="T100" s="4"/>
      <c r="U100" s="4"/>
      <c r="V100" s="4"/>
      <c r="W100" s="4"/>
      <c r="X100" s="4"/>
      <c r="Y100" s="70"/>
      <c r="Z100" s="70"/>
      <c r="AA100" s="70"/>
    </row>
    <row r="101" spans="3:27" s="1" customFormat="1" ht="16.5" customHeight="1">
      <c r="D101" s="27"/>
      <c r="T101" s="4"/>
      <c r="U101" s="4"/>
      <c r="V101" s="4"/>
      <c r="W101" s="4"/>
      <c r="X101" s="4"/>
      <c r="Y101" s="70"/>
      <c r="Z101" s="70"/>
      <c r="AA101" s="70"/>
    </row>
    <row r="102" spans="3:27" s="1" customFormat="1" ht="13.5">
      <c r="C102" s="24"/>
      <c r="D102" s="14" t="s">
        <v>92</v>
      </c>
      <c r="E102" s="1" t="s">
        <v>179</v>
      </c>
      <c r="T102" s="4"/>
      <c r="U102" s="4"/>
      <c r="V102" s="4"/>
      <c r="W102" s="4"/>
      <c r="X102" s="4"/>
      <c r="Y102" s="70"/>
      <c r="Z102" s="70"/>
      <c r="AA102" s="70"/>
    </row>
    <row r="103" spans="3:27" s="1" customFormat="1" ht="9" customHeight="1">
      <c r="T103" s="13"/>
      <c r="U103" s="13"/>
      <c r="V103" s="13"/>
      <c r="W103" s="13"/>
      <c r="X103" s="13"/>
      <c r="Y103" s="70"/>
      <c r="Z103" s="70"/>
      <c r="AA103" s="70"/>
    </row>
    <row r="104" spans="3:27" s="1" customFormat="1" ht="18.600000000000001" thickBot="1">
      <c r="C104" s="24"/>
      <c r="D104" s="8" t="s">
        <v>112</v>
      </c>
      <c r="T104" s="13"/>
      <c r="U104" s="13"/>
      <c r="V104" s="13"/>
      <c r="W104" s="13"/>
      <c r="X104" s="13"/>
      <c r="Y104" s="70"/>
      <c r="Z104" s="70"/>
      <c r="AA104" s="70"/>
    </row>
    <row r="105" spans="3:27" s="1" customFormat="1" ht="18" customHeight="1">
      <c r="D105" s="19"/>
      <c r="E105" s="30" t="s">
        <v>180</v>
      </c>
      <c r="F105" s="31"/>
      <c r="G105" s="31"/>
      <c r="H105" s="31"/>
      <c r="I105" s="31"/>
      <c r="J105" s="31"/>
      <c r="K105" s="31"/>
      <c r="L105" s="31"/>
      <c r="M105" s="31"/>
      <c r="N105" s="31"/>
      <c r="O105" s="32"/>
      <c r="S105" s="25"/>
      <c r="T105" s="13"/>
      <c r="U105" s="13"/>
      <c r="V105" s="70">
        <f>COUNTIF(D105:D106,"○")</f>
        <v>0</v>
      </c>
      <c r="W105" s="4">
        <f>IF(D105="○",1,0)</f>
        <v>0</v>
      </c>
      <c r="X105" s="4" t="str">
        <f>IF(V105&gt;1,"赤",IF(W105=1,"白",IF(AND(V105=1,W105=0),"グレー","オレンジ")))</f>
        <v>オレンジ</v>
      </c>
      <c r="Y105" s="70"/>
      <c r="Z105" s="70"/>
      <c r="AA105" s="70"/>
    </row>
    <row r="106" spans="3:27" s="1" customFormat="1" ht="18" customHeight="1" thickBot="1">
      <c r="D106" s="20"/>
      <c r="E106" s="30" t="s">
        <v>181</v>
      </c>
      <c r="F106" s="31"/>
      <c r="G106" s="31"/>
      <c r="H106" s="31"/>
      <c r="I106" s="31"/>
      <c r="J106" s="31"/>
      <c r="K106" s="31"/>
      <c r="L106" s="31"/>
      <c r="M106" s="31"/>
      <c r="N106" s="31"/>
      <c r="O106" s="32"/>
      <c r="S106" s="25"/>
      <c r="T106" s="13"/>
      <c r="U106" s="13"/>
      <c r="V106" s="4"/>
      <c r="W106" s="4">
        <f t="shared" ref="W106" si="2">IF(D106="○",1,0)</f>
        <v>0</v>
      </c>
      <c r="X106" s="4" t="str">
        <f>IF(V105&gt;1,"赤",IF(W106=1,"白",IF(AND(V105=1,W106=0),"グレー","オレンジ")))</f>
        <v>オレンジ</v>
      </c>
      <c r="Y106" s="70"/>
      <c r="Z106" s="70"/>
      <c r="AA106" s="70"/>
    </row>
    <row r="107" spans="3:27" s="1" customFormat="1" ht="8.25" customHeight="1">
      <c r="D107" s="27"/>
      <c r="T107" s="13"/>
      <c r="U107" s="13"/>
      <c r="V107" s="4"/>
      <c r="W107" s="4"/>
      <c r="X107" s="4"/>
      <c r="Y107" s="70"/>
      <c r="Z107" s="70"/>
      <c r="AA107" s="70"/>
    </row>
    <row r="108" spans="3:27" s="1" customFormat="1" ht="13.5">
      <c r="C108" s="24"/>
      <c r="D108" s="14" t="s">
        <v>96</v>
      </c>
      <c r="E108" s="1" t="s">
        <v>182</v>
      </c>
      <c r="T108" s="4"/>
      <c r="U108" s="4"/>
      <c r="V108" s="4"/>
      <c r="W108" s="4"/>
      <c r="X108" s="4"/>
      <c r="Y108" s="70"/>
      <c r="Z108" s="70"/>
      <c r="AA108" s="70"/>
    </row>
    <row r="109" spans="3:27" s="1" customFormat="1" ht="9" customHeight="1" thickBot="1">
      <c r="T109" s="4"/>
      <c r="U109" s="4"/>
      <c r="V109" s="4"/>
      <c r="W109" s="4"/>
      <c r="X109" s="4"/>
      <c r="Y109" s="70"/>
      <c r="Z109" s="70"/>
      <c r="AA109" s="70"/>
    </row>
    <row r="110" spans="3:27" s="1" customFormat="1" ht="27.75" customHeight="1" thickBot="1">
      <c r="D110" s="160"/>
      <c r="E110" s="161"/>
      <c r="F110" s="162"/>
      <c r="G110" s="29" t="s">
        <v>176</v>
      </c>
      <c r="T110" s="4"/>
      <c r="U110" s="4"/>
      <c r="V110" s="4"/>
      <c r="W110" s="4"/>
      <c r="X110" s="4"/>
      <c r="Y110" s="70"/>
      <c r="Z110" s="70"/>
      <c r="AA110" s="70"/>
    </row>
    <row r="111" spans="3:27" s="1" customFormat="1" ht="18" customHeight="1">
      <c r="D111" s="27"/>
      <c r="T111" s="4"/>
      <c r="U111" s="4"/>
      <c r="V111" s="4"/>
      <c r="W111" s="4"/>
      <c r="X111" s="4"/>
      <c r="Y111" s="70"/>
      <c r="Z111" s="70"/>
      <c r="AA111" s="70"/>
    </row>
    <row r="112" spans="3:27" s="1" customFormat="1" ht="13.5">
      <c r="C112" s="24">
        <v>5</v>
      </c>
      <c r="D112" s="14" t="s">
        <v>183</v>
      </c>
      <c r="E112" s="1" t="s">
        <v>184</v>
      </c>
      <c r="T112" s="4"/>
      <c r="U112" s="4"/>
      <c r="V112" s="4"/>
      <c r="W112" s="4"/>
      <c r="X112" s="4"/>
      <c r="Y112" s="70"/>
      <c r="Z112" s="70"/>
      <c r="AA112" s="70"/>
    </row>
    <row r="113" spans="3:27" s="1" customFormat="1" ht="9" customHeight="1">
      <c r="T113" s="13"/>
      <c r="U113" s="13"/>
      <c r="V113" s="4"/>
      <c r="W113" s="4"/>
      <c r="X113" s="4"/>
      <c r="Y113" s="70"/>
      <c r="Z113" s="70"/>
      <c r="AA113" s="70"/>
    </row>
    <row r="114" spans="3:27" s="1" customFormat="1" ht="18.600000000000001" thickBot="1">
      <c r="C114" s="24"/>
      <c r="D114" s="1" t="s">
        <v>170</v>
      </c>
      <c r="T114" s="13"/>
      <c r="U114" s="13"/>
      <c r="V114" s="13"/>
      <c r="W114" s="4"/>
      <c r="X114" s="4"/>
      <c r="Y114" s="70"/>
      <c r="Z114" s="70"/>
      <c r="AA114" s="70"/>
    </row>
    <row r="115" spans="3:27" s="1" customFormat="1" ht="18" customHeight="1">
      <c r="D115" s="19"/>
      <c r="E115" s="30" t="s">
        <v>185</v>
      </c>
      <c r="F115" s="31"/>
      <c r="G115" s="31"/>
      <c r="H115" s="31"/>
      <c r="I115" s="31"/>
      <c r="J115" s="31"/>
      <c r="K115" s="31"/>
      <c r="L115" s="31"/>
      <c r="M115" s="31"/>
      <c r="N115" s="31"/>
      <c r="O115" s="32"/>
      <c r="S115" s="25"/>
      <c r="T115" s="13"/>
      <c r="U115" s="13"/>
      <c r="V115" s="13"/>
      <c r="W115" s="13"/>
      <c r="X115" s="13"/>
      <c r="Y115" s="70"/>
      <c r="Z115" s="70"/>
      <c r="AA115" s="70"/>
    </row>
    <row r="116" spans="3:27" s="1" customFormat="1" ht="18" customHeight="1">
      <c r="D116" s="21"/>
      <c r="E116" s="30" t="s">
        <v>186</v>
      </c>
      <c r="F116" s="31"/>
      <c r="G116" s="31"/>
      <c r="H116" s="31"/>
      <c r="I116" s="31"/>
      <c r="J116" s="31"/>
      <c r="K116" s="31"/>
      <c r="L116" s="31"/>
      <c r="M116" s="31"/>
      <c r="N116" s="31"/>
      <c r="O116" s="32"/>
      <c r="S116" s="25"/>
      <c r="T116" s="13"/>
      <c r="U116" s="13"/>
      <c r="V116" s="13"/>
      <c r="W116" s="13"/>
      <c r="X116" s="13"/>
      <c r="Y116" s="70"/>
      <c r="Z116" s="70"/>
      <c r="AA116" s="70"/>
    </row>
    <row r="117" spans="3:27" s="1" customFormat="1" ht="18" customHeight="1">
      <c r="D117" s="21"/>
      <c r="E117" s="30" t="s">
        <v>187</v>
      </c>
      <c r="F117" s="31"/>
      <c r="G117" s="31"/>
      <c r="H117" s="31"/>
      <c r="I117" s="31"/>
      <c r="J117" s="31"/>
      <c r="K117" s="31"/>
      <c r="L117" s="31"/>
      <c r="M117" s="31"/>
      <c r="N117" s="31"/>
      <c r="O117" s="32"/>
      <c r="S117" s="25"/>
      <c r="T117" s="13"/>
      <c r="U117" s="13"/>
      <c r="V117" s="13"/>
      <c r="W117" s="13"/>
      <c r="X117" s="13"/>
      <c r="Y117" s="70"/>
      <c r="Z117" s="70"/>
      <c r="AA117" s="70"/>
    </row>
    <row r="118" spans="3:27" s="1" customFormat="1" ht="18" customHeight="1">
      <c r="D118" s="21"/>
      <c r="E118" s="30" t="s">
        <v>188</v>
      </c>
      <c r="F118" s="31"/>
      <c r="G118" s="31"/>
      <c r="H118" s="31"/>
      <c r="I118" s="31"/>
      <c r="J118" s="31"/>
      <c r="K118" s="31"/>
      <c r="L118" s="31"/>
      <c r="M118" s="31"/>
      <c r="N118" s="31"/>
      <c r="O118" s="32"/>
      <c r="S118" s="25"/>
      <c r="T118" s="13"/>
      <c r="U118" s="13"/>
      <c r="V118" s="13"/>
      <c r="W118" s="13"/>
      <c r="X118" s="13"/>
      <c r="Y118" s="70"/>
      <c r="Z118" s="70"/>
      <c r="AA118" s="70"/>
    </row>
    <row r="119" spans="3:27" s="1" customFormat="1" ht="18" customHeight="1">
      <c r="D119" s="21"/>
      <c r="E119" s="30" t="s">
        <v>189</v>
      </c>
      <c r="F119" s="31"/>
      <c r="G119" s="31"/>
      <c r="H119" s="31"/>
      <c r="I119" s="31"/>
      <c r="J119" s="31"/>
      <c r="K119" s="31"/>
      <c r="L119" s="31"/>
      <c r="M119" s="31"/>
      <c r="N119" s="31"/>
      <c r="O119" s="32"/>
      <c r="S119" s="25"/>
      <c r="T119" s="13"/>
      <c r="U119" s="13"/>
      <c r="V119" s="13"/>
      <c r="W119" s="13"/>
      <c r="X119" s="13"/>
      <c r="Y119" s="70"/>
      <c r="Z119" s="70"/>
      <c r="AA119" s="70"/>
    </row>
    <row r="120" spans="3:27" s="1" customFormat="1" ht="18" customHeight="1">
      <c r="D120" s="21"/>
      <c r="E120" s="30" t="s">
        <v>190</v>
      </c>
      <c r="F120" s="31"/>
      <c r="G120" s="31"/>
      <c r="H120" s="31"/>
      <c r="I120" s="31"/>
      <c r="J120" s="31"/>
      <c r="K120" s="31"/>
      <c r="L120" s="31"/>
      <c r="M120" s="31"/>
      <c r="N120" s="31"/>
      <c r="O120" s="32"/>
      <c r="S120" s="25"/>
      <c r="T120" s="13"/>
      <c r="U120" s="13"/>
      <c r="V120" s="13"/>
      <c r="W120" s="13"/>
      <c r="X120" s="13"/>
      <c r="Y120" s="70"/>
      <c r="Z120" s="70"/>
      <c r="AA120" s="70"/>
    </row>
    <row r="121" spans="3:27" s="1" customFormat="1" ht="18" customHeight="1">
      <c r="D121" s="21"/>
      <c r="E121" s="30" t="s">
        <v>191</v>
      </c>
      <c r="F121" s="31"/>
      <c r="G121" s="31"/>
      <c r="H121" s="31"/>
      <c r="I121" s="31"/>
      <c r="J121" s="31"/>
      <c r="K121" s="31"/>
      <c r="L121" s="31"/>
      <c r="M121" s="31"/>
      <c r="N121" s="31"/>
      <c r="O121" s="32"/>
      <c r="S121" s="25"/>
      <c r="T121" s="13"/>
      <c r="U121" s="13"/>
      <c r="V121" s="13"/>
      <c r="W121" s="13"/>
      <c r="X121" s="13"/>
      <c r="Y121" s="70"/>
      <c r="Z121" s="70"/>
      <c r="AA121" s="70"/>
    </row>
    <row r="122" spans="3:27" s="1" customFormat="1" ht="18" customHeight="1">
      <c r="D122" s="21"/>
      <c r="E122" s="30" t="s">
        <v>192</v>
      </c>
      <c r="F122" s="31"/>
      <c r="G122" s="31"/>
      <c r="H122" s="31"/>
      <c r="I122" s="31"/>
      <c r="J122" s="31"/>
      <c r="K122" s="31"/>
      <c r="L122" s="31"/>
      <c r="M122" s="31"/>
      <c r="N122" s="31"/>
      <c r="O122" s="32"/>
      <c r="S122" s="25"/>
      <c r="T122" s="13"/>
      <c r="U122" s="13"/>
      <c r="V122" s="13"/>
      <c r="W122" s="13"/>
      <c r="X122" s="13"/>
      <c r="Y122" s="70"/>
      <c r="Z122" s="70"/>
      <c r="AA122" s="70"/>
    </row>
    <row r="123" spans="3:27" s="1" customFormat="1" ht="18" customHeight="1" thickBot="1">
      <c r="D123" s="20"/>
      <c r="E123" s="30" t="s">
        <v>193</v>
      </c>
      <c r="F123" s="31"/>
      <c r="G123" s="31"/>
      <c r="H123" s="31"/>
      <c r="I123" s="31"/>
      <c r="J123" s="31"/>
      <c r="K123" s="31"/>
      <c r="L123" s="31"/>
      <c r="M123" s="31"/>
      <c r="N123" s="31"/>
      <c r="O123" s="32"/>
      <c r="S123" s="25"/>
      <c r="T123" s="13"/>
      <c r="U123" s="13"/>
      <c r="V123" s="13"/>
      <c r="W123" s="13"/>
      <c r="X123" s="13"/>
      <c r="Y123" s="70"/>
      <c r="Z123" s="70"/>
      <c r="AA123" s="70"/>
    </row>
    <row r="124" spans="3:27" s="1" customFormat="1" ht="4.5" customHeight="1">
      <c r="T124" s="4"/>
      <c r="U124" s="4"/>
      <c r="V124" s="4"/>
      <c r="W124" s="4"/>
      <c r="X124" s="4"/>
      <c r="Y124" s="70"/>
      <c r="Z124" s="70"/>
      <c r="AA124" s="70"/>
    </row>
    <row r="125" spans="3:27" s="1" customFormat="1" ht="14.1" thickBot="1">
      <c r="C125" s="24"/>
      <c r="D125" s="8" t="s">
        <v>194</v>
      </c>
      <c r="E125" s="1" t="s">
        <v>195</v>
      </c>
      <c r="T125" s="4"/>
      <c r="U125" s="4"/>
      <c r="V125" s="4"/>
      <c r="W125" s="4"/>
      <c r="X125" s="4"/>
      <c r="Y125" s="70"/>
      <c r="Z125" s="70"/>
      <c r="AA125" s="70"/>
    </row>
    <row r="126" spans="3:27" s="1" customFormat="1" ht="27.75" customHeight="1" thickBot="1">
      <c r="D126" s="151"/>
      <c r="E126" s="152"/>
      <c r="F126" s="152"/>
      <c r="G126" s="152"/>
      <c r="H126" s="152"/>
      <c r="I126" s="152"/>
      <c r="J126" s="152"/>
      <c r="K126" s="152"/>
      <c r="L126" s="152"/>
      <c r="M126" s="152"/>
      <c r="N126" s="152"/>
      <c r="O126" s="153"/>
      <c r="T126" s="4"/>
      <c r="U126" s="4">
        <f>IF(COUNTIF(D123,"○")=1,1,0)</f>
        <v>0</v>
      </c>
      <c r="V126" s="4"/>
      <c r="W126" s="4"/>
      <c r="X126" s="4"/>
      <c r="Y126" s="70"/>
      <c r="Z126" s="70"/>
      <c r="AA126" s="70"/>
    </row>
    <row r="127" spans="3:27" s="1" customFormat="1" ht="18" customHeight="1">
      <c r="D127" s="27"/>
      <c r="T127" s="13"/>
      <c r="U127" s="13"/>
      <c r="V127" s="13"/>
      <c r="W127" s="13"/>
      <c r="X127" s="13"/>
      <c r="Y127" s="70"/>
      <c r="Z127" s="70"/>
      <c r="AA127" s="70"/>
    </row>
    <row r="128" spans="3:27" s="1" customFormat="1" ht="18">
      <c r="C128" s="24">
        <v>6</v>
      </c>
      <c r="D128" s="1" t="s">
        <v>196</v>
      </c>
      <c r="T128" s="13"/>
      <c r="U128" s="13"/>
      <c r="V128" s="13"/>
      <c r="W128" s="13"/>
      <c r="X128" s="13"/>
      <c r="Y128" s="70"/>
      <c r="Z128" s="70"/>
      <c r="AA128" s="70"/>
    </row>
    <row r="129" spans="3:27" s="1" customFormat="1" ht="9" customHeight="1">
      <c r="T129" s="13"/>
      <c r="U129" s="13"/>
      <c r="V129" s="13"/>
      <c r="W129" s="13"/>
      <c r="X129" s="13"/>
      <c r="Y129" s="70"/>
      <c r="Z129" s="70"/>
      <c r="AA129" s="70"/>
    </row>
    <row r="130" spans="3:27" s="1" customFormat="1" ht="18.600000000000001" thickBot="1">
      <c r="C130" s="24"/>
      <c r="D130" s="8" t="s">
        <v>112</v>
      </c>
      <c r="T130" s="13"/>
      <c r="U130" s="13"/>
      <c r="V130" s="13"/>
      <c r="W130" s="13"/>
      <c r="X130" s="13"/>
      <c r="Y130" s="70"/>
      <c r="Z130" s="70"/>
      <c r="AA130" s="70"/>
    </row>
    <row r="131" spans="3:27" s="1" customFormat="1" ht="18" customHeight="1">
      <c r="D131" s="19"/>
      <c r="E131" s="30" t="s">
        <v>197</v>
      </c>
      <c r="F131" s="31"/>
      <c r="G131" s="31"/>
      <c r="H131" s="31"/>
      <c r="I131" s="31"/>
      <c r="J131" s="31"/>
      <c r="K131" s="31"/>
      <c r="L131" s="31"/>
      <c r="M131" s="31"/>
      <c r="N131" s="31"/>
      <c r="O131" s="32"/>
      <c r="S131" s="25"/>
      <c r="T131" s="13"/>
      <c r="U131" s="13"/>
      <c r="V131" s="70">
        <f>COUNTIF(D131:D133,"○")</f>
        <v>0</v>
      </c>
      <c r="W131" s="4">
        <f>IF(D131="○",1,0)</f>
        <v>0</v>
      </c>
      <c r="X131" s="4" t="str">
        <f>IF(V131&gt;1,"赤",IF(W131=1,"白",IF(AND(V131=1,W131=0),"グレー","オレンジ")))</f>
        <v>オレンジ</v>
      </c>
      <c r="Y131" s="70"/>
      <c r="Z131" s="70"/>
      <c r="AA131" s="70"/>
    </row>
    <row r="132" spans="3:27" s="1" customFormat="1" ht="18" customHeight="1">
      <c r="D132" s="21"/>
      <c r="E132" s="30" t="s">
        <v>198</v>
      </c>
      <c r="F132" s="31"/>
      <c r="G132" s="31"/>
      <c r="H132" s="31"/>
      <c r="I132" s="31"/>
      <c r="J132" s="31"/>
      <c r="K132" s="31"/>
      <c r="L132" s="31"/>
      <c r="M132" s="31"/>
      <c r="N132" s="31"/>
      <c r="O132" s="32"/>
      <c r="S132" s="25"/>
      <c r="T132" s="13"/>
      <c r="U132" s="13"/>
      <c r="V132" s="4"/>
      <c r="W132" s="4">
        <f t="shared" ref="W132:W133" si="3">IF(D132="○",1,0)</f>
        <v>0</v>
      </c>
      <c r="X132" s="4" t="str">
        <f>IF(V131&gt;1,"赤",IF(W132=1,"白",IF(AND(V131=1,W132=0),"グレー","オレンジ")))</f>
        <v>オレンジ</v>
      </c>
      <c r="Y132" s="70"/>
      <c r="Z132" s="70"/>
      <c r="AA132" s="70"/>
    </row>
    <row r="133" spans="3:27" s="1" customFormat="1" ht="18" customHeight="1" thickBot="1">
      <c r="D133" s="20"/>
      <c r="E133" s="30" t="s">
        <v>199</v>
      </c>
      <c r="F133" s="31"/>
      <c r="G133" s="31"/>
      <c r="H133" s="31"/>
      <c r="I133" s="31"/>
      <c r="J133" s="31"/>
      <c r="K133" s="31"/>
      <c r="L133" s="31"/>
      <c r="M133" s="31"/>
      <c r="N133" s="31"/>
      <c r="O133" s="32"/>
      <c r="S133" s="25"/>
      <c r="T133" s="13"/>
      <c r="U133" s="13"/>
      <c r="V133" s="4"/>
      <c r="W133" s="4">
        <f t="shared" si="3"/>
        <v>0</v>
      </c>
      <c r="X133" s="4" t="str">
        <f>IF(V131&gt;1,"赤",IF(W133=1,"白",IF(AND(V131=1,W133=0),"グレー","オレンジ")))</f>
        <v>オレンジ</v>
      </c>
      <c r="Y133" s="70"/>
      <c r="Z133" s="70"/>
      <c r="AA133" s="70"/>
    </row>
    <row r="134" spans="3:27" s="1" customFormat="1" ht="18" customHeight="1">
      <c r="D134" s="27"/>
      <c r="T134" s="13"/>
      <c r="U134" s="13"/>
      <c r="V134" s="4"/>
      <c r="W134" s="4"/>
      <c r="X134" s="4"/>
      <c r="Y134" s="70"/>
      <c r="Z134" s="70"/>
      <c r="AA134" s="70"/>
    </row>
    <row r="135" spans="3:27" s="1" customFormat="1" ht="18">
      <c r="C135" s="24">
        <v>7</v>
      </c>
      <c r="D135" s="1" t="s">
        <v>87</v>
      </c>
      <c r="E135" s="1" t="s">
        <v>200</v>
      </c>
      <c r="T135" s="13"/>
      <c r="U135" s="13"/>
      <c r="V135" s="4"/>
      <c r="W135" s="4"/>
      <c r="X135" s="4"/>
      <c r="Y135" s="70"/>
      <c r="Z135" s="70"/>
      <c r="AA135" s="70"/>
    </row>
    <row r="136" spans="3:27" s="1" customFormat="1" ht="9" customHeight="1">
      <c r="T136" s="13"/>
      <c r="U136" s="13"/>
      <c r="V136" s="4"/>
      <c r="W136" s="4"/>
      <c r="X136" s="4"/>
      <c r="Y136" s="70"/>
      <c r="Z136" s="70"/>
      <c r="AA136" s="70"/>
    </row>
    <row r="137" spans="3:27" s="1" customFormat="1" ht="18.600000000000001" thickBot="1">
      <c r="C137" s="24"/>
      <c r="D137" s="8" t="s">
        <v>112</v>
      </c>
      <c r="T137" s="13"/>
      <c r="U137" s="13"/>
      <c r="V137" s="4"/>
      <c r="W137" s="4"/>
      <c r="X137" s="4"/>
      <c r="Y137" s="70"/>
      <c r="Z137" s="70"/>
      <c r="AA137" s="70"/>
    </row>
    <row r="138" spans="3:27" s="1" customFormat="1" ht="18" customHeight="1">
      <c r="D138" s="19"/>
      <c r="E138" s="30" t="s">
        <v>201</v>
      </c>
      <c r="F138" s="31"/>
      <c r="G138" s="31"/>
      <c r="H138" s="31"/>
      <c r="I138" s="31"/>
      <c r="J138" s="31"/>
      <c r="K138" s="31"/>
      <c r="L138" s="31"/>
      <c r="M138" s="31"/>
      <c r="N138" s="31"/>
      <c r="O138" s="32"/>
      <c r="S138" s="25"/>
      <c r="T138" s="13"/>
      <c r="U138" s="13"/>
      <c r="V138" s="70">
        <f>COUNTIF(D138:D140,"○")</f>
        <v>0</v>
      </c>
      <c r="W138" s="4">
        <f>IF(D138="○",1,0)</f>
        <v>0</v>
      </c>
      <c r="X138" s="4" t="str">
        <f>IF(V138&gt;1,"赤",IF(W138=1,"白",IF(AND(V138=1,W138=0),"グレー","オレンジ")))</f>
        <v>オレンジ</v>
      </c>
      <c r="Y138" s="70"/>
      <c r="Z138" s="70"/>
      <c r="AA138" s="70"/>
    </row>
    <row r="139" spans="3:27" s="1" customFormat="1" ht="18" customHeight="1">
      <c r="D139" s="21"/>
      <c r="E139" s="30" t="s">
        <v>202</v>
      </c>
      <c r="F139" s="31"/>
      <c r="G139" s="31"/>
      <c r="H139" s="31"/>
      <c r="I139" s="31"/>
      <c r="J139" s="31"/>
      <c r="K139" s="31"/>
      <c r="L139" s="31"/>
      <c r="M139" s="31"/>
      <c r="N139" s="31"/>
      <c r="O139" s="32"/>
      <c r="S139" s="25"/>
      <c r="T139" s="13"/>
      <c r="U139" s="13"/>
      <c r="V139" s="4"/>
      <c r="W139" s="4">
        <f t="shared" ref="W139:W140" si="4">IF(D139="○",1,0)</f>
        <v>0</v>
      </c>
      <c r="X139" s="4" t="str">
        <f>IF(V138&gt;1,"赤",IF(W139=1,"白",IF(AND(V138=1,W139=0),"グレー","オレンジ")))</f>
        <v>オレンジ</v>
      </c>
      <c r="Y139" s="70"/>
      <c r="Z139" s="70"/>
      <c r="AA139" s="70"/>
    </row>
    <row r="140" spans="3:27" s="1" customFormat="1" ht="18" customHeight="1" thickBot="1">
      <c r="D140" s="20"/>
      <c r="E140" s="30" t="s">
        <v>203</v>
      </c>
      <c r="F140" s="31"/>
      <c r="G140" s="31"/>
      <c r="H140" s="31"/>
      <c r="I140" s="31"/>
      <c r="J140" s="31"/>
      <c r="K140" s="31"/>
      <c r="L140" s="31"/>
      <c r="M140" s="31"/>
      <c r="N140" s="31"/>
      <c r="O140" s="32"/>
      <c r="S140" s="25"/>
      <c r="T140" s="13"/>
      <c r="U140" s="13"/>
      <c r="V140" s="4"/>
      <c r="W140" s="4">
        <f t="shared" si="4"/>
        <v>0</v>
      </c>
      <c r="X140" s="4" t="str">
        <f>IF(V138&gt;1,"赤",IF(W140=1,"白",IF(AND(V138=1,W140=0),"グレー","オレンジ")))</f>
        <v>オレンジ</v>
      </c>
      <c r="Y140" s="70"/>
      <c r="Z140" s="70"/>
      <c r="AA140" s="70"/>
    </row>
    <row r="141" spans="3:27" s="1" customFormat="1" ht="18" customHeight="1">
      <c r="D141" s="27"/>
      <c r="T141" s="13"/>
      <c r="U141" s="13"/>
      <c r="V141" s="4"/>
      <c r="W141" s="4"/>
      <c r="X141" s="4"/>
      <c r="Y141" s="70"/>
      <c r="Z141" s="70"/>
      <c r="AA141" s="70"/>
    </row>
    <row r="142" spans="3:27" s="1" customFormat="1" ht="18">
      <c r="C142" s="24"/>
      <c r="D142" s="1" t="s">
        <v>204</v>
      </c>
      <c r="E142" s="1" t="s">
        <v>205</v>
      </c>
      <c r="T142" s="13"/>
      <c r="U142" s="13"/>
      <c r="V142" s="4"/>
      <c r="W142" s="4"/>
      <c r="X142" s="4"/>
      <c r="Y142" s="70"/>
      <c r="Z142" s="70"/>
      <c r="AA142" s="70"/>
    </row>
    <row r="143" spans="3:27" s="1" customFormat="1" ht="18">
      <c r="C143" s="24"/>
      <c r="D143" s="10" t="s">
        <v>206</v>
      </c>
      <c r="T143" s="13"/>
      <c r="U143" s="13"/>
      <c r="V143" s="4"/>
      <c r="W143" s="4"/>
      <c r="X143" s="4"/>
      <c r="Y143" s="70"/>
      <c r="Z143" s="70"/>
      <c r="AA143" s="70"/>
    </row>
    <row r="144" spans="3:27" s="1" customFormat="1" ht="9" customHeight="1" thickBot="1">
      <c r="T144" s="13"/>
      <c r="U144" s="13"/>
      <c r="V144" s="4"/>
      <c r="W144" s="4"/>
      <c r="X144" s="4"/>
      <c r="Y144" s="70"/>
      <c r="Z144" s="70"/>
      <c r="AA144" s="70"/>
    </row>
    <row r="145" spans="3:27" s="1" customFormat="1" ht="27.75" customHeight="1" thickBot="1">
      <c r="D145" s="160"/>
      <c r="E145" s="161"/>
      <c r="F145" s="162"/>
      <c r="G145" s="29" t="s">
        <v>207</v>
      </c>
      <c r="T145" s="13"/>
      <c r="U145" s="13"/>
      <c r="V145" s="4"/>
      <c r="W145" s="4"/>
      <c r="X145" s="4"/>
      <c r="Y145" s="70"/>
      <c r="Z145" s="70"/>
      <c r="AA145" s="70"/>
    </row>
    <row r="146" spans="3:27" s="1" customFormat="1" ht="18" customHeight="1">
      <c r="D146" s="27"/>
      <c r="T146" s="13"/>
      <c r="U146" s="13"/>
      <c r="V146" s="4"/>
      <c r="W146" s="4"/>
      <c r="X146" s="4"/>
      <c r="Y146" s="70"/>
      <c r="Z146" s="70"/>
      <c r="AA146" s="70"/>
    </row>
    <row r="147" spans="3:27" s="1" customFormat="1" ht="18">
      <c r="C147" s="24"/>
      <c r="D147" s="1" t="s">
        <v>177</v>
      </c>
      <c r="E147" s="1" t="s">
        <v>208</v>
      </c>
      <c r="T147" s="13"/>
      <c r="U147" s="13"/>
      <c r="V147" s="13"/>
      <c r="W147" s="4"/>
      <c r="X147" s="4"/>
      <c r="Y147" s="70"/>
      <c r="Z147" s="70"/>
      <c r="AA147" s="70"/>
    </row>
    <row r="148" spans="3:27" s="1" customFormat="1" ht="18">
      <c r="C148" s="24"/>
      <c r="D148" s="10" t="s">
        <v>209</v>
      </c>
      <c r="T148" s="13"/>
      <c r="U148" s="13"/>
      <c r="V148" s="13"/>
      <c r="W148" s="4"/>
      <c r="X148" s="4"/>
      <c r="Y148" s="70"/>
      <c r="Z148" s="70"/>
      <c r="AA148" s="70"/>
    </row>
    <row r="149" spans="3:27" s="1" customFormat="1" ht="9" customHeight="1" thickBot="1">
      <c r="T149" s="13"/>
      <c r="U149" s="13"/>
      <c r="V149" s="13"/>
      <c r="W149" s="13"/>
      <c r="X149" s="13"/>
      <c r="Y149" s="70"/>
      <c r="Z149" s="70"/>
      <c r="AA149" s="70"/>
    </row>
    <row r="150" spans="3:27" s="1" customFormat="1" ht="27.75" customHeight="1" thickBot="1">
      <c r="D150" s="160"/>
      <c r="E150" s="161"/>
      <c r="F150" s="162"/>
      <c r="G150" s="29" t="s">
        <v>207</v>
      </c>
      <c r="T150" s="13"/>
      <c r="U150" s="13"/>
      <c r="V150" s="13"/>
      <c r="W150" s="13"/>
      <c r="X150" s="13"/>
      <c r="Y150" s="70"/>
      <c r="Z150" s="70"/>
      <c r="AA150" s="70"/>
    </row>
    <row r="151" spans="3:27" s="1" customFormat="1" ht="18" customHeight="1">
      <c r="D151" s="27"/>
      <c r="T151" s="13"/>
      <c r="U151" s="13"/>
      <c r="V151" s="13"/>
      <c r="W151" s="13"/>
      <c r="X151" s="13"/>
      <c r="Y151" s="70"/>
      <c r="Z151" s="70"/>
      <c r="AA151" s="70"/>
    </row>
    <row r="152" spans="3:27" s="1" customFormat="1" ht="18">
      <c r="C152" s="24"/>
      <c r="D152" s="1" t="s">
        <v>210</v>
      </c>
      <c r="E152" s="1" t="s">
        <v>211</v>
      </c>
      <c r="T152" s="13"/>
      <c r="U152" s="13"/>
      <c r="V152" s="13"/>
      <c r="W152" s="13"/>
      <c r="X152" s="13"/>
      <c r="Y152" s="70"/>
      <c r="Z152" s="70"/>
      <c r="AA152" s="70"/>
    </row>
    <row r="153" spans="3:27" s="1" customFormat="1" ht="18">
      <c r="C153" s="24"/>
      <c r="E153" s="10" t="s">
        <v>212</v>
      </c>
      <c r="T153" s="13"/>
      <c r="U153" s="13"/>
      <c r="V153" s="13"/>
      <c r="W153" s="13"/>
      <c r="X153" s="13"/>
      <c r="Y153" s="70"/>
      <c r="Z153" s="70"/>
      <c r="AA153" s="70"/>
    </row>
    <row r="154" spans="3:27" s="1" customFormat="1" ht="18">
      <c r="C154" s="24"/>
      <c r="E154" s="10" t="s">
        <v>213</v>
      </c>
      <c r="T154" s="13"/>
      <c r="U154" s="13"/>
      <c r="V154" s="13"/>
      <c r="W154" s="13"/>
      <c r="X154" s="13"/>
      <c r="Y154" s="70"/>
      <c r="Z154" s="70"/>
      <c r="AA154" s="70"/>
    </row>
    <row r="155" spans="3:27" s="1" customFormat="1" ht="9" customHeight="1">
      <c r="T155" s="13"/>
      <c r="U155" s="13"/>
      <c r="V155" s="13"/>
      <c r="W155" s="13"/>
      <c r="X155" s="13"/>
      <c r="Y155" s="70"/>
      <c r="Z155" s="70"/>
      <c r="AA155" s="70"/>
    </row>
    <row r="156" spans="3:27" s="1" customFormat="1" ht="18.600000000000001" thickBot="1">
      <c r="C156" s="24"/>
      <c r="D156" s="8" t="s">
        <v>112</v>
      </c>
      <c r="T156" s="13"/>
      <c r="U156" s="13"/>
      <c r="V156" s="13"/>
      <c r="W156" s="13"/>
      <c r="X156" s="13"/>
      <c r="Y156" s="70"/>
      <c r="Z156" s="70"/>
      <c r="AA156" s="70"/>
    </row>
    <row r="157" spans="3:27" s="1" customFormat="1" ht="18" customHeight="1">
      <c r="D157" s="19"/>
      <c r="E157" s="30" t="s">
        <v>214</v>
      </c>
      <c r="F157" s="31"/>
      <c r="G157" s="31"/>
      <c r="H157" s="31"/>
      <c r="I157" s="31"/>
      <c r="J157" s="31"/>
      <c r="K157" s="31"/>
      <c r="L157" s="31"/>
      <c r="M157" s="31"/>
      <c r="N157" s="31"/>
      <c r="O157" s="32"/>
      <c r="S157" s="25"/>
      <c r="T157" s="13"/>
      <c r="U157" s="13"/>
      <c r="V157" s="70">
        <f>COUNTIF(D157:D159,"○")</f>
        <v>0</v>
      </c>
      <c r="W157" s="4">
        <f>IF(D157="○",1,0)</f>
        <v>0</v>
      </c>
      <c r="X157" s="4" t="str">
        <f>IF(V157&gt;1,"赤",IF(W157=1,"白",IF(AND(V157=1,W157=0),"グレー","オレンジ")))</f>
        <v>オレンジ</v>
      </c>
      <c r="Y157" s="70"/>
      <c r="Z157" s="70"/>
      <c r="AA157" s="70"/>
    </row>
    <row r="158" spans="3:27" s="1" customFormat="1" ht="18" customHeight="1">
      <c r="D158" s="21"/>
      <c r="E158" s="30" t="s">
        <v>215</v>
      </c>
      <c r="F158" s="31"/>
      <c r="G158" s="31"/>
      <c r="H158" s="31"/>
      <c r="I158" s="31"/>
      <c r="J158" s="31"/>
      <c r="K158" s="31"/>
      <c r="L158" s="31"/>
      <c r="M158" s="31"/>
      <c r="N158" s="31"/>
      <c r="O158" s="32"/>
      <c r="S158" s="25"/>
      <c r="T158" s="13"/>
      <c r="U158" s="13"/>
      <c r="V158" s="4"/>
      <c r="W158" s="4">
        <f>IF(D158="○",1,0)</f>
        <v>0</v>
      </c>
      <c r="X158" s="4" t="str">
        <f>IF(V157&gt;1,"赤",IF(W158=1,"白",IF(AND(V157=1,W158=0),"グレー","オレンジ")))</f>
        <v>オレンジ</v>
      </c>
      <c r="Y158" s="70"/>
      <c r="Z158" s="70"/>
      <c r="AA158" s="70"/>
    </row>
    <row r="159" spans="3:27" s="1" customFormat="1" ht="18" customHeight="1" thickBot="1">
      <c r="D159" s="20"/>
      <c r="E159" s="30" t="s">
        <v>216</v>
      </c>
      <c r="F159" s="31"/>
      <c r="G159" s="31"/>
      <c r="H159" s="31"/>
      <c r="I159" s="31"/>
      <c r="J159" s="31"/>
      <c r="K159" s="31"/>
      <c r="L159" s="31"/>
      <c r="M159" s="31"/>
      <c r="N159" s="31"/>
      <c r="O159" s="32"/>
      <c r="S159" s="25"/>
      <c r="T159" s="13"/>
      <c r="U159" s="13"/>
      <c r="V159" s="4"/>
      <c r="W159" s="4">
        <f>IF(D159="○",1,0)</f>
        <v>0</v>
      </c>
      <c r="X159" s="4" t="str">
        <f>IF(V157&gt;1,"赤",IF(W159=1,"白",IF(AND(V157=1,W159=0),"グレー","オレンジ")))</f>
        <v>オレンジ</v>
      </c>
      <c r="Y159" s="70"/>
      <c r="Z159" s="70"/>
      <c r="AA159" s="70"/>
    </row>
    <row r="160" spans="3:27" s="1" customFormat="1" ht="18" customHeight="1">
      <c r="D160" s="27"/>
      <c r="T160" s="13"/>
      <c r="U160" s="13"/>
      <c r="V160" s="4"/>
      <c r="W160" s="4"/>
      <c r="X160" s="4"/>
      <c r="Y160" s="70"/>
      <c r="Z160" s="70"/>
      <c r="AA160" s="70"/>
    </row>
    <row r="161" spans="3:27" s="1" customFormat="1" ht="18">
      <c r="C161" s="24">
        <v>8</v>
      </c>
      <c r="D161" s="1" t="s">
        <v>87</v>
      </c>
      <c r="E161" s="1" t="s">
        <v>217</v>
      </c>
      <c r="T161" s="13"/>
      <c r="U161" s="13"/>
      <c r="V161" s="4"/>
      <c r="W161" s="4"/>
      <c r="X161" s="4"/>
      <c r="Y161" s="70"/>
      <c r="Z161" s="70"/>
      <c r="AA161" s="70"/>
    </row>
    <row r="162" spans="3:27" s="1" customFormat="1" ht="9" customHeight="1">
      <c r="T162" s="13"/>
      <c r="U162" s="13"/>
      <c r="V162" s="4"/>
      <c r="W162" s="4"/>
      <c r="X162" s="4"/>
      <c r="Y162" s="70"/>
      <c r="Z162" s="70"/>
      <c r="AA162" s="70"/>
    </row>
    <row r="163" spans="3:27" s="1" customFormat="1" ht="18" customHeight="1">
      <c r="D163" s="33" t="s">
        <v>218</v>
      </c>
      <c r="E163" s="10"/>
      <c r="F163" s="10"/>
      <c r="G163" s="10"/>
      <c r="H163" s="10"/>
      <c r="I163" s="10"/>
      <c r="J163" s="10"/>
      <c r="K163" s="10"/>
      <c r="L163" s="10"/>
      <c r="M163" s="10"/>
      <c r="N163" s="10"/>
      <c r="O163" s="10"/>
      <c r="T163" s="13"/>
      <c r="U163" s="13"/>
      <c r="V163" s="4"/>
      <c r="W163" s="4"/>
      <c r="X163" s="4"/>
      <c r="Y163" s="70"/>
      <c r="Z163" s="70"/>
      <c r="AA163" s="70"/>
    </row>
    <row r="164" spans="3:27" s="1" customFormat="1" ht="12.6" customHeight="1">
      <c r="D164" s="33" t="s">
        <v>219</v>
      </c>
      <c r="E164" s="11"/>
      <c r="F164" s="11"/>
      <c r="G164" s="11"/>
      <c r="H164" s="11"/>
      <c r="I164" s="11"/>
      <c r="J164" s="11"/>
      <c r="K164" s="11"/>
      <c r="L164" s="11"/>
      <c r="M164" s="11"/>
      <c r="N164" s="11"/>
      <c r="O164" s="11"/>
      <c r="T164" s="13"/>
      <c r="U164" s="13"/>
      <c r="V164" s="4"/>
      <c r="W164" s="4"/>
      <c r="X164" s="4"/>
      <c r="Y164" s="70"/>
      <c r="Z164" s="70"/>
      <c r="AA164" s="70"/>
    </row>
    <row r="165" spans="3:27" s="1" customFormat="1" ht="12.6" customHeight="1">
      <c r="D165" s="33" t="s">
        <v>220</v>
      </c>
      <c r="E165" s="10"/>
      <c r="F165" s="10"/>
      <c r="G165" s="10"/>
      <c r="H165" s="10"/>
      <c r="I165" s="10"/>
      <c r="J165" s="10"/>
      <c r="K165" s="10"/>
      <c r="L165" s="10"/>
      <c r="M165" s="10"/>
      <c r="N165" s="10"/>
      <c r="O165" s="10"/>
      <c r="T165" s="13"/>
      <c r="U165" s="13"/>
      <c r="V165" s="4"/>
      <c r="W165" s="4"/>
      <c r="X165" s="4"/>
      <c r="Y165" s="70"/>
      <c r="Z165" s="70"/>
      <c r="AA165" s="70"/>
    </row>
    <row r="166" spans="3:27" s="1" customFormat="1" ht="12.6" customHeight="1">
      <c r="D166" s="33" t="s">
        <v>221</v>
      </c>
      <c r="E166" s="10"/>
      <c r="F166" s="10"/>
      <c r="G166" s="10"/>
      <c r="H166" s="10"/>
      <c r="I166" s="10"/>
      <c r="J166" s="10"/>
      <c r="K166" s="10"/>
      <c r="L166" s="10"/>
      <c r="M166" s="10"/>
      <c r="N166" s="10"/>
      <c r="O166" s="10"/>
      <c r="T166" s="13"/>
      <c r="U166" s="13"/>
      <c r="V166" s="13"/>
      <c r="W166" s="4"/>
      <c r="X166" s="4"/>
      <c r="Y166" s="70"/>
      <c r="Z166" s="70"/>
      <c r="AA166" s="70"/>
    </row>
    <row r="167" spans="3:27" s="1" customFormat="1" ht="9" customHeight="1">
      <c r="T167" s="13"/>
      <c r="U167" s="13"/>
      <c r="V167" s="13"/>
      <c r="W167" s="13"/>
      <c r="X167" s="13"/>
      <c r="Y167" s="70"/>
      <c r="Z167" s="70"/>
      <c r="AA167" s="70"/>
    </row>
    <row r="168" spans="3:27" s="1" customFormat="1" ht="18.600000000000001" thickBot="1">
      <c r="C168" s="24"/>
      <c r="D168" s="8" t="s">
        <v>112</v>
      </c>
      <c r="T168" s="13"/>
      <c r="U168" s="13"/>
      <c r="V168" s="13"/>
      <c r="W168" s="13"/>
      <c r="X168" s="13"/>
      <c r="Y168" s="70"/>
      <c r="Z168" s="70"/>
      <c r="AA168" s="70"/>
    </row>
    <row r="169" spans="3:27" s="1" customFormat="1" ht="18" customHeight="1">
      <c r="D169" s="19"/>
      <c r="E169" s="30" t="s">
        <v>180</v>
      </c>
      <c r="F169" s="31"/>
      <c r="G169" s="31"/>
      <c r="H169" s="31"/>
      <c r="I169" s="31"/>
      <c r="J169" s="31"/>
      <c r="K169" s="31"/>
      <c r="L169" s="31"/>
      <c r="M169" s="31"/>
      <c r="N169" s="31"/>
      <c r="O169" s="32"/>
      <c r="S169" s="25"/>
      <c r="T169" s="13"/>
      <c r="U169" s="13"/>
      <c r="V169" s="70">
        <f>COUNTIF(D169:D170,"○")</f>
        <v>0</v>
      </c>
      <c r="W169" s="4">
        <f>IF(D169="○",1,0)</f>
        <v>0</v>
      </c>
      <c r="X169" s="4" t="str">
        <f>IF(V169&gt;1,"赤",IF(W169=1,"白",IF(AND(V169=1,W169=0),"グレー","オレンジ")))</f>
        <v>オレンジ</v>
      </c>
      <c r="Y169" s="70"/>
      <c r="Z169" s="70"/>
      <c r="AA169" s="70"/>
    </row>
    <row r="170" spans="3:27" s="1" customFormat="1" ht="18" customHeight="1" thickBot="1">
      <c r="D170" s="20"/>
      <c r="E170" s="30" t="s">
        <v>181</v>
      </c>
      <c r="F170" s="31"/>
      <c r="G170" s="31"/>
      <c r="H170" s="31"/>
      <c r="I170" s="31"/>
      <c r="J170" s="31"/>
      <c r="K170" s="31"/>
      <c r="L170" s="31"/>
      <c r="M170" s="31"/>
      <c r="N170" s="31"/>
      <c r="O170" s="32"/>
      <c r="S170" s="25"/>
      <c r="T170" s="13"/>
      <c r="U170" s="13"/>
      <c r="V170" s="4"/>
      <c r="W170" s="4">
        <f t="shared" ref="W170" si="5">IF(D170="○",1,0)</f>
        <v>0</v>
      </c>
      <c r="X170" s="4" t="str">
        <f>IF(V169&gt;1,"赤",IF(W170=1,"白",IF(AND(V169=1,W170=0),"グレー","オレンジ")))</f>
        <v>オレンジ</v>
      </c>
      <c r="Y170" s="70"/>
      <c r="Z170" s="70"/>
      <c r="AA170" s="70"/>
    </row>
    <row r="171" spans="3:27" s="1" customFormat="1" ht="18" customHeight="1">
      <c r="D171" s="27"/>
      <c r="T171" s="13"/>
      <c r="U171" s="13"/>
      <c r="V171" s="4"/>
      <c r="W171" s="4"/>
      <c r="X171" s="4"/>
      <c r="Y171" s="70"/>
      <c r="Z171" s="70"/>
      <c r="AA171" s="70"/>
    </row>
    <row r="172" spans="3:27" s="1" customFormat="1" ht="13.5">
      <c r="C172" s="24"/>
      <c r="D172" s="14" t="s">
        <v>222</v>
      </c>
      <c r="E172" s="1" t="s">
        <v>223</v>
      </c>
      <c r="T172" s="4"/>
      <c r="U172" s="4"/>
      <c r="V172" s="4"/>
      <c r="W172" s="4"/>
      <c r="X172" s="4"/>
      <c r="Y172" s="70"/>
      <c r="Z172" s="70"/>
      <c r="AA172" s="70"/>
    </row>
    <row r="173" spans="3:27" s="1" customFormat="1" ht="13.5">
      <c r="C173" s="24"/>
      <c r="D173" s="14"/>
      <c r="E173" s="10" t="s">
        <v>224</v>
      </c>
      <c r="T173" s="4"/>
      <c r="U173" s="4"/>
      <c r="V173" s="4"/>
      <c r="W173" s="4"/>
      <c r="X173" s="4"/>
      <c r="Y173" s="70"/>
      <c r="Z173" s="70"/>
      <c r="AA173" s="70"/>
    </row>
    <row r="174" spans="3:27" s="1" customFormat="1" ht="9" customHeight="1">
      <c r="T174" s="4"/>
      <c r="U174" s="4"/>
      <c r="V174" s="4"/>
      <c r="W174" s="4"/>
      <c r="X174" s="4"/>
      <c r="Y174" s="70"/>
      <c r="Z174" s="70"/>
      <c r="AA174" s="70"/>
    </row>
    <row r="175" spans="3:27" s="1" customFormat="1" ht="14.1" thickBot="1">
      <c r="C175" s="24"/>
      <c r="D175" s="8" t="s">
        <v>112</v>
      </c>
      <c r="T175" s="4"/>
      <c r="U175" s="4"/>
      <c r="V175" s="4"/>
      <c r="W175" s="4"/>
      <c r="X175" s="4"/>
      <c r="Y175" s="70"/>
      <c r="Z175" s="70"/>
      <c r="AA175" s="70"/>
    </row>
    <row r="176" spans="3:27" s="1" customFormat="1" ht="18" customHeight="1">
      <c r="D176" s="19"/>
      <c r="E176" s="30" t="s">
        <v>225</v>
      </c>
      <c r="F176" s="31"/>
      <c r="G176" s="31"/>
      <c r="H176" s="31"/>
      <c r="I176" s="31"/>
      <c r="J176" s="31"/>
      <c r="K176" s="31"/>
      <c r="L176" s="31"/>
      <c r="M176" s="31"/>
      <c r="N176" s="31"/>
      <c r="O176" s="32"/>
      <c r="S176" s="25"/>
      <c r="T176" s="4"/>
      <c r="U176" s="4"/>
      <c r="V176" s="70">
        <f>COUNTIF(D176:D179,"○")</f>
        <v>0</v>
      </c>
      <c r="W176" s="4">
        <f>IF(D176="○",1,0)</f>
        <v>0</v>
      </c>
      <c r="X176" s="4" t="str">
        <f>IF(V176&gt;1,"赤",IF(W176=1,"白",IF(AND(V176=1,W176=0),"グレー","オレンジ")))</f>
        <v>オレンジ</v>
      </c>
      <c r="Y176" s="70"/>
      <c r="Z176" s="70"/>
      <c r="AA176" s="70"/>
    </row>
    <row r="177" spans="3:27" s="1" customFormat="1" ht="18" customHeight="1">
      <c r="D177" s="21"/>
      <c r="E177" s="30" t="s">
        <v>226</v>
      </c>
      <c r="F177" s="31"/>
      <c r="G177" s="31"/>
      <c r="H177" s="31"/>
      <c r="I177" s="31"/>
      <c r="J177" s="31"/>
      <c r="K177" s="31"/>
      <c r="L177" s="31"/>
      <c r="M177" s="31"/>
      <c r="N177" s="31"/>
      <c r="O177" s="32"/>
      <c r="S177" s="25"/>
      <c r="T177" s="4"/>
      <c r="U177" s="4"/>
      <c r="V177" s="4"/>
      <c r="W177" s="4">
        <f t="shared" ref="W177:W179" si="6">IF(D177="○",1,0)</f>
        <v>0</v>
      </c>
      <c r="X177" s="4" t="str">
        <f>IF(V176&gt;1,"赤",IF(W177=1,"白",IF(AND(V176=1,W177=0),"グレー","オレンジ")))</f>
        <v>オレンジ</v>
      </c>
      <c r="Y177" s="70"/>
      <c r="Z177" s="70"/>
      <c r="AA177" s="70"/>
    </row>
    <row r="178" spans="3:27" s="1" customFormat="1" ht="18" customHeight="1">
      <c r="D178" s="21"/>
      <c r="E178" s="30" t="s">
        <v>227</v>
      </c>
      <c r="F178" s="31"/>
      <c r="G178" s="31"/>
      <c r="H178" s="31"/>
      <c r="I178" s="31"/>
      <c r="J178" s="31"/>
      <c r="K178" s="31"/>
      <c r="L178" s="31"/>
      <c r="M178" s="31"/>
      <c r="N178" s="31"/>
      <c r="O178" s="32"/>
      <c r="S178" s="25"/>
      <c r="T178" s="4"/>
      <c r="U178" s="4"/>
      <c r="V178" s="4"/>
      <c r="W178" s="4">
        <f t="shared" si="6"/>
        <v>0</v>
      </c>
      <c r="X178" s="4" t="str">
        <f>IF(V176&gt;1,"赤",IF(W178=1,"白",IF(AND(V176=1,W178=0),"グレー","オレンジ")))</f>
        <v>オレンジ</v>
      </c>
      <c r="Y178" s="70"/>
      <c r="Z178" s="70"/>
      <c r="AA178" s="70"/>
    </row>
    <row r="179" spans="3:27" s="1" customFormat="1" ht="18" customHeight="1" thickBot="1">
      <c r="D179" s="20"/>
      <c r="E179" s="30" t="s">
        <v>228</v>
      </c>
      <c r="F179" s="31"/>
      <c r="G179" s="31"/>
      <c r="H179" s="31"/>
      <c r="I179" s="31"/>
      <c r="J179" s="31"/>
      <c r="K179" s="31"/>
      <c r="L179" s="31"/>
      <c r="M179" s="31"/>
      <c r="N179" s="31"/>
      <c r="O179" s="32"/>
      <c r="S179" s="25"/>
      <c r="T179" s="4"/>
      <c r="U179" s="4"/>
      <c r="V179" s="4"/>
      <c r="W179" s="4">
        <f t="shared" si="6"/>
        <v>0</v>
      </c>
      <c r="X179" s="4" t="str">
        <f>IF(V176&gt;1,"赤",IF(W179=1,"白",IF(AND(V176=1,W179=0),"グレー","オレンジ")))</f>
        <v>オレンジ</v>
      </c>
      <c r="Y179" s="70"/>
      <c r="Z179" s="70"/>
      <c r="AA179" s="70"/>
    </row>
    <row r="180" spans="3:27" s="1" customFormat="1" ht="5.25" customHeight="1">
      <c r="D180" s="27"/>
      <c r="T180" s="4"/>
      <c r="U180" s="4"/>
      <c r="V180" s="4"/>
      <c r="W180" s="4"/>
      <c r="X180" s="4"/>
      <c r="Y180" s="70"/>
      <c r="Z180" s="70"/>
      <c r="AA180" s="70"/>
    </row>
    <row r="181" spans="3:27" s="1" customFormat="1" ht="13.5">
      <c r="C181" s="24"/>
      <c r="D181" s="14" t="s">
        <v>210</v>
      </c>
      <c r="E181" s="1" t="s">
        <v>229</v>
      </c>
      <c r="T181" s="4"/>
      <c r="U181" s="4"/>
      <c r="V181" s="4"/>
      <c r="W181" s="4"/>
      <c r="X181" s="4"/>
      <c r="Y181" s="70"/>
      <c r="Z181" s="70"/>
      <c r="AA181" s="70"/>
    </row>
    <row r="182" spans="3:27" s="1" customFormat="1" ht="9" customHeight="1">
      <c r="T182" s="4"/>
      <c r="U182" s="4"/>
      <c r="V182" s="4"/>
      <c r="W182" s="4"/>
      <c r="X182" s="4"/>
      <c r="Y182" s="70"/>
      <c r="Z182" s="70"/>
      <c r="AA182" s="70"/>
    </row>
    <row r="183" spans="3:27" s="1" customFormat="1" ht="14.1" thickBot="1">
      <c r="C183" s="24"/>
      <c r="D183" s="8" t="s">
        <v>112</v>
      </c>
      <c r="T183" s="4"/>
      <c r="U183" s="4"/>
      <c r="V183" s="4"/>
      <c r="W183" s="4"/>
      <c r="X183" s="4"/>
      <c r="Y183" s="70"/>
      <c r="Z183" s="70"/>
      <c r="AA183" s="70"/>
    </row>
    <row r="184" spans="3:27" s="1" customFormat="1" ht="18" customHeight="1">
      <c r="D184" s="19"/>
      <c r="E184" s="30" t="s">
        <v>230</v>
      </c>
      <c r="F184" s="31"/>
      <c r="G184" s="31"/>
      <c r="H184" s="31"/>
      <c r="I184" s="31"/>
      <c r="J184" s="31"/>
      <c r="K184" s="31"/>
      <c r="L184" s="31"/>
      <c r="M184" s="31"/>
      <c r="N184" s="31"/>
      <c r="O184" s="32"/>
      <c r="S184" s="25"/>
      <c r="T184" s="4"/>
      <c r="U184" s="4"/>
      <c r="V184" s="70">
        <f>COUNTIF(D184:D186,"○")</f>
        <v>0</v>
      </c>
      <c r="W184" s="4">
        <f>IF(D184="○",1,0)</f>
        <v>0</v>
      </c>
      <c r="X184" s="4" t="str">
        <f>IF(V184&gt;1,"赤",IF(W184=1,"白",IF(AND(V184=1,W184=0),"グレー","オレンジ")))</f>
        <v>オレンジ</v>
      </c>
      <c r="Y184" s="70"/>
      <c r="Z184" s="70"/>
      <c r="AA184" s="70"/>
    </row>
    <row r="185" spans="3:27" s="1" customFormat="1" ht="18" customHeight="1">
      <c r="D185" s="21"/>
      <c r="E185" s="30" t="s">
        <v>231</v>
      </c>
      <c r="F185" s="31"/>
      <c r="G185" s="31"/>
      <c r="H185" s="31"/>
      <c r="I185" s="31"/>
      <c r="J185" s="31"/>
      <c r="K185" s="31"/>
      <c r="L185" s="31"/>
      <c r="M185" s="31"/>
      <c r="N185" s="31"/>
      <c r="O185" s="32"/>
      <c r="S185" s="25"/>
      <c r="T185" s="4"/>
      <c r="U185" s="4"/>
      <c r="V185" s="4"/>
      <c r="W185" s="4">
        <f t="shared" ref="W185:W186" si="7">IF(D185="○",1,0)</f>
        <v>0</v>
      </c>
      <c r="X185" s="4" t="str">
        <f>IF(V184&gt;1,"赤",IF(W185=1,"白",IF(AND(V184=1,W185=0),"グレー","オレンジ")))</f>
        <v>オレンジ</v>
      </c>
      <c r="Y185" s="70"/>
      <c r="Z185" s="70"/>
      <c r="AA185" s="70"/>
    </row>
    <row r="186" spans="3:27" s="1" customFormat="1" ht="18" customHeight="1" thickBot="1">
      <c r="D186" s="20"/>
      <c r="E186" s="30" t="s">
        <v>232</v>
      </c>
      <c r="F186" s="31"/>
      <c r="G186" s="31"/>
      <c r="H186" s="31"/>
      <c r="I186" s="31"/>
      <c r="J186" s="31"/>
      <c r="K186" s="31"/>
      <c r="L186" s="31"/>
      <c r="M186" s="31"/>
      <c r="N186" s="31"/>
      <c r="O186" s="32"/>
      <c r="S186" s="25"/>
      <c r="T186" s="4"/>
      <c r="U186" s="4"/>
      <c r="V186" s="4"/>
      <c r="W186" s="4">
        <f t="shared" si="7"/>
        <v>0</v>
      </c>
      <c r="X186" s="4" t="str">
        <f>IF(V184&gt;1,"赤",IF(W186=1,"白",IF(AND(V184=1,W186=0),"グレー","オレンジ")))</f>
        <v>オレンジ</v>
      </c>
      <c r="Y186" s="70"/>
      <c r="Z186" s="70"/>
      <c r="AA186" s="70"/>
    </row>
    <row r="187" spans="3:27" s="1" customFormat="1" ht="18" customHeight="1">
      <c r="D187" s="27"/>
      <c r="T187" s="4"/>
      <c r="U187" s="4"/>
      <c r="V187" s="4"/>
      <c r="W187" s="4"/>
      <c r="X187" s="4"/>
      <c r="Y187" s="70"/>
      <c r="Z187" s="70"/>
      <c r="AA187" s="70"/>
    </row>
    <row r="188" spans="3:27" s="1" customFormat="1" ht="13.5">
      <c r="C188" s="24"/>
      <c r="D188" s="14" t="s">
        <v>233</v>
      </c>
      <c r="E188" s="1" t="s">
        <v>234</v>
      </c>
      <c r="T188" s="4"/>
      <c r="U188" s="4"/>
      <c r="V188" s="4"/>
      <c r="W188" s="4"/>
      <c r="X188" s="4"/>
      <c r="Y188" s="70"/>
      <c r="Z188" s="70"/>
      <c r="AA188" s="70"/>
    </row>
    <row r="189" spans="3:27" s="1" customFormat="1" ht="9" customHeight="1">
      <c r="T189" s="4"/>
      <c r="U189" s="4"/>
      <c r="V189" s="4"/>
      <c r="W189" s="4"/>
      <c r="X189" s="4"/>
      <c r="Y189" s="70"/>
      <c r="Z189" s="70"/>
      <c r="AA189" s="70"/>
    </row>
    <row r="190" spans="3:27" s="1" customFormat="1" ht="14.1" thickBot="1">
      <c r="C190" s="24"/>
      <c r="D190" s="8" t="s">
        <v>112</v>
      </c>
      <c r="T190" s="4"/>
      <c r="U190" s="4"/>
      <c r="V190" s="4"/>
      <c r="W190" s="4"/>
      <c r="X190" s="4"/>
      <c r="Y190" s="70"/>
      <c r="Z190" s="70"/>
      <c r="AA190" s="70"/>
    </row>
    <row r="191" spans="3:27" s="1" customFormat="1" ht="18" customHeight="1">
      <c r="D191" s="19"/>
      <c r="E191" s="30" t="s">
        <v>235</v>
      </c>
      <c r="F191" s="31"/>
      <c r="G191" s="31"/>
      <c r="H191" s="31"/>
      <c r="I191" s="31"/>
      <c r="J191" s="31"/>
      <c r="K191" s="31"/>
      <c r="L191" s="31"/>
      <c r="M191" s="31"/>
      <c r="N191" s="31"/>
      <c r="O191" s="32"/>
      <c r="S191" s="25"/>
      <c r="T191" s="4"/>
      <c r="U191" s="4"/>
      <c r="V191" s="70">
        <f>COUNTIF(D191:D193,"○")</f>
        <v>0</v>
      </c>
      <c r="W191" s="4">
        <f>IF(D191="○",1,0)</f>
        <v>0</v>
      </c>
      <c r="X191" s="4" t="str">
        <f>IF(V191&gt;1,"赤",IF(W191=1,"白",IF(AND(V191=1,W191=0),"グレー","オレンジ")))</f>
        <v>オレンジ</v>
      </c>
      <c r="Y191" s="70"/>
      <c r="Z191" s="70"/>
      <c r="AA191" s="70"/>
    </row>
    <row r="192" spans="3:27" s="1" customFormat="1" ht="18" customHeight="1">
      <c r="D192" s="21"/>
      <c r="E192" s="30" t="s">
        <v>236</v>
      </c>
      <c r="F192" s="31"/>
      <c r="G192" s="31"/>
      <c r="H192" s="31"/>
      <c r="I192" s="31"/>
      <c r="J192" s="31"/>
      <c r="K192" s="31"/>
      <c r="L192" s="31"/>
      <c r="M192" s="31"/>
      <c r="N192" s="31"/>
      <c r="O192" s="32"/>
      <c r="S192" s="25"/>
      <c r="T192" s="4"/>
      <c r="U192" s="4"/>
      <c r="V192" s="4"/>
      <c r="W192" s="4">
        <f t="shared" ref="W192:W193" si="8">IF(D192="○",1,0)</f>
        <v>0</v>
      </c>
      <c r="X192" s="4" t="str">
        <f>IF(V191&gt;1,"赤",IF(W192=1,"白",IF(AND(V191=1,W192=0),"グレー","オレンジ")))</f>
        <v>オレンジ</v>
      </c>
      <c r="Y192" s="70"/>
      <c r="Z192" s="70"/>
      <c r="AA192" s="70"/>
    </row>
    <row r="193" spans="3:27" s="1" customFormat="1" ht="18" customHeight="1" thickBot="1">
      <c r="D193" s="20"/>
      <c r="E193" s="30" t="s">
        <v>237</v>
      </c>
      <c r="F193" s="31"/>
      <c r="G193" s="31"/>
      <c r="H193" s="31"/>
      <c r="I193" s="31"/>
      <c r="J193" s="31"/>
      <c r="K193" s="31"/>
      <c r="L193" s="31"/>
      <c r="M193" s="31"/>
      <c r="N193" s="31"/>
      <c r="O193" s="32"/>
      <c r="S193" s="25"/>
      <c r="T193" s="4"/>
      <c r="U193" s="4"/>
      <c r="V193" s="4"/>
      <c r="W193" s="4">
        <f t="shared" si="8"/>
        <v>0</v>
      </c>
      <c r="X193" s="4" t="str">
        <f>IF(V191&gt;1,"赤",IF(W193=1,"白",IF(AND(V191=1,W193=0),"グレー","オレンジ")))</f>
        <v>オレンジ</v>
      </c>
      <c r="Y193" s="70"/>
      <c r="Z193" s="70"/>
      <c r="AA193" s="70"/>
    </row>
    <row r="194" spans="3:27" s="1" customFormat="1" ht="18" customHeight="1">
      <c r="D194" s="27"/>
      <c r="T194" s="4"/>
      <c r="U194" s="4"/>
      <c r="V194" s="4"/>
      <c r="W194" s="4"/>
      <c r="X194" s="4"/>
      <c r="Y194" s="70"/>
      <c r="Z194" s="70"/>
      <c r="AA194" s="70"/>
    </row>
    <row r="195" spans="3:27" s="1" customFormat="1" ht="13.5">
      <c r="C195" s="24"/>
      <c r="D195" s="14" t="s">
        <v>238</v>
      </c>
      <c r="E195" s="1" t="s">
        <v>239</v>
      </c>
      <c r="T195" s="4"/>
      <c r="U195" s="4"/>
      <c r="V195" s="4"/>
      <c r="W195" s="4"/>
      <c r="X195" s="4"/>
      <c r="Y195" s="70"/>
      <c r="Z195" s="70"/>
      <c r="AA195" s="70"/>
    </row>
    <row r="196" spans="3:27" s="1" customFormat="1" ht="9" customHeight="1">
      <c r="T196" s="4"/>
      <c r="U196" s="4"/>
      <c r="V196" s="4"/>
      <c r="W196" s="4"/>
      <c r="X196" s="4"/>
      <c r="Y196" s="70"/>
      <c r="Z196" s="70"/>
      <c r="AA196" s="70"/>
    </row>
    <row r="197" spans="3:27" s="1" customFormat="1" ht="14.1" thickBot="1">
      <c r="C197" s="24"/>
      <c r="D197" s="8" t="s">
        <v>126</v>
      </c>
      <c r="T197" s="4"/>
      <c r="U197" s="4"/>
      <c r="V197" s="4"/>
      <c r="W197" s="4"/>
      <c r="X197" s="4"/>
      <c r="Y197" s="70"/>
      <c r="Z197" s="70"/>
      <c r="AA197" s="70"/>
    </row>
    <row r="198" spans="3:27" s="1" customFormat="1" ht="18" customHeight="1">
      <c r="D198" s="19"/>
      <c r="E198" s="30" t="s">
        <v>240</v>
      </c>
      <c r="F198" s="31"/>
      <c r="G198" s="31"/>
      <c r="H198" s="31"/>
      <c r="I198" s="31"/>
      <c r="J198" s="31"/>
      <c r="K198" s="31"/>
      <c r="L198" s="31"/>
      <c r="M198" s="31"/>
      <c r="N198" s="31"/>
      <c r="O198" s="32"/>
      <c r="S198" s="25"/>
      <c r="T198" s="4"/>
      <c r="U198" s="4"/>
      <c r="V198" s="4"/>
      <c r="W198" s="4"/>
      <c r="X198" s="4"/>
      <c r="Y198" s="70"/>
      <c r="Z198" s="70"/>
      <c r="AA198" s="70"/>
    </row>
    <row r="199" spans="3:27" s="1" customFormat="1" ht="18" customHeight="1">
      <c r="D199" s="21"/>
      <c r="E199" s="30" t="s">
        <v>241</v>
      </c>
      <c r="F199" s="31"/>
      <c r="G199" s="31"/>
      <c r="H199" s="31"/>
      <c r="I199" s="31"/>
      <c r="J199" s="31"/>
      <c r="K199" s="31"/>
      <c r="L199" s="31"/>
      <c r="M199" s="31"/>
      <c r="N199" s="31"/>
      <c r="O199" s="32"/>
      <c r="S199" s="25"/>
      <c r="T199" s="4"/>
      <c r="U199" s="4"/>
      <c r="V199" s="4"/>
      <c r="W199" s="4"/>
      <c r="X199" s="4"/>
      <c r="Y199" s="70"/>
      <c r="Z199" s="70"/>
      <c r="AA199" s="70"/>
    </row>
    <row r="200" spans="3:27" s="1" customFormat="1" ht="18" customHeight="1" thickBot="1">
      <c r="D200" s="20"/>
      <c r="E200" s="30" t="s">
        <v>242</v>
      </c>
      <c r="F200" s="31"/>
      <c r="G200" s="31"/>
      <c r="H200" s="31"/>
      <c r="I200" s="31"/>
      <c r="J200" s="31"/>
      <c r="K200" s="31"/>
      <c r="L200" s="31"/>
      <c r="M200" s="31"/>
      <c r="N200" s="31"/>
      <c r="O200" s="32"/>
      <c r="S200" s="25"/>
      <c r="T200" s="4"/>
      <c r="U200" s="4"/>
      <c r="V200" s="4"/>
      <c r="W200" s="4"/>
      <c r="X200" s="4"/>
      <c r="Y200" s="70"/>
      <c r="Z200" s="70"/>
      <c r="AA200" s="70"/>
    </row>
    <row r="201" spans="3:27" s="1" customFormat="1" ht="18" customHeight="1">
      <c r="D201" s="27"/>
      <c r="T201" s="4"/>
      <c r="U201" s="4"/>
      <c r="V201" s="4"/>
      <c r="W201" s="4"/>
      <c r="X201" s="4"/>
      <c r="Y201" s="70"/>
      <c r="Z201" s="70"/>
      <c r="AA201" s="70"/>
    </row>
    <row r="202" spans="3:27" s="1" customFormat="1" ht="13.5">
      <c r="C202" s="24"/>
      <c r="D202" s="14" t="s">
        <v>243</v>
      </c>
      <c r="E202" s="1" t="s">
        <v>244</v>
      </c>
      <c r="T202" s="4"/>
      <c r="U202" s="4"/>
      <c r="V202" s="4"/>
      <c r="W202" s="4"/>
      <c r="X202" s="4"/>
      <c r="Y202" s="70"/>
      <c r="Z202" s="70"/>
      <c r="AA202" s="70"/>
    </row>
    <row r="203" spans="3:27" s="1" customFormat="1" ht="9" customHeight="1">
      <c r="T203" s="4"/>
      <c r="U203" s="4"/>
      <c r="V203" s="4"/>
      <c r="W203" s="4"/>
      <c r="X203" s="4"/>
      <c r="Y203" s="70"/>
      <c r="Z203" s="70"/>
      <c r="AA203" s="70"/>
    </row>
    <row r="204" spans="3:27" s="1" customFormat="1" ht="14.1" thickBot="1">
      <c r="C204" s="24"/>
      <c r="D204" s="8" t="s">
        <v>126</v>
      </c>
      <c r="T204" s="4"/>
      <c r="U204" s="4"/>
      <c r="V204" s="4"/>
      <c r="W204" s="4"/>
      <c r="X204" s="4"/>
      <c r="Y204" s="70"/>
      <c r="Z204" s="70"/>
      <c r="AA204" s="70"/>
    </row>
    <row r="205" spans="3:27" s="1" customFormat="1" ht="18" customHeight="1">
      <c r="D205" s="19"/>
      <c r="E205" s="30" t="s">
        <v>240</v>
      </c>
      <c r="F205" s="31"/>
      <c r="G205" s="31"/>
      <c r="H205" s="31"/>
      <c r="I205" s="31"/>
      <c r="J205" s="31"/>
      <c r="K205" s="31"/>
      <c r="L205" s="31"/>
      <c r="M205" s="31"/>
      <c r="N205" s="31"/>
      <c r="O205" s="32"/>
      <c r="S205" s="25"/>
      <c r="T205" s="4"/>
      <c r="U205" s="4"/>
      <c r="V205" s="4"/>
      <c r="W205" s="4"/>
      <c r="X205" s="4"/>
      <c r="Y205" s="70"/>
      <c r="Z205" s="70"/>
      <c r="AA205" s="70"/>
    </row>
    <row r="206" spans="3:27" s="1" customFormat="1" ht="18" customHeight="1">
      <c r="D206" s="21"/>
      <c r="E206" s="30" t="s">
        <v>241</v>
      </c>
      <c r="F206" s="31"/>
      <c r="G206" s="31"/>
      <c r="H206" s="31"/>
      <c r="I206" s="31"/>
      <c r="J206" s="31"/>
      <c r="K206" s="31"/>
      <c r="L206" s="31"/>
      <c r="M206" s="31"/>
      <c r="N206" s="31"/>
      <c r="O206" s="32"/>
      <c r="S206" s="25"/>
      <c r="T206" s="4"/>
      <c r="U206" s="4"/>
      <c r="V206" s="4"/>
      <c r="W206" s="4"/>
      <c r="X206" s="4"/>
      <c r="Y206" s="70"/>
      <c r="Z206" s="70"/>
      <c r="AA206" s="70"/>
    </row>
    <row r="207" spans="3:27" s="1" customFormat="1" ht="18" customHeight="1" thickBot="1">
      <c r="D207" s="20"/>
      <c r="E207" s="30" t="s">
        <v>242</v>
      </c>
      <c r="F207" s="31"/>
      <c r="G207" s="31"/>
      <c r="H207" s="31"/>
      <c r="I207" s="31"/>
      <c r="J207" s="31"/>
      <c r="K207" s="31"/>
      <c r="L207" s="31"/>
      <c r="M207" s="31"/>
      <c r="N207" s="31"/>
      <c r="O207" s="32"/>
      <c r="S207" s="25"/>
      <c r="T207" s="4"/>
      <c r="U207" s="4"/>
      <c r="V207" s="4"/>
      <c r="W207" s="4"/>
      <c r="X207" s="4"/>
      <c r="Y207" s="70"/>
      <c r="Z207" s="70"/>
      <c r="AA207" s="70"/>
    </row>
    <row r="208" spans="3:27" s="1" customFormat="1" ht="18" customHeight="1">
      <c r="D208" s="27"/>
      <c r="T208" s="4"/>
      <c r="U208" s="4"/>
      <c r="V208" s="4"/>
      <c r="W208" s="4"/>
      <c r="X208" s="4"/>
      <c r="Y208" s="70"/>
      <c r="Z208" s="70"/>
      <c r="AA208" s="70"/>
    </row>
    <row r="209" spans="3:27" s="1" customFormat="1" ht="13.5">
      <c r="C209" s="24"/>
      <c r="D209" s="14" t="s">
        <v>245</v>
      </c>
      <c r="E209" s="1" t="s">
        <v>246</v>
      </c>
      <c r="T209" s="4"/>
      <c r="U209" s="4"/>
      <c r="V209" s="4"/>
      <c r="W209" s="4"/>
      <c r="X209" s="4"/>
      <c r="Y209" s="70"/>
      <c r="Z209" s="70"/>
      <c r="AA209" s="70"/>
    </row>
    <row r="210" spans="3:27" s="1" customFormat="1" ht="9" customHeight="1">
      <c r="T210" s="4"/>
      <c r="U210" s="4"/>
      <c r="V210" s="4"/>
      <c r="W210" s="4"/>
      <c r="X210" s="4"/>
      <c r="Y210" s="70"/>
      <c r="Z210" s="70"/>
      <c r="AA210" s="70"/>
    </row>
    <row r="211" spans="3:27" s="1" customFormat="1" ht="14.1" thickBot="1">
      <c r="C211" s="24"/>
      <c r="D211" s="8" t="s">
        <v>126</v>
      </c>
      <c r="T211" s="4"/>
      <c r="U211" s="4"/>
      <c r="V211" s="4"/>
      <c r="W211" s="4"/>
      <c r="X211" s="4"/>
      <c r="Y211" s="70"/>
      <c r="Z211" s="70"/>
      <c r="AA211" s="70"/>
    </row>
    <row r="212" spans="3:27" s="1" customFormat="1" ht="18" customHeight="1">
      <c r="D212" s="19"/>
      <c r="E212" s="30" t="s">
        <v>240</v>
      </c>
      <c r="F212" s="31"/>
      <c r="G212" s="31"/>
      <c r="H212" s="31"/>
      <c r="I212" s="31"/>
      <c r="J212" s="31"/>
      <c r="K212" s="31"/>
      <c r="L212" s="31"/>
      <c r="M212" s="31"/>
      <c r="N212" s="31"/>
      <c r="O212" s="32"/>
      <c r="S212" s="25"/>
      <c r="T212" s="4"/>
      <c r="U212" s="4"/>
      <c r="V212" s="4"/>
      <c r="W212" s="4"/>
      <c r="X212" s="4"/>
      <c r="Y212" s="70"/>
      <c r="Z212" s="70"/>
      <c r="AA212" s="70"/>
    </row>
    <row r="213" spans="3:27" s="1" customFormat="1" ht="18" customHeight="1">
      <c r="D213" s="21"/>
      <c r="E213" s="30" t="s">
        <v>241</v>
      </c>
      <c r="F213" s="31"/>
      <c r="G213" s="31"/>
      <c r="H213" s="31"/>
      <c r="I213" s="31"/>
      <c r="J213" s="31"/>
      <c r="K213" s="31"/>
      <c r="L213" s="31"/>
      <c r="M213" s="31"/>
      <c r="N213" s="31"/>
      <c r="O213" s="32"/>
      <c r="S213" s="25"/>
      <c r="T213" s="4"/>
      <c r="U213" s="4"/>
      <c r="V213" s="4"/>
      <c r="W213" s="4"/>
      <c r="X213" s="4"/>
      <c r="Y213" s="70"/>
      <c r="Z213" s="70"/>
      <c r="AA213" s="70"/>
    </row>
    <row r="214" spans="3:27" s="1" customFormat="1" ht="18" customHeight="1" thickBot="1">
      <c r="D214" s="20"/>
      <c r="E214" s="30" t="s">
        <v>242</v>
      </c>
      <c r="F214" s="31"/>
      <c r="G214" s="31"/>
      <c r="H214" s="31"/>
      <c r="I214" s="31"/>
      <c r="J214" s="31"/>
      <c r="K214" s="31"/>
      <c r="L214" s="31"/>
      <c r="M214" s="31"/>
      <c r="N214" s="31"/>
      <c r="O214" s="32"/>
      <c r="S214" s="25"/>
      <c r="T214" s="4"/>
      <c r="U214" s="4"/>
      <c r="V214" s="4"/>
      <c r="W214" s="4"/>
      <c r="X214" s="4"/>
      <c r="Y214" s="70"/>
      <c r="Z214" s="70"/>
      <c r="AA214" s="70"/>
    </row>
    <row r="215" spans="3:27" s="1" customFormat="1" ht="18" customHeight="1">
      <c r="D215" s="27"/>
      <c r="T215" s="4"/>
      <c r="U215" s="4"/>
      <c r="V215" s="4"/>
      <c r="W215" s="4"/>
      <c r="X215" s="4"/>
      <c r="Y215" s="70"/>
      <c r="Z215" s="70"/>
      <c r="AA215" s="70"/>
    </row>
    <row r="216" spans="3:27" s="1" customFormat="1" ht="13.5">
      <c r="C216" s="24"/>
      <c r="D216" s="14" t="s">
        <v>247</v>
      </c>
      <c r="E216" s="1" t="s">
        <v>248</v>
      </c>
      <c r="T216" s="4"/>
      <c r="U216" s="4"/>
      <c r="V216" s="4"/>
      <c r="W216" s="4"/>
      <c r="X216" s="4"/>
      <c r="Y216" s="70"/>
      <c r="Z216" s="70"/>
      <c r="AA216" s="70"/>
    </row>
    <row r="217" spans="3:27" s="1" customFormat="1" ht="9" customHeight="1">
      <c r="T217" s="4"/>
      <c r="U217" s="4"/>
      <c r="V217" s="4"/>
      <c r="W217" s="4"/>
      <c r="X217" s="4"/>
      <c r="Y217" s="70"/>
      <c r="Z217" s="70"/>
      <c r="AA217" s="70"/>
    </row>
    <row r="218" spans="3:27" s="1" customFormat="1" ht="14.1" thickBot="1">
      <c r="C218" s="24"/>
      <c r="D218" s="8" t="s">
        <v>126</v>
      </c>
      <c r="T218" s="4"/>
      <c r="U218" s="4"/>
      <c r="V218" s="4"/>
      <c r="W218" s="4"/>
      <c r="X218" s="4"/>
      <c r="Y218" s="70"/>
      <c r="Z218" s="70"/>
      <c r="AA218" s="70"/>
    </row>
    <row r="219" spans="3:27" s="1" customFormat="1" ht="18" customHeight="1">
      <c r="D219" s="19"/>
      <c r="E219" s="30" t="s">
        <v>240</v>
      </c>
      <c r="F219" s="31"/>
      <c r="G219" s="31"/>
      <c r="H219" s="31"/>
      <c r="I219" s="31"/>
      <c r="J219" s="31"/>
      <c r="K219" s="31"/>
      <c r="L219" s="31"/>
      <c r="M219" s="31"/>
      <c r="N219" s="31"/>
      <c r="O219" s="32"/>
      <c r="S219" s="25"/>
      <c r="T219" s="4"/>
      <c r="U219" s="4"/>
      <c r="V219" s="4"/>
      <c r="W219" s="4"/>
      <c r="X219" s="4"/>
      <c r="Y219" s="70"/>
      <c r="Z219" s="70"/>
      <c r="AA219" s="70"/>
    </row>
    <row r="220" spans="3:27" s="1" customFormat="1" ht="18" customHeight="1">
      <c r="D220" s="21"/>
      <c r="E220" s="30" t="s">
        <v>241</v>
      </c>
      <c r="F220" s="31"/>
      <c r="G220" s="31"/>
      <c r="H220" s="31"/>
      <c r="I220" s="31"/>
      <c r="J220" s="31"/>
      <c r="K220" s="31"/>
      <c r="L220" s="31"/>
      <c r="M220" s="31"/>
      <c r="N220" s="31"/>
      <c r="O220" s="32"/>
      <c r="S220" s="25"/>
      <c r="T220" s="4"/>
      <c r="U220" s="4"/>
      <c r="V220" s="4"/>
      <c r="W220" s="4"/>
      <c r="X220" s="4"/>
      <c r="Y220" s="70"/>
      <c r="Z220" s="70"/>
      <c r="AA220" s="70"/>
    </row>
    <row r="221" spans="3:27" s="1" customFormat="1" ht="18" customHeight="1" thickBot="1">
      <c r="D221" s="20"/>
      <c r="E221" s="30" t="s">
        <v>242</v>
      </c>
      <c r="F221" s="31"/>
      <c r="G221" s="31"/>
      <c r="H221" s="31"/>
      <c r="I221" s="31"/>
      <c r="J221" s="31"/>
      <c r="K221" s="31"/>
      <c r="L221" s="31"/>
      <c r="M221" s="31"/>
      <c r="N221" s="31"/>
      <c r="O221" s="32"/>
      <c r="S221" s="25"/>
      <c r="T221" s="4"/>
      <c r="U221" s="4"/>
      <c r="V221" s="4"/>
      <c r="W221" s="4"/>
      <c r="X221" s="4"/>
      <c r="Y221" s="70"/>
      <c r="Z221" s="70"/>
      <c r="AA221" s="70"/>
    </row>
    <row r="222" spans="3:27" s="1" customFormat="1" ht="18" customHeight="1">
      <c r="D222" s="27"/>
      <c r="T222" s="4"/>
      <c r="U222" s="4"/>
      <c r="V222" s="4"/>
      <c r="W222" s="4"/>
      <c r="X222" s="4"/>
      <c r="Y222" s="70"/>
      <c r="Z222" s="70"/>
      <c r="AA222" s="70"/>
    </row>
    <row r="223" spans="3:27" s="1" customFormat="1" ht="13.5">
      <c r="C223" s="24"/>
      <c r="D223" s="14" t="s">
        <v>249</v>
      </c>
      <c r="E223" s="1" t="s">
        <v>250</v>
      </c>
      <c r="T223" s="4"/>
      <c r="U223" s="4"/>
      <c r="V223" s="4"/>
      <c r="W223" s="4"/>
      <c r="X223" s="4"/>
      <c r="Y223" s="70"/>
      <c r="Z223" s="70"/>
      <c r="AA223" s="70"/>
    </row>
    <row r="224" spans="3:27" s="1" customFormat="1" ht="9" customHeight="1">
      <c r="T224" s="4"/>
      <c r="U224" s="4"/>
      <c r="V224" s="4"/>
      <c r="W224" s="4"/>
      <c r="X224" s="4"/>
      <c r="Y224" s="70"/>
      <c r="Z224" s="70"/>
      <c r="AA224" s="70"/>
    </row>
    <row r="225" spans="3:27" s="1" customFormat="1" ht="14.1" thickBot="1">
      <c r="C225" s="24"/>
      <c r="D225" s="8" t="s">
        <v>126</v>
      </c>
      <c r="T225" s="4"/>
      <c r="U225" s="4"/>
      <c r="V225" s="4"/>
      <c r="W225" s="4"/>
      <c r="X225" s="4"/>
      <c r="Y225" s="70"/>
      <c r="Z225" s="70"/>
      <c r="AA225" s="70"/>
    </row>
    <row r="226" spans="3:27" s="1" customFormat="1" ht="18" customHeight="1">
      <c r="D226" s="19"/>
      <c r="E226" s="30" t="s">
        <v>251</v>
      </c>
      <c r="F226" s="31"/>
      <c r="G226" s="31"/>
      <c r="H226" s="31"/>
      <c r="I226" s="31"/>
      <c r="J226" s="31"/>
      <c r="K226" s="31"/>
      <c r="L226" s="31"/>
      <c r="M226" s="31"/>
      <c r="N226" s="31"/>
      <c r="O226" s="32"/>
      <c r="S226" s="25"/>
      <c r="T226" s="4"/>
      <c r="U226" s="4"/>
      <c r="V226" s="4"/>
      <c r="W226" s="4"/>
      <c r="X226" s="4"/>
      <c r="Y226" s="70"/>
      <c r="Z226" s="70"/>
      <c r="AA226" s="70"/>
    </row>
    <row r="227" spans="3:27" s="1" customFormat="1" ht="18" customHeight="1">
      <c r="D227" s="21"/>
      <c r="E227" s="30" t="s">
        <v>252</v>
      </c>
      <c r="F227" s="31"/>
      <c r="G227" s="31"/>
      <c r="H227" s="31"/>
      <c r="I227" s="31"/>
      <c r="J227" s="31"/>
      <c r="K227" s="31"/>
      <c r="L227" s="31"/>
      <c r="M227" s="31"/>
      <c r="N227" s="31"/>
      <c r="O227" s="32"/>
      <c r="S227" s="25"/>
      <c r="T227" s="4"/>
      <c r="U227" s="4"/>
      <c r="V227" s="4"/>
      <c r="W227" s="4"/>
      <c r="X227" s="4"/>
      <c r="Y227" s="70"/>
      <c r="Z227" s="70"/>
      <c r="AA227" s="70"/>
    </row>
    <row r="228" spans="3:27" s="1" customFormat="1" ht="18" customHeight="1">
      <c r="D228" s="21"/>
      <c r="E228" s="30" t="s">
        <v>253</v>
      </c>
      <c r="F228" s="31"/>
      <c r="G228" s="31"/>
      <c r="H228" s="31"/>
      <c r="I228" s="31"/>
      <c r="J228" s="31"/>
      <c r="K228" s="31"/>
      <c r="L228" s="31"/>
      <c r="M228" s="31"/>
      <c r="N228" s="31"/>
      <c r="O228" s="32"/>
      <c r="S228" s="25"/>
      <c r="T228" s="4"/>
      <c r="U228" s="4"/>
      <c r="V228" s="4"/>
      <c r="W228" s="4"/>
      <c r="X228" s="4"/>
      <c r="Y228" s="70"/>
      <c r="Z228" s="70"/>
      <c r="AA228" s="70"/>
    </row>
    <row r="229" spans="3:27" s="1" customFormat="1" ht="18" customHeight="1">
      <c r="D229" s="21"/>
      <c r="E229" s="30" t="s">
        <v>254</v>
      </c>
      <c r="F229" s="31"/>
      <c r="G229" s="31"/>
      <c r="H229" s="31"/>
      <c r="I229" s="31"/>
      <c r="J229" s="31"/>
      <c r="K229" s="31"/>
      <c r="L229" s="31"/>
      <c r="M229" s="31"/>
      <c r="N229" s="31"/>
      <c r="O229" s="32"/>
      <c r="S229" s="25"/>
      <c r="T229" s="4"/>
      <c r="U229" s="4"/>
      <c r="V229" s="4"/>
      <c r="W229" s="4"/>
      <c r="X229" s="4"/>
      <c r="Y229" s="70"/>
      <c r="Z229" s="70"/>
      <c r="AA229" s="70"/>
    </row>
    <row r="230" spans="3:27" s="1" customFormat="1" ht="18" customHeight="1" thickBot="1">
      <c r="D230" s="20"/>
      <c r="E230" s="30" t="s">
        <v>255</v>
      </c>
      <c r="F230" s="31"/>
      <c r="G230" s="31"/>
      <c r="H230" s="31"/>
      <c r="I230" s="31"/>
      <c r="J230" s="31"/>
      <c r="K230" s="31"/>
      <c r="L230" s="31"/>
      <c r="M230" s="31"/>
      <c r="N230" s="31"/>
      <c r="O230" s="32"/>
      <c r="S230" s="25"/>
      <c r="T230" s="4"/>
      <c r="U230" s="4"/>
      <c r="V230" s="4"/>
      <c r="W230" s="4"/>
      <c r="X230" s="4"/>
      <c r="Y230" s="70"/>
      <c r="Z230" s="70"/>
      <c r="AA230" s="70"/>
    </row>
    <row r="231" spans="3:27" s="1" customFormat="1" ht="4.5" customHeight="1">
      <c r="T231" s="4"/>
      <c r="U231" s="4"/>
      <c r="V231" s="4"/>
      <c r="W231" s="4"/>
      <c r="X231" s="4"/>
      <c r="Y231" s="70"/>
      <c r="Z231" s="70"/>
      <c r="AA231" s="70"/>
    </row>
    <row r="232" spans="3:27" s="1" customFormat="1" ht="14.1" thickBot="1">
      <c r="C232" s="24"/>
      <c r="D232" s="8" t="s">
        <v>256</v>
      </c>
      <c r="E232" s="1" t="s">
        <v>257</v>
      </c>
      <c r="T232" s="4"/>
      <c r="U232" s="4"/>
      <c r="V232" s="4"/>
      <c r="W232" s="4"/>
      <c r="X232" s="4"/>
      <c r="Y232" s="70"/>
      <c r="Z232" s="70"/>
      <c r="AA232" s="70"/>
    </row>
    <row r="233" spans="3:27" s="1" customFormat="1" ht="27.75" customHeight="1" thickBot="1">
      <c r="D233" s="151"/>
      <c r="E233" s="152"/>
      <c r="F233" s="152"/>
      <c r="G233" s="152"/>
      <c r="H233" s="152"/>
      <c r="I233" s="152"/>
      <c r="J233" s="152"/>
      <c r="K233" s="152"/>
      <c r="L233" s="152"/>
      <c r="M233" s="152"/>
      <c r="N233" s="152"/>
      <c r="O233" s="153"/>
      <c r="T233" s="4"/>
      <c r="U233" s="4">
        <f>IF(COUNTIF(D230,"○")=1,1,0)</f>
        <v>0</v>
      </c>
      <c r="V233" s="4"/>
      <c r="W233" s="4"/>
      <c r="X233" s="4"/>
      <c r="Y233" s="70"/>
      <c r="Z233" s="70"/>
      <c r="AA233" s="70"/>
    </row>
    <row r="234" spans="3:27" s="1" customFormat="1" ht="18" customHeight="1">
      <c r="D234" s="27"/>
      <c r="T234" s="4"/>
      <c r="U234" s="4"/>
      <c r="V234" s="4"/>
      <c r="W234" s="4"/>
      <c r="X234" s="4"/>
      <c r="Y234" s="70"/>
      <c r="Z234" s="70"/>
      <c r="AA234" s="70"/>
    </row>
    <row r="235" spans="3:27" s="1" customFormat="1" ht="13.5">
      <c r="C235" s="24"/>
      <c r="D235" s="14" t="s">
        <v>102</v>
      </c>
      <c r="E235" s="1" t="s">
        <v>258</v>
      </c>
      <c r="T235" s="4"/>
      <c r="U235" s="4"/>
      <c r="V235" s="4"/>
      <c r="W235" s="4"/>
      <c r="X235" s="4"/>
      <c r="Y235" s="70"/>
      <c r="Z235" s="70"/>
      <c r="AA235" s="70"/>
    </row>
    <row r="236" spans="3:27" s="1" customFormat="1" ht="9" customHeight="1">
      <c r="T236" s="4"/>
      <c r="U236" s="4"/>
      <c r="V236" s="4"/>
      <c r="W236" s="4"/>
      <c r="X236" s="4"/>
      <c r="Y236" s="70"/>
      <c r="Z236" s="70"/>
      <c r="AA236" s="70"/>
    </row>
    <row r="237" spans="3:27" s="1" customFormat="1" ht="14.1" thickBot="1">
      <c r="C237" s="24"/>
      <c r="D237" s="8" t="s">
        <v>112</v>
      </c>
      <c r="T237" s="4"/>
      <c r="U237" s="4"/>
      <c r="V237" s="4"/>
      <c r="W237" s="4"/>
      <c r="X237" s="4"/>
      <c r="Y237" s="70"/>
      <c r="Z237" s="70"/>
      <c r="AA237" s="70"/>
    </row>
    <row r="238" spans="3:27" s="1" customFormat="1" ht="18" customHeight="1">
      <c r="D238" s="19"/>
      <c r="E238" s="30" t="s">
        <v>259</v>
      </c>
      <c r="F238" s="31"/>
      <c r="G238" s="31"/>
      <c r="H238" s="31"/>
      <c r="I238" s="31"/>
      <c r="J238" s="31"/>
      <c r="K238" s="31"/>
      <c r="L238" s="31"/>
      <c r="M238" s="31"/>
      <c r="N238" s="31"/>
      <c r="O238" s="32"/>
      <c r="S238" s="25"/>
      <c r="T238" s="4"/>
      <c r="U238" s="4"/>
      <c r="V238" s="70">
        <f>COUNTIF(D238:D240,"○")</f>
        <v>0</v>
      </c>
      <c r="W238" s="4">
        <f>IF(D238="○",1,0)</f>
        <v>0</v>
      </c>
      <c r="X238" s="4" t="str">
        <f>IF(V238&gt;1,"赤",IF(W238=1,"白",IF(AND(V238=1,W238=0),"グレー","オレンジ")))</f>
        <v>オレンジ</v>
      </c>
      <c r="Y238" s="70"/>
      <c r="Z238" s="70"/>
      <c r="AA238" s="70"/>
    </row>
    <row r="239" spans="3:27" s="1" customFormat="1" ht="18" customHeight="1">
      <c r="D239" s="21"/>
      <c r="E239" s="30" t="s">
        <v>260</v>
      </c>
      <c r="F239" s="31"/>
      <c r="G239" s="31"/>
      <c r="H239" s="31"/>
      <c r="I239" s="31"/>
      <c r="J239" s="31"/>
      <c r="K239" s="31"/>
      <c r="L239" s="31"/>
      <c r="M239" s="31"/>
      <c r="N239" s="31"/>
      <c r="O239" s="32"/>
      <c r="S239" s="25"/>
      <c r="T239" s="4"/>
      <c r="U239" s="4"/>
      <c r="V239" s="4"/>
      <c r="W239" s="4">
        <f t="shared" ref="W239:W240" si="9">IF(D239="○",1,0)</f>
        <v>0</v>
      </c>
      <c r="X239" s="4" t="str">
        <f>IF(V238&gt;1,"赤",IF(W239=1,"白",IF(AND(V238=1,W239=0),"グレー","オレンジ")))</f>
        <v>オレンジ</v>
      </c>
      <c r="Y239" s="70"/>
      <c r="Z239" s="70"/>
      <c r="AA239" s="70"/>
    </row>
    <row r="240" spans="3:27" s="1" customFormat="1" ht="18" customHeight="1" thickBot="1">
      <c r="D240" s="20"/>
      <c r="E240" s="30" t="s">
        <v>261</v>
      </c>
      <c r="F240" s="31"/>
      <c r="G240" s="31"/>
      <c r="H240" s="31"/>
      <c r="I240" s="31"/>
      <c r="J240" s="31"/>
      <c r="K240" s="31"/>
      <c r="L240" s="31"/>
      <c r="M240" s="31"/>
      <c r="N240" s="31"/>
      <c r="O240" s="32"/>
      <c r="S240" s="25"/>
      <c r="T240" s="4"/>
      <c r="U240" s="4"/>
      <c r="V240" s="4"/>
      <c r="W240" s="4">
        <f t="shared" si="9"/>
        <v>0</v>
      </c>
      <c r="X240" s="4" t="str">
        <f>IF(V238&gt;1,"赤",IF(W240=1,"白",IF(AND(V238=1,W240=0),"グレー","オレンジ")))</f>
        <v>オレンジ</v>
      </c>
      <c r="Y240" s="70"/>
      <c r="Z240" s="70"/>
      <c r="AA240" s="70"/>
    </row>
    <row r="241" spans="3:27" s="1" customFormat="1" ht="18" customHeight="1">
      <c r="D241" s="27"/>
      <c r="T241" s="4"/>
      <c r="U241" s="4"/>
      <c r="V241" s="4"/>
      <c r="W241" s="4"/>
      <c r="X241" s="4"/>
      <c r="Y241" s="70"/>
      <c r="Z241" s="70"/>
      <c r="AA241" s="70"/>
    </row>
    <row r="242" spans="3:27" s="1" customFormat="1" ht="13.5">
      <c r="C242" s="24"/>
      <c r="D242" s="14" t="s">
        <v>104</v>
      </c>
      <c r="E242" s="1" t="s">
        <v>262</v>
      </c>
      <c r="T242" s="4"/>
      <c r="U242" s="4"/>
      <c r="V242" s="4"/>
      <c r="W242" s="4"/>
      <c r="X242" s="4"/>
      <c r="Y242" s="70"/>
      <c r="Z242" s="70"/>
      <c r="AA242" s="70"/>
    </row>
    <row r="243" spans="3:27" s="1" customFormat="1" ht="18">
      <c r="C243" s="24"/>
      <c r="D243" s="10" t="s">
        <v>263</v>
      </c>
      <c r="T243" s="13"/>
      <c r="U243" s="13"/>
      <c r="V243" s="4"/>
      <c r="W243" s="4"/>
      <c r="X243" s="4"/>
      <c r="Y243" s="70"/>
      <c r="Z243" s="70"/>
      <c r="AA243" s="70"/>
    </row>
    <row r="244" spans="3:27" s="1" customFormat="1" ht="9" customHeight="1" thickBot="1">
      <c r="T244" s="13"/>
      <c r="U244" s="13"/>
      <c r="V244" s="4"/>
      <c r="W244" s="4"/>
      <c r="X244" s="4"/>
      <c r="Y244" s="70"/>
      <c r="Z244" s="70"/>
      <c r="AA244" s="70"/>
    </row>
    <row r="245" spans="3:27" s="1" customFormat="1" ht="27.75" customHeight="1" thickBot="1">
      <c r="D245" s="160"/>
      <c r="E245" s="161"/>
      <c r="F245" s="162"/>
      <c r="G245" s="29" t="s">
        <v>264</v>
      </c>
      <c r="T245" s="13"/>
      <c r="U245" s="13"/>
      <c r="V245" s="4"/>
      <c r="W245" s="4"/>
      <c r="X245" s="4"/>
      <c r="Y245" s="70"/>
      <c r="Z245" s="70"/>
      <c r="AA245" s="70"/>
    </row>
    <row r="246" spans="3:27" s="1" customFormat="1" ht="18" customHeight="1">
      <c r="D246" s="27"/>
      <c r="T246" s="4"/>
      <c r="U246" s="4"/>
      <c r="V246" s="4"/>
      <c r="W246" s="4"/>
      <c r="X246" s="4"/>
      <c r="Y246" s="70"/>
      <c r="Z246" s="70"/>
      <c r="AA246" s="70"/>
    </row>
    <row r="247" spans="3:27" s="1" customFormat="1" ht="18">
      <c r="C247" s="24">
        <v>9</v>
      </c>
      <c r="D247" s="1" t="s">
        <v>265</v>
      </c>
      <c r="E247" s="1" t="s">
        <v>266</v>
      </c>
      <c r="T247" s="13"/>
      <c r="U247" s="13"/>
      <c r="V247" s="13"/>
      <c r="W247" s="4"/>
      <c r="X247" s="4"/>
      <c r="Y247" s="70"/>
      <c r="Z247" s="70"/>
      <c r="AA247" s="70"/>
    </row>
    <row r="248" spans="3:27" s="1" customFormat="1" ht="9" customHeight="1" thickBot="1">
      <c r="T248" s="13"/>
      <c r="U248" s="13"/>
      <c r="V248" s="13"/>
      <c r="W248" s="13"/>
      <c r="X248" s="13"/>
      <c r="Y248" s="70"/>
      <c r="Z248" s="70"/>
      <c r="AA248" s="70"/>
    </row>
    <row r="249" spans="3:27" s="1" customFormat="1" ht="27.75" customHeight="1" thickBot="1">
      <c r="D249" s="160"/>
      <c r="E249" s="161"/>
      <c r="F249" s="162"/>
      <c r="G249" s="29" t="s">
        <v>264</v>
      </c>
      <c r="T249" s="13"/>
      <c r="U249" s="13"/>
      <c r="V249" s="13"/>
      <c r="W249" s="13"/>
      <c r="X249" s="13"/>
      <c r="Y249" s="70"/>
      <c r="Z249" s="70"/>
      <c r="AA249" s="70"/>
    </row>
    <row r="250" spans="3:27" s="1" customFormat="1" ht="18" customHeight="1">
      <c r="D250" s="27"/>
      <c r="T250" s="13"/>
      <c r="U250" s="13"/>
      <c r="V250" s="13"/>
      <c r="W250" s="13"/>
      <c r="X250" s="13"/>
      <c r="Y250" s="70"/>
      <c r="Z250" s="70"/>
      <c r="AA250" s="70"/>
    </row>
    <row r="251" spans="3:27" s="1" customFormat="1" ht="18">
      <c r="C251" s="24"/>
      <c r="D251" s="1" t="s">
        <v>90</v>
      </c>
      <c r="E251" s="1" t="s">
        <v>267</v>
      </c>
      <c r="T251" s="13"/>
      <c r="U251" s="13"/>
      <c r="V251" s="13"/>
      <c r="W251" s="13"/>
      <c r="X251" s="13"/>
      <c r="Y251" s="70"/>
      <c r="Z251" s="70"/>
      <c r="AA251" s="70"/>
    </row>
    <row r="252" spans="3:27" s="1" customFormat="1" ht="9" customHeight="1" thickBot="1">
      <c r="T252" s="13"/>
      <c r="U252" s="13"/>
      <c r="V252" s="13"/>
      <c r="W252" s="13"/>
      <c r="X252" s="13"/>
      <c r="Y252" s="70"/>
      <c r="Z252" s="70"/>
      <c r="AA252" s="70"/>
    </row>
    <row r="253" spans="3:27" s="1" customFormat="1" ht="27.75" customHeight="1" thickBot="1">
      <c r="D253" s="160"/>
      <c r="E253" s="161"/>
      <c r="F253" s="162"/>
      <c r="G253" s="29" t="s">
        <v>264</v>
      </c>
      <c r="T253" s="13"/>
      <c r="U253" s="13"/>
      <c r="V253" s="13"/>
      <c r="W253" s="13"/>
      <c r="X253" s="13"/>
      <c r="Y253" s="70"/>
      <c r="Z253" s="70"/>
      <c r="AA253" s="70"/>
    </row>
    <row r="254" spans="3:27" s="1" customFormat="1" ht="18" customHeight="1">
      <c r="D254" s="27"/>
      <c r="T254" s="13"/>
      <c r="U254" s="13"/>
      <c r="V254" s="13"/>
      <c r="W254" s="13"/>
      <c r="X254" s="13"/>
      <c r="Y254" s="70"/>
      <c r="Z254" s="70"/>
      <c r="AA254" s="70"/>
    </row>
    <row r="255" spans="3:27" s="1" customFormat="1" ht="18">
      <c r="C255" s="24"/>
      <c r="D255" s="1" t="s">
        <v>92</v>
      </c>
      <c r="E255" s="1" t="s">
        <v>268</v>
      </c>
      <c r="T255" s="13"/>
      <c r="U255" s="13"/>
      <c r="V255" s="13"/>
      <c r="W255" s="13"/>
      <c r="X255" s="13"/>
      <c r="Y255" s="70"/>
      <c r="Z255" s="70"/>
      <c r="AA255" s="70"/>
    </row>
    <row r="256" spans="3:27" s="1" customFormat="1" ht="18">
      <c r="C256" s="24"/>
      <c r="D256" s="10" t="s">
        <v>212</v>
      </c>
      <c r="T256" s="13"/>
      <c r="U256" s="13"/>
      <c r="V256" s="13"/>
      <c r="W256" s="13"/>
      <c r="X256" s="13"/>
      <c r="Y256" s="70"/>
      <c r="Z256" s="70"/>
      <c r="AA256" s="70"/>
    </row>
    <row r="257" spans="3:27" s="1" customFormat="1" ht="9" customHeight="1" thickBot="1">
      <c r="T257" s="13"/>
      <c r="U257" s="13"/>
      <c r="V257" s="13"/>
      <c r="W257" s="13"/>
      <c r="X257" s="13"/>
      <c r="Y257" s="70"/>
      <c r="Z257" s="70"/>
      <c r="AA257" s="70"/>
    </row>
    <row r="258" spans="3:27" s="1" customFormat="1" ht="27.75" customHeight="1" thickBot="1">
      <c r="D258" s="160"/>
      <c r="E258" s="161"/>
      <c r="F258" s="162"/>
      <c r="G258" s="29" t="s">
        <v>264</v>
      </c>
      <c r="T258" s="13"/>
      <c r="U258" s="13"/>
      <c r="V258" s="13"/>
      <c r="W258" s="13"/>
      <c r="X258" s="13"/>
      <c r="Y258" s="70"/>
      <c r="Z258" s="70"/>
      <c r="AA258" s="70"/>
    </row>
    <row r="259" spans="3:27" s="1" customFormat="1" ht="18" customHeight="1">
      <c r="D259" s="27"/>
      <c r="T259" s="13"/>
      <c r="U259" s="13"/>
      <c r="V259" s="13"/>
      <c r="W259" s="13"/>
      <c r="X259" s="13"/>
      <c r="Y259" s="70"/>
      <c r="Z259" s="70"/>
      <c r="AA259" s="70"/>
    </row>
    <row r="260" spans="3:27" s="1" customFormat="1" ht="18">
      <c r="C260" s="24"/>
      <c r="D260" s="1" t="s">
        <v>269</v>
      </c>
      <c r="E260" s="1" t="s">
        <v>270</v>
      </c>
      <c r="T260" s="13"/>
      <c r="U260" s="13"/>
      <c r="V260" s="13"/>
      <c r="W260" s="13"/>
      <c r="X260" s="13"/>
      <c r="Y260" s="70"/>
      <c r="Z260" s="70"/>
      <c r="AA260" s="70"/>
    </row>
    <row r="261" spans="3:27" s="1" customFormat="1" ht="18">
      <c r="C261" s="24"/>
      <c r="D261" s="10" t="s">
        <v>271</v>
      </c>
      <c r="T261" s="13"/>
      <c r="U261" s="13"/>
      <c r="V261" s="13"/>
      <c r="W261" s="13"/>
      <c r="X261" s="13"/>
      <c r="Y261" s="70"/>
      <c r="Z261" s="70"/>
      <c r="AA261" s="70"/>
    </row>
    <row r="262" spans="3:27" s="1" customFormat="1" ht="9" customHeight="1" thickBot="1">
      <c r="T262" s="13"/>
      <c r="U262" s="13"/>
      <c r="V262" s="13"/>
      <c r="W262" s="13"/>
      <c r="X262" s="13"/>
      <c r="Y262" s="70"/>
      <c r="Z262" s="70"/>
      <c r="AA262" s="70"/>
    </row>
    <row r="263" spans="3:27" s="1" customFormat="1" ht="27.75" customHeight="1" thickBot="1">
      <c r="D263" s="160"/>
      <c r="E263" s="161"/>
      <c r="F263" s="162"/>
      <c r="G263" s="29" t="s">
        <v>264</v>
      </c>
      <c r="T263" s="13"/>
      <c r="U263" s="13"/>
      <c r="V263" s="13"/>
      <c r="W263" s="13"/>
      <c r="X263" s="13"/>
      <c r="Y263" s="70"/>
      <c r="Z263" s="70"/>
      <c r="AA263" s="70"/>
    </row>
    <row r="264" spans="3:27" s="1" customFormat="1" ht="18" customHeight="1">
      <c r="D264" s="27"/>
      <c r="T264" s="13"/>
      <c r="U264" s="13"/>
      <c r="V264" s="13"/>
      <c r="W264" s="13"/>
      <c r="X264" s="13"/>
      <c r="Y264" s="70"/>
      <c r="Z264" s="70"/>
      <c r="AA264" s="70"/>
    </row>
    <row r="265" spans="3:27" s="1" customFormat="1" ht="18">
      <c r="C265" s="24"/>
      <c r="D265" s="1" t="s">
        <v>272</v>
      </c>
      <c r="E265" s="1" t="s">
        <v>273</v>
      </c>
      <c r="T265" s="13"/>
      <c r="U265" s="13"/>
      <c r="V265" s="13"/>
      <c r="W265" s="13"/>
      <c r="X265" s="13"/>
      <c r="Y265" s="70"/>
      <c r="Z265" s="70"/>
      <c r="AA265" s="70"/>
    </row>
    <row r="266" spans="3:27" s="1" customFormat="1" ht="18">
      <c r="C266" s="24"/>
      <c r="D266" s="10" t="s">
        <v>274</v>
      </c>
      <c r="T266" s="13"/>
      <c r="U266" s="13"/>
      <c r="V266" s="13"/>
      <c r="W266" s="13"/>
      <c r="X266" s="13"/>
      <c r="Y266" s="70"/>
      <c r="Z266" s="70"/>
      <c r="AA266" s="70"/>
    </row>
    <row r="267" spans="3:27" s="1" customFormat="1" ht="9" customHeight="1" thickBot="1">
      <c r="T267" s="13"/>
      <c r="U267" s="13"/>
      <c r="V267" s="13"/>
      <c r="W267" s="13"/>
      <c r="X267" s="13"/>
      <c r="Y267" s="70"/>
      <c r="Z267" s="70"/>
      <c r="AA267" s="70"/>
    </row>
    <row r="268" spans="3:27" s="1" customFormat="1" ht="27.75" customHeight="1" thickBot="1">
      <c r="D268" s="160"/>
      <c r="E268" s="161"/>
      <c r="F268" s="162"/>
      <c r="G268" s="29" t="s">
        <v>264</v>
      </c>
      <c r="T268" s="13"/>
      <c r="U268" s="13"/>
      <c r="V268" s="13"/>
      <c r="W268" s="13"/>
      <c r="X268" s="13"/>
      <c r="Y268" s="70"/>
      <c r="Z268" s="70"/>
      <c r="AA268" s="70"/>
    </row>
    <row r="269" spans="3:27" s="1" customFormat="1" ht="18" customHeight="1">
      <c r="D269" s="27"/>
      <c r="T269" s="13"/>
      <c r="U269" s="13"/>
      <c r="V269" s="13"/>
      <c r="W269" s="13"/>
      <c r="X269" s="13"/>
      <c r="Y269" s="70"/>
      <c r="Z269" s="70"/>
      <c r="AA269" s="70"/>
    </row>
    <row r="270" spans="3:27" s="1" customFormat="1" ht="18">
      <c r="C270" s="24"/>
      <c r="D270" s="1" t="s">
        <v>275</v>
      </c>
      <c r="E270" s="1" t="s">
        <v>276</v>
      </c>
      <c r="T270" s="13"/>
      <c r="U270" s="13"/>
      <c r="V270" s="13"/>
      <c r="W270" s="13"/>
      <c r="X270" s="13"/>
      <c r="Y270" s="70"/>
      <c r="Z270" s="70"/>
      <c r="AA270" s="70"/>
    </row>
    <row r="271" spans="3:27" s="1" customFormat="1" ht="18">
      <c r="C271" s="24"/>
      <c r="D271" s="10" t="s">
        <v>274</v>
      </c>
      <c r="T271" s="13"/>
      <c r="U271" s="13"/>
      <c r="V271" s="13"/>
      <c r="W271" s="13"/>
      <c r="X271" s="13"/>
      <c r="Y271" s="70"/>
      <c r="Z271" s="70"/>
      <c r="AA271" s="70"/>
    </row>
    <row r="272" spans="3:27" s="1" customFormat="1" ht="9" customHeight="1" thickBot="1">
      <c r="T272" s="13"/>
      <c r="U272" s="13"/>
      <c r="V272" s="13"/>
      <c r="W272" s="13"/>
      <c r="X272" s="13"/>
      <c r="Y272" s="70"/>
      <c r="Z272" s="70"/>
      <c r="AA272" s="70"/>
    </row>
    <row r="273" spans="3:27" s="1" customFormat="1" ht="27.75" customHeight="1" thickBot="1">
      <c r="D273" s="160"/>
      <c r="E273" s="161"/>
      <c r="F273" s="162"/>
      <c r="G273" s="29" t="s">
        <v>264</v>
      </c>
      <c r="T273" s="13"/>
      <c r="U273" s="13"/>
      <c r="V273" s="13"/>
      <c r="W273" s="13"/>
      <c r="X273" s="13"/>
      <c r="Y273" s="70"/>
      <c r="Z273" s="70"/>
      <c r="AA273" s="70"/>
    </row>
    <row r="274" spans="3:27" s="1" customFormat="1" ht="18" customHeight="1">
      <c r="D274" s="27"/>
      <c r="T274" s="13"/>
      <c r="U274" s="13"/>
      <c r="V274" s="13"/>
      <c r="W274" s="13"/>
      <c r="X274" s="13"/>
      <c r="Y274" s="70"/>
      <c r="Z274" s="70"/>
      <c r="AA274" s="70"/>
    </row>
    <row r="275" spans="3:27" s="1" customFormat="1" ht="18">
      <c r="C275" s="24"/>
      <c r="D275" s="1" t="s">
        <v>277</v>
      </c>
      <c r="E275" s="1" t="s">
        <v>278</v>
      </c>
      <c r="T275" s="13"/>
      <c r="U275" s="13"/>
      <c r="V275" s="13"/>
      <c r="W275" s="13"/>
      <c r="X275" s="13"/>
      <c r="Y275" s="70"/>
      <c r="Z275" s="70"/>
      <c r="AA275" s="70"/>
    </row>
    <row r="276" spans="3:27" s="1" customFormat="1" ht="18">
      <c r="C276" s="24"/>
      <c r="D276" s="10" t="s">
        <v>274</v>
      </c>
      <c r="T276" s="13"/>
      <c r="U276" s="13"/>
      <c r="V276" s="13"/>
      <c r="W276" s="13"/>
      <c r="X276" s="13"/>
      <c r="Y276" s="70"/>
      <c r="Z276" s="70"/>
      <c r="AA276" s="70"/>
    </row>
    <row r="277" spans="3:27" s="1" customFormat="1" ht="9" customHeight="1" thickBot="1">
      <c r="T277" s="13"/>
      <c r="U277" s="13"/>
      <c r="V277" s="13"/>
      <c r="W277" s="13"/>
      <c r="X277" s="13"/>
      <c r="Y277" s="70"/>
      <c r="Z277" s="70"/>
      <c r="AA277" s="70"/>
    </row>
    <row r="278" spans="3:27" s="1" customFormat="1" ht="27.75" customHeight="1" thickBot="1">
      <c r="D278" s="160"/>
      <c r="E278" s="161"/>
      <c r="F278" s="162"/>
      <c r="G278" s="29" t="s">
        <v>264</v>
      </c>
      <c r="T278" s="13"/>
      <c r="U278" s="13"/>
      <c r="V278" s="13"/>
      <c r="W278" s="13"/>
      <c r="X278" s="13"/>
      <c r="Y278" s="70"/>
      <c r="Z278" s="70"/>
      <c r="AA278" s="70"/>
    </row>
    <row r="279" spans="3:27" s="1" customFormat="1" ht="18" customHeight="1">
      <c r="D279" s="27"/>
      <c r="T279" s="13"/>
      <c r="U279" s="13"/>
      <c r="V279" s="13"/>
      <c r="W279" s="13"/>
      <c r="X279" s="13"/>
      <c r="Y279" s="70"/>
      <c r="Z279" s="70"/>
      <c r="AA279" s="70"/>
    </row>
    <row r="280" spans="3:27" s="1" customFormat="1" ht="18">
      <c r="C280" s="24"/>
      <c r="D280" s="1" t="s">
        <v>279</v>
      </c>
      <c r="E280" s="1" t="s">
        <v>280</v>
      </c>
      <c r="T280" s="13"/>
      <c r="U280" s="13"/>
      <c r="V280" s="13"/>
      <c r="W280" s="13"/>
      <c r="X280" s="13"/>
      <c r="Y280" s="70"/>
      <c r="Z280" s="70"/>
      <c r="AA280" s="70"/>
    </row>
    <row r="281" spans="3:27" s="1" customFormat="1" ht="9" customHeight="1" thickBot="1">
      <c r="T281" s="13"/>
      <c r="U281" s="13"/>
      <c r="V281" s="13"/>
      <c r="W281" s="13"/>
      <c r="X281" s="13"/>
      <c r="Y281" s="70"/>
      <c r="Z281" s="70"/>
      <c r="AA281" s="70"/>
    </row>
    <row r="282" spans="3:27" s="1" customFormat="1" ht="27.75" customHeight="1" thickBot="1">
      <c r="D282" s="160"/>
      <c r="E282" s="161"/>
      <c r="F282" s="162"/>
      <c r="G282" s="29" t="s">
        <v>264</v>
      </c>
      <c r="T282" s="13"/>
      <c r="U282" s="13"/>
      <c r="V282" s="13"/>
      <c r="W282" s="13"/>
      <c r="X282" s="13"/>
      <c r="Y282" s="70"/>
      <c r="Z282" s="70"/>
      <c r="AA282" s="70"/>
    </row>
    <row r="283" spans="3:27" s="1" customFormat="1" ht="18" customHeight="1">
      <c r="D283" s="27"/>
      <c r="T283" s="13"/>
      <c r="U283" s="13"/>
      <c r="V283" s="13"/>
      <c r="W283" s="13"/>
      <c r="X283" s="13"/>
      <c r="Y283" s="70"/>
      <c r="Z283" s="70"/>
      <c r="AA283" s="70"/>
    </row>
    <row r="284" spans="3:27" s="1" customFormat="1" ht="13.5">
      <c r="C284" s="24">
        <v>10</v>
      </c>
      <c r="D284" s="14" t="s">
        <v>281</v>
      </c>
      <c r="T284" s="4"/>
      <c r="U284" s="4"/>
      <c r="V284" s="4"/>
      <c r="W284" s="4"/>
      <c r="X284" s="4"/>
      <c r="Y284" s="70"/>
      <c r="Z284" s="70"/>
      <c r="AA284" s="70"/>
    </row>
    <row r="285" spans="3:27" s="1" customFormat="1" ht="9" customHeight="1">
      <c r="T285" s="4"/>
      <c r="U285" s="4"/>
      <c r="V285" s="4"/>
      <c r="W285" s="4"/>
      <c r="X285" s="4"/>
      <c r="Y285" s="70"/>
      <c r="Z285" s="70"/>
      <c r="AA285" s="70"/>
    </row>
    <row r="286" spans="3:27" s="1" customFormat="1" ht="14.1" thickBot="1">
      <c r="C286" s="24"/>
      <c r="D286" s="8" t="s">
        <v>112</v>
      </c>
      <c r="T286" s="4"/>
      <c r="U286" s="4"/>
      <c r="V286" s="4"/>
      <c r="W286" s="4"/>
      <c r="X286" s="4"/>
      <c r="Y286" s="70"/>
      <c r="Z286" s="70"/>
      <c r="AA286" s="70"/>
    </row>
    <row r="287" spans="3:27" s="1" customFormat="1" ht="18" customHeight="1">
      <c r="D287" s="19"/>
      <c r="E287" s="30" t="s">
        <v>282</v>
      </c>
      <c r="F287" s="31"/>
      <c r="G287" s="31"/>
      <c r="H287" s="31"/>
      <c r="I287" s="31"/>
      <c r="J287" s="31"/>
      <c r="K287" s="31"/>
      <c r="L287" s="31"/>
      <c r="M287" s="31"/>
      <c r="N287" s="31"/>
      <c r="O287" s="32"/>
      <c r="S287" s="25"/>
      <c r="T287" s="4"/>
      <c r="U287" s="4"/>
      <c r="V287" s="70">
        <f>COUNTIF(D287:D290,"○")</f>
        <v>0</v>
      </c>
      <c r="W287" s="4">
        <f>IF(D287="○",1,0)</f>
        <v>0</v>
      </c>
      <c r="X287" s="4" t="str">
        <f>IF(V287&gt;1,"赤",IF(W287=1,"白",IF(AND(V287=1,W287=0),"グレー","オレンジ")))</f>
        <v>オレンジ</v>
      </c>
      <c r="Y287" s="70"/>
      <c r="Z287" s="70"/>
      <c r="AA287" s="70"/>
    </row>
    <row r="288" spans="3:27" s="1" customFormat="1" ht="18" customHeight="1">
      <c r="D288" s="21"/>
      <c r="E288" s="30" t="s">
        <v>283</v>
      </c>
      <c r="F288" s="31"/>
      <c r="G288" s="31"/>
      <c r="H288" s="31"/>
      <c r="I288" s="31"/>
      <c r="J288" s="31"/>
      <c r="K288" s="31"/>
      <c r="L288" s="31"/>
      <c r="M288" s="31"/>
      <c r="N288" s="31"/>
      <c r="O288" s="32"/>
      <c r="S288" s="25"/>
      <c r="T288" s="4"/>
      <c r="U288" s="4"/>
      <c r="V288" s="4"/>
      <c r="W288" s="4">
        <f t="shared" ref="W288:W290" si="10">IF(D288="○",1,0)</f>
        <v>0</v>
      </c>
      <c r="X288" s="4" t="str">
        <f>IF(V287&gt;1,"赤",IF(W288=1,"白",IF(AND(V287=1,W288=0),"グレー","オレンジ")))</f>
        <v>オレンジ</v>
      </c>
      <c r="Y288" s="70"/>
      <c r="Z288" s="70"/>
      <c r="AA288" s="70"/>
    </row>
    <row r="289" spans="3:27" s="1" customFormat="1" ht="18" customHeight="1">
      <c r="D289" s="21"/>
      <c r="E289" s="30" t="s">
        <v>284</v>
      </c>
      <c r="F289" s="31"/>
      <c r="G289" s="31"/>
      <c r="H289" s="31"/>
      <c r="I289" s="31"/>
      <c r="J289" s="31"/>
      <c r="K289" s="31"/>
      <c r="L289" s="31"/>
      <c r="M289" s="31"/>
      <c r="N289" s="31"/>
      <c r="O289" s="32"/>
      <c r="S289" s="25"/>
      <c r="T289" s="4"/>
      <c r="U289" s="4"/>
      <c r="V289" s="4"/>
      <c r="W289" s="4">
        <f t="shared" si="10"/>
        <v>0</v>
      </c>
      <c r="X289" s="4" t="str">
        <f>IF(V287&gt;1,"赤",IF(W289=1,"白",IF(AND(V287=1,W289=0),"グレー","オレンジ")))</f>
        <v>オレンジ</v>
      </c>
      <c r="Y289" s="70"/>
      <c r="Z289" s="70"/>
      <c r="AA289" s="70"/>
    </row>
    <row r="290" spans="3:27" s="1" customFormat="1" ht="18" customHeight="1" thickBot="1">
      <c r="D290" s="20"/>
      <c r="E290" s="30" t="s">
        <v>285</v>
      </c>
      <c r="F290" s="31"/>
      <c r="G290" s="31"/>
      <c r="H290" s="31"/>
      <c r="I290" s="31"/>
      <c r="J290" s="31"/>
      <c r="K290" s="31"/>
      <c r="L290" s="31"/>
      <c r="M290" s="31"/>
      <c r="N290" s="31"/>
      <c r="O290" s="32"/>
      <c r="S290" s="25"/>
      <c r="T290" s="4"/>
      <c r="U290" s="4"/>
      <c r="V290" s="4"/>
      <c r="W290" s="4">
        <f t="shared" si="10"/>
        <v>0</v>
      </c>
      <c r="X290" s="4" t="str">
        <f>IF(V287&gt;1,"赤",IF(W290=1,"白",IF(AND(V287=1,W290=0),"グレー","オレンジ")))</f>
        <v>オレンジ</v>
      </c>
      <c r="Y290" s="70"/>
      <c r="Z290" s="70"/>
      <c r="AA290" s="70"/>
    </row>
    <row r="291" spans="3:27" s="1" customFormat="1" ht="18" customHeight="1">
      <c r="D291" s="27"/>
      <c r="T291" s="4"/>
      <c r="U291" s="4"/>
      <c r="V291" s="4"/>
      <c r="W291" s="4"/>
      <c r="X291" s="4"/>
      <c r="Y291" s="70"/>
      <c r="Z291" s="70"/>
      <c r="AA291" s="70"/>
    </row>
    <row r="292" spans="3:27" s="1" customFormat="1" ht="13.5">
      <c r="C292" s="24">
        <v>11</v>
      </c>
      <c r="D292" s="1" t="s">
        <v>87</v>
      </c>
      <c r="E292" s="14" t="s">
        <v>286</v>
      </c>
      <c r="T292" s="4"/>
      <c r="U292" s="4"/>
      <c r="V292" s="4"/>
      <c r="W292" s="4"/>
      <c r="X292" s="4"/>
      <c r="Y292" s="70"/>
      <c r="Z292" s="70"/>
      <c r="AA292" s="70"/>
    </row>
    <row r="293" spans="3:27" s="1" customFormat="1" ht="9" customHeight="1">
      <c r="T293" s="4"/>
      <c r="U293" s="4"/>
      <c r="V293" s="4"/>
      <c r="W293" s="4"/>
      <c r="X293" s="4"/>
      <c r="Y293" s="70"/>
      <c r="Z293" s="70"/>
      <c r="AA293" s="70"/>
    </row>
    <row r="294" spans="3:27" s="1" customFormat="1" ht="14.1" thickBot="1">
      <c r="C294" s="24"/>
      <c r="D294" s="8" t="s">
        <v>126</v>
      </c>
      <c r="T294" s="4"/>
      <c r="U294" s="4"/>
      <c r="V294" s="4"/>
      <c r="W294" s="4"/>
      <c r="X294" s="4"/>
      <c r="Y294" s="70"/>
      <c r="Z294" s="70"/>
      <c r="AA294" s="70"/>
    </row>
    <row r="295" spans="3:27" s="1" customFormat="1" ht="18" customHeight="1">
      <c r="D295" s="19"/>
      <c r="E295" s="30" t="s">
        <v>287</v>
      </c>
      <c r="F295" s="31"/>
      <c r="G295" s="31"/>
      <c r="H295" s="31"/>
      <c r="I295" s="31"/>
      <c r="J295" s="31"/>
      <c r="K295" s="31"/>
      <c r="L295" s="31"/>
      <c r="M295" s="31"/>
      <c r="N295" s="31"/>
      <c r="O295" s="32"/>
      <c r="S295" s="25"/>
      <c r="T295" s="4"/>
      <c r="U295" s="4"/>
      <c r="V295" s="4"/>
      <c r="W295" s="4"/>
      <c r="X295" s="4"/>
      <c r="Y295" s="70"/>
      <c r="Z295" s="70"/>
      <c r="AA295" s="70"/>
    </row>
    <row r="296" spans="3:27" s="1" customFormat="1" ht="18" customHeight="1">
      <c r="D296" s="21"/>
      <c r="E296" s="30" t="s">
        <v>288</v>
      </c>
      <c r="F296" s="31"/>
      <c r="G296" s="31"/>
      <c r="H296" s="31"/>
      <c r="I296" s="31"/>
      <c r="J296" s="31"/>
      <c r="K296" s="31"/>
      <c r="L296" s="31"/>
      <c r="M296" s="31"/>
      <c r="N296" s="31"/>
      <c r="O296" s="32"/>
      <c r="S296" s="25"/>
      <c r="T296" s="4"/>
      <c r="U296" s="4"/>
      <c r="V296" s="4"/>
      <c r="W296" s="4"/>
      <c r="X296" s="4"/>
      <c r="Y296" s="70"/>
      <c r="Z296" s="70"/>
      <c r="AA296" s="70"/>
    </row>
    <row r="297" spans="3:27" s="1" customFormat="1" ht="18" customHeight="1">
      <c r="D297" s="21"/>
      <c r="E297" s="30" t="s">
        <v>289</v>
      </c>
      <c r="F297" s="31"/>
      <c r="G297" s="31"/>
      <c r="H297" s="31"/>
      <c r="I297" s="31"/>
      <c r="J297" s="31"/>
      <c r="K297" s="31"/>
      <c r="L297" s="31"/>
      <c r="M297" s="31"/>
      <c r="N297" s="31"/>
      <c r="O297" s="32"/>
      <c r="S297" s="25"/>
      <c r="T297" s="4"/>
      <c r="U297" s="4"/>
      <c r="V297" s="4"/>
      <c r="W297" s="4"/>
      <c r="X297" s="4"/>
      <c r="Y297" s="70"/>
      <c r="Z297" s="70"/>
      <c r="AA297" s="70"/>
    </row>
    <row r="298" spans="3:27" s="1" customFormat="1" ht="18" customHeight="1">
      <c r="D298" s="21"/>
      <c r="E298" s="30" t="s">
        <v>290</v>
      </c>
      <c r="F298" s="31"/>
      <c r="G298" s="31"/>
      <c r="H298" s="31"/>
      <c r="I298" s="31"/>
      <c r="J298" s="31"/>
      <c r="K298" s="31"/>
      <c r="L298" s="31"/>
      <c r="M298" s="31"/>
      <c r="N298" s="31"/>
      <c r="O298" s="32"/>
      <c r="S298" s="25"/>
      <c r="T298" s="4"/>
      <c r="U298" s="4"/>
      <c r="V298" s="4"/>
      <c r="W298" s="4"/>
      <c r="X298" s="4"/>
      <c r="Y298" s="70"/>
      <c r="Z298" s="70"/>
      <c r="AA298" s="70"/>
    </row>
    <row r="299" spans="3:27" s="1" customFormat="1" ht="18" customHeight="1">
      <c r="D299" s="21"/>
      <c r="E299" s="30" t="s">
        <v>291</v>
      </c>
      <c r="F299" s="31"/>
      <c r="G299" s="31"/>
      <c r="H299" s="31"/>
      <c r="I299" s="31"/>
      <c r="J299" s="31"/>
      <c r="K299" s="31"/>
      <c r="L299" s="31"/>
      <c r="M299" s="31"/>
      <c r="N299" s="31"/>
      <c r="O299" s="32"/>
      <c r="S299" s="25"/>
      <c r="T299" s="4"/>
      <c r="U299" s="4"/>
      <c r="V299" s="4"/>
      <c r="W299" s="4"/>
      <c r="X299" s="4"/>
      <c r="Y299" s="70"/>
      <c r="Z299" s="70"/>
      <c r="AA299" s="70"/>
    </row>
    <row r="300" spans="3:27" s="1" customFormat="1" ht="18" customHeight="1">
      <c r="D300" s="21"/>
      <c r="E300" s="30" t="s">
        <v>292</v>
      </c>
      <c r="F300" s="31"/>
      <c r="G300" s="31"/>
      <c r="H300" s="31"/>
      <c r="I300" s="31"/>
      <c r="J300" s="31"/>
      <c r="K300" s="31"/>
      <c r="L300" s="31"/>
      <c r="M300" s="31"/>
      <c r="N300" s="31"/>
      <c r="O300" s="32"/>
      <c r="S300" s="25"/>
      <c r="T300" s="4"/>
      <c r="U300" s="4"/>
      <c r="V300" s="4"/>
      <c r="W300" s="4"/>
      <c r="X300" s="4"/>
      <c r="Y300" s="70"/>
      <c r="Z300" s="70"/>
      <c r="AA300" s="70"/>
    </row>
    <row r="301" spans="3:27" s="1" customFormat="1" ht="18" customHeight="1">
      <c r="D301" s="21"/>
      <c r="E301" s="30" t="s">
        <v>293</v>
      </c>
      <c r="F301" s="31"/>
      <c r="G301" s="31"/>
      <c r="H301" s="31"/>
      <c r="I301" s="31"/>
      <c r="J301" s="31"/>
      <c r="K301" s="31"/>
      <c r="L301" s="31"/>
      <c r="M301" s="31"/>
      <c r="N301" s="31"/>
      <c r="O301" s="32"/>
      <c r="S301" s="25"/>
      <c r="T301" s="4"/>
      <c r="U301" s="4"/>
      <c r="V301" s="4"/>
      <c r="W301" s="4"/>
      <c r="X301" s="4"/>
      <c r="Y301" s="70"/>
      <c r="Z301" s="70"/>
      <c r="AA301" s="70"/>
    </row>
    <row r="302" spans="3:27" s="1" customFormat="1" ht="18" customHeight="1">
      <c r="D302" s="21"/>
      <c r="E302" s="30" t="s">
        <v>294</v>
      </c>
      <c r="F302" s="31"/>
      <c r="G302" s="31"/>
      <c r="H302" s="31"/>
      <c r="I302" s="31"/>
      <c r="J302" s="31"/>
      <c r="K302" s="31"/>
      <c r="L302" s="31"/>
      <c r="M302" s="31"/>
      <c r="N302" s="31"/>
      <c r="O302" s="32"/>
      <c r="S302" s="25"/>
      <c r="T302" s="4"/>
      <c r="U302" s="4"/>
      <c r="V302" s="4"/>
      <c r="W302" s="4"/>
      <c r="X302" s="4"/>
      <c r="Y302" s="70"/>
      <c r="Z302" s="70"/>
      <c r="AA302" s="70"/>
    </row>
    <row r="303" spans="3:27" s="1" customFormat="1" ht="18" customHeight="1" thickBot="1">
      <c r="D303" s="20"/>
      <c r="E303" s="30" t="s">
        <v>295</v>
      </c>
      <c r="F303" s="31"/>
      <c r="G303" s="31"/>
      <c r="H303" s="31"/>
      <c r="I303" s="31"/>
      <c r="J303" s="31"/>
      <c r="K303" s="31"/>
      <c r="L303" s="31"/>
      <c r="M303" s="31"/>
      <c r="N303" s="31"/>
      <c r="O303" s="32"/>
      <c r="S303" s="25"/>
      <c r="T303" s="4"/>
      <c r="U303" s="4"/>
      <c r="V303" s="4"/>
      <c r="W303" s="4"/>
      <c r="X303" s="4"/>
      <c r="Y303" s="70"/>
      <c r="Z303" s="70"/>
      <c r="AA303" s="70"/>
    </row>
    <row r="304" spans="3:27" s="1" customFormat="1" ht="4.5" customHeight="1">
      <c r="T304" s="4"/>
      <c r="U304" s="4"/>
      <c r="V304" s="4"/>
      <c r="W304" s="4"/>
      <c r="X304" s="4"/>
      <c r="Y304" s="70"/>
      <c r="Z304" s="70"/>
      <c r="AA304" s="70"/>
    </row>
    <row r="305" spans="3:27" s="1" customFormat="1" ht="14.1" thickBot="1">
      <c r="C305" s="24"/>
      <c r="D305" s="8" t="s">
        <v>90</v>
      </c>
      <c r="E305" s="1" t="s">
        <v>257</v>
      </c>
      <c r="T305" s="4"/>
      <c r="U305" s="4"/>
      <c r="V305" s="4"/>
      <c r="W305" s="4"/>
      <c r="X305" s="4"/>
      <c r="Y305" s="70"/>
      <c r="Z305" s="70"/>
      <c r="AA305" s="70"/>
    </row>
    <row r="306" spans="3:27" s="1" customFormat="1" ht="27.75" customHeight="1" thickBot="1">
      <c r="D306" s="151"/>
      <c r="E306" s="152"/>
      <c r="F306" s="152"/>
      <c r="G306" s="152"/>
      <c r="H306" s="152"/>
      <c r="I306" s="152"/>
      <c r="J306" s="152"/>
      <c r="K306" s="152"/>
      <c r="L306" s="152"/>
      <c r="M306" s="152"/>
      <c r="N306" s="152"/>
      <c r="O306" s="153"/>
      <c r="T306" s="4"/>
      <c r="U306" s="4">
        <f>IF(COUNTIF(D303,"○")=1,1,0)</f>
        <v>0</v>
      </c>
      <c r="V306" s="4"/>
      <c r="W306" s="4"/>
      <c r="X306" s="4"/>
      <c r="Y306" s="70"/>
      <c r="Z306" s="70"/>
      <c r="AA306" s="70"/>
    </row>
    <row r="307" spans="3:27" s="1" customFormat="1" ht="18" customHeight="1">
      <c r="D307" s="27"/>
      <c r="T307" s="4"/>
      <c r="U307" s="4"/>
      <c r="V307" s="4"/>
      <c r="W307" s="4"/>
      <c r="X307" s="4"/>
      <c r="Y307" s="70"/>
      <c r="Z307" s="70"/>
      <c r="AA307" s="70"/>
    </row>
    <row r="308" spans="3:27" s="1" customFormat="1" ht="18">
      <c r="C308" s="24">
        <v>12</v>
      </c>
      <c r="D308" s="1" t="s">
        <v>296</v>
      </c>
      <c r="T308" s="13"/>
      <c r="U308" s="13"/>
      <c r="V308" s="13"/>
      <c r="W308" s="13"/>
      <c r="X308" s="13"/>
      <c r="Y308" s="70"/>
      <c r="Z308" s="70"/>
      <c r="AA308" s="70"/>
    </row>
    <row r="309" spans="3:27" s="1" customFormat="1" ht="15" customHeight="1">
      <c r="C309" s="24"/>
      <c r="D309" s="10" t="s">
        <v>297</v>
      </c>
      <c r="T309" s="13"/>
      <c r="U309" s="13"/>
      <c r="V309" s="13"/>
      <c r="W309" s="13"/>
      <c r="X309" s="13"/>
      <c r="Y309" s="70"/>
      <c r="Z309" s="70"/>
      <c r="AA309" s="70"/>
    </row>
    <row r="310" spans="3:27" s="1" customFormat="1" ht="15" customHeight="1">
      <c r="C310" s="24"/>
      <c r="D310" s="10" t="s">
        <v>298</v>
      </c>
      <c r="T310" s="13"/>
      <c r="U310" s="13"/>
      <c r="V310" s="13"/>
      <c r="W310" s="13"/>
      <c r="X310" s="13"/>
      <c r="Y310" s="70"/>
      <c r="Z310" s="70"/>
      <c r="AA310" s="70"/>
    </row>
    <row r="311" spans="3:27" s="1" customFormat="1" ht="15" customHeight="1">
      <c r="C311" s="24"/>
      <c r="D311" s="10" t="s">
        <v>299</v>
      </c>
      <c r="T311" s="13"/>
      <c r="U311" s="13"/>
      <c r="V311" s="13"/>
      <c r="W311" s="13"/>
      <c r="X311" s="13"/>
      <c r="Y311" s="70"/>
      <c r="Z311" s="70"/>
      <c r="AA311" s="70"/>
    </row>
    <row r="312" spans="3:27" s="1" customFormat="1" ht="9" customHeight="1" thickBot="1">
      <c r="T312" s="13"/>
      <c r="U312" s="13"/>
      <c r="V312" s="13"/>
      <c r="W312" s="13"/>
      <c r="X312" s="13"/>
      <c r="Y312" s="70"/>
      <c r="Z312" s="70"/>
      <c r="AA312" s="70"/>
    </row>
    <row r="313" spans="3:27" s="1" customFormat="1" ht="18" customHeight="1">
      <c r="D313" s="34" t="s">
        <v>300</v>
      </c>
      <c r="E313" s="31"/>
      <c r="F313" s="31"/>
      <c r="G313" s="31"/>
      <c r="H313" s="31"/>
      <c r="I313" s="31"/>
      <c r="J313" s="31"/>
      <c r="K313" s="31"/>
      <c r="L313" s="166"/>
      <c r="M313" s="167"/>
      <c r="N313" s="168"/>
      <c r="O313" s="29" t="s">
        <v>176</v>
      </c>
      <c r="T313" s="13"/>
      <c r="U313" s="13"/>
      <c r="V313" s="13"/>
      <c r="W313" s="13"/>
      <c r="X313" s="13"/>
      <c r="Y313" s="70"/>
      <c r="Z313" s="70"/>
      <c r="AA313" s="70"/>
    </row>
    <row r="314" spans="3:27" s="1" customFormat="1" ht="18" customHeight="1">
      <c r="D314" s="172"/>
      <c r="E314" s="35" t="s">
        <v>301</v>
      </c>
      <c r="F314" s="31"/>
      <c r="G314" s="31"/>
      <c r="H314" s="31"/>
      <c r="I314" s="31"/>
      <c r="J314" s="31"/>
      <c r="K314" s="31"/>
      <c r="L314" s="163"/>
      <c r="M314" s="164"/>
      <c r="N314" s="165"/>
      <c r="O314" s="29" t="s">
        <v>176</v>
      </c>
      <c r="P314" s="192" t="str">
        <f>IF(L314&lt;=$L$313,"","※「①施設長（管理者）」欄記載の人数以下の値を記載してください。")</f>
        <v/>
      </c>
      <c r="Q314" s="193"/>
      <c r="R314" s="193"/>
      <c r="S314" s="193"/>
      <c r="T314" s="13"/>
      <c r="U314" s="13"/>
      <c r="V314" s="13"/>
      <c r="W314" s="13"/>
      <c r="X314" s="13"/>
      <c r="Y314" s="70"/>
      <c r="Z314" s="70"/>
      <c r="AA314" s="70"/>
    </row>
    <row r="315" spans="3:27" s="1" customFormat="1" ht="18" customHeight="1">
      <c r="D315" s="137"/>
      <c r="E315" s="35" t="s">
        <v>302</v>
      </c>
      <c r="F315" s="31"/>
      <c r="G315" s="31"/>
      <c r="H315" s="31"/>
      <c r="I315" s="31"/>
      <c r="J315" s="31"/>
      <c r="K315" s="31"/>
      <c r="L315" s="163"/>
      <c r="M315" s="164"/>
      <c r="N315" s="165"/>
      <c r="O315" s="29" t="s">
        <v>176</v>
      </c>
      <c r="P315" s="192" t="str">
        <f t="shared" ref="P315:P317" si="11">IF(L315&lt;=$L$313,"","※「①施設長（管理者）」欄記載の人数以下の値を記載してください。")</f>
        <v/>
      </c>
      <c r="Q315" s="193"/>
      <c r="R315" s="193"/>
      <c r="S315" s="193"/>
      <c r="T315" s="13"/>
      <c r="U315" s="13"/>
      <c r="V315" s="13"/>
      <c r="W315" s="13"/>
      <c r="X315" s="13"/>
      <c r="Y315" s="70"/>
      <c r="Z315" s="70"/>
      <c r="AA315" s="70"/>
    </row>
    <row r="316" spans="3:27" s="1" customFormat="1" ht="18" customHeight="1">
      <c r="D316" s="137"/>
      <c r="E316" s="35" t="s">
        <v>303</v>
      </c>
      <c r="F316" s="31"/>
      <c r="G316" s="31"/>
      <c r="H316" s="31"/>
      <c r="I316" s="31"/>
      <c r="J316" s="31"/>
      <c r="K316" s="31"/>
      <c r="L316" s="163"/>
      <c r="M316" s="164"/>
      <c r="N316" s="165"/>
      <c r="O316" s="29" t="s">
        <v>176</v>
      </c>
      <c r="P316" s="192" t="str">
        <f t="shared" si="11"/>
        <v/>
      </c>
      <c r="Q316" s="193"/>
      <c r="R316" s="193"/>
      <c r="S316" s="193"/>
      <c r="T316" s="13"/>
      <c r="U316" s="13"/>
      <c r="V316" s="13"/>
      <c r="W316" s="13"/>
      <c r="X316" s="13"/>
      <c r="Y316" s="70"/>
      <c r="Z316" s="70"/>
      <c r="AA316" s="70"/>
    </row>
    <row r="317" spans="3:27" s="1" customFormat="1" ht="18" customHeight="1">
      <c r="D317" s="137"/>
      <c r="E317" s="35" t="s">
        <v>304</v>
      </c>
      <c r="F317" s="31"/>
      <c r="G317" s="31"/>
      <c r="H317" s="31"/>
      <c r="I317" s="31"/>
      <c r="J317" s="31"/>
      <c r="K317" s="31"/>
      <c r="L317" s="163"/>
      <c r="M317" s="164"/>
      <c r="N317" s="165"/>
      <c r="O317" s="29" t="s">
        <v>176</v>
      </c>
      <c r="P317" s="192" t="str">
        <f t="shared" si="11"/>
        <v/>
      </c>
      <c r="Q317" s="193"/>
      <c r="R317" s="193"/>
      <c r="S317" s="193"/>
      <c r="T317" s="13"/>
      <c r="U317" s="13"/>
      <c r="V317" s="13"/>
      <c r="W317" s="13"/>
      <c r="X317" s="13"/>
      <c r="Y317" s="70"/>
      <c r="Z317" s="70"/>
      <c r="AA317" s="70"/>
    </row>
    <row r="318" spans="3:27" s="1" customFormat="1" ht="18" customHeight="1">
      <c r="D318" s="34" t="s">
        <v>305</v>
      </c>
      <c r="E318" s="31"/>
      <c r="F318" s="31"/>
      <c r="G318" s="31"/>
      <c r="H318" s="31"/>
      <c r="I318" s="31"/>
      <c r="J318" s="31"/>
      <c r="K318" s="31"/>
      <c r="L318" s="163"/>
      <c r="M318" s="164"/>
      <c r="N318" s="165"/>
      <c r="O318" s="29" t="s">
        <v>176</v>
      </c>
      <c r="T318" s="13"/>
      <c r="U318" s="13"/>
      <c r="V318" s="13"/>
      <c r="W318" s="13"/>
      <c r="X318" s="13"/>
      <c r="Y318" s="70"/>
      <c r="Z318" s="70"/>
      <c r="AA318" s="70"/>
    </row>
    <row r="319" spans="3:27" s="1" customFormat="1" ht="18" customHeight="1">
      <c r="D319" s="172"/>
      <c r="E319" s="35" t="s">
        <v>306</v>
      </c>
      <c r="F319" s="31"/>
      <c r="G319" s="31"/>
      <c r="H319" s="31"/>
      <c r="I319" s="31"/>
      <c r="J319" s="31"/>
      <c r="K319" s="31"/>
      <c r="L319" s="163"/>
      <c r="M319" s="164"/>
      <c r="N319" s="165"/>
      <c r="O319" s="29" t="s">
        <v>176</v>
      </c>
      <c r="P319" s="192" t="str">
        <f>IF(L319&lt;=$L$318,"","※「②サービス管理責任者」欄記載の人数以下の値を記載してください。")</f>
        <v/>
      </c>
      <c r="Q319" s="193"/>
      <c r="R319" s="193"/>
      <c r="S319" s="193"/>
      <c r="T319" s="13"/>
      <c r="U319" s="13"/>
      <c r="V319" s="13"/>
      <c r="W319" s="13"/>
      <c r="X319" s="13"/>
      <c r="Y319" s="70"/>
      <c r="Z319" s="70"/>
      <c r="AA319" s="70"/>
    </row>
    <row r="320" spans="3:27" s="1" customFormat="1" ht="18" customHeight="1">
      <c r="D320" s="137"/>
      <c r="E320" s="35" t="s">
        <v>307</v>
      </c>
      <c r="F320" s="31"/>
      <c r="G320" s="31"/>
      <c r="H320" s="31"/>
      <c r="I320" s="31"/>
      <c r="J320" s="31"/>
      <c r="K320" s="31"/>
      <c r="L320" s="163"/>
      <c r="M320" s="164"/>
      <c r="N320" s="165"/>
      <c r="O320" s="29" t="s">
        <v>176</v>
      </c>
      <c r="P320" s="192" t="str">
        <f t="shared" ref="P320:P322" si="12">IF(L320&lt;=$L$318,"","※「②サービス管理責任者」欄記載の人数以下の値を記載してください。")</f>
        <v/>
      </c>
      <c r="Q320" s="193"/>
      <c r="R320" s="193"/>
      <c r="S320" s="193"/>
      <c r="T320" s="13"/>
      <c r="U320" s="13"/>
      <c r="V320" s="13"/>
      <c r="W320" s="13"/>
      <c r="X320" s="13"/>
      <c r="Y320" s="70"/>
      <c r="Z320" s="70"/>
      <c r="AA320" s="70"/>
    </row>
    <row r="321" spans="4:27" s="1" customFormat="1" ht="18" customHeight="1">
      <c r="D321" s="137"/>
      <c r="E321" s="35" t="s">
        <v>308</v>
      </c>
      <c r="F321" s="31"/>
      <c r="G321" s="31"/>
      <c r="H321" s="31"/>
      <c r="I321" s="31"/>
      <c r="J321" s="31"/>
      <c r="K321" s="31"/>
      <c r="L321" s="163"/>
      <c r="M321" s="164"/>
      <c r="N321" s="165"/>
      <c r="O321" s="29" t="s">
        <v>176</v>
      </c>
      <c r="P321" s="192" t="str">
        <f t="shared" si="12"/>
        <v/>
      </c>
      <c r="Q321" s="193"/>
      <c r="R321" s="193"/>
      <c r="S321" s="193"/>
      <c r="T321" s="13"/>
      <c r="U321" s="13"/>
      <c r="V321" s="13"/>
      <c r="W321" s="13"/>
      <c r="X321" s="13"/>
      <c r="Y321" s="70"/>
      <c r="Z321" s="70"/>
      <c r="AA321" s="70"/>
    </row>
    <row r="322" spans="4:27" s="1" customFormat="1" ht="18" customHeight="1">
      <c r="D322" s="137"/>
      <c r="E322" s="35" t="s">
        <v>309</v>
      </c>
      <c r="F322" s="31"/>
      <c r="G322" s="31"/>
      <c r="H322" s="31"/>
      <c r="I322" s="31"/>
      <c r="J322" s="31"/>
      <c r="K322" s="31"/>
      <c r="L322" s="163"/>
      <c r="M322" s="164"/>
      <c r="N322" s="165"/>
      <c r="O322" s="29" t="s">
        <v>176</v>
      </c>
      <c r="P322" s="192" t="str">
        <f t="shared" si="12"/>
        <v/>
      </c>
      <c r="Q322" s="193"/>
      <c r="R322" s="193"/>
      <c r="S322" s="193"/>
      <c r="T322" s="13"/>
      <c r="U322" s="13"/>
      <c r="V322" s="13"/>
      <c r="W322" s="13"/>
      <c r="X322" s="13"/>
      <c r="Y322" s="70"/>
      <c r="Z322" s="70"/>
      <c r="AA322" s="70"/>
    </row>
    <row r="323" spans="4:27" s="1" customFormat="1" ht="18" customHeight="1">
      <c r="D323" s="34" t="s">
        <v>310</v>
      </c>
      <c r="E323" s="31"/>
      <c r="F323" s="31"/>
      <c r="G323" s="31"/>
      <c r="H323" s="31"/>
      <c r="I323" s="31"/>
      <c r="J323" s="31"/>
      <c r="K323" s="31"/>
      <c r="L323" s="163"/>
      <c r="M323" s="164"/>
      <c r="N323" s="165"/>
      <c r="O323" s="29" t="s">
        <v>176</v>
      </c>
      <c r="T323" s="13"/>
      <c r="U323" s="13"/>
      <c r="V323" s="13"/>
      <c r="W323" s="13"/>
      <c r="X323" s="13"/>
      <c r="Y323" s="70"/>
      <c r="Z323" s="70"/>
      <c r="AA323" s="70"/>
    </row>
    <row r="324" spans="4:27" s="1" customFormat="1" ht="18" customHeight="1">
      <c r="D324" s="173"/>
      <c r="E324" s="35" t="s">
        <v>311</v>
      </c>
      <c r="F324" s="31"/>
      <c r="G324" s="31"/>
      <c r="H324" s="31"/>
      <c r="I324" s="31"/>
      <c r="J324" s="31"/>
      <c r="K324" s="31"/>
      <c r="L324" s="163"/>
      <c r="M324" s="164"/>
      <c r="N324" s="165"/>
      <c r="O324" s="29" t="s">
        <v>176</v>
      </c>
      <c r="P324" s="192" t="str">
        <f>IF(L324&lt;=$L$323,"","※「③生活支援員等」欄記載の人数以下の値を記載してください。")</f>
        <v/>
      </c>
      <c r="Q324" s="193"/>
      <c r="R324" s="193"/>
      <c r="S324" s="193"/>
      <c r="T324" s="13"/>
      <c r="U324" s="13"/>
      <c r="V324" s="13"/>
      <c r="W324" s="13"/>
      <c r="X324" s="13"/>
      <c r="Y324" s="70"/>
      <c r="Z324" s="70"/>
      <c r="AA324" s="70"/>
    </row>
    <row r="325" spans="4:27" s="1" customFormat="1" ht="18" customHeight="1">
      <c r="D325" s="173"/>
      <c r="E325" s="35" t="s">
        <v>312</v>
      </c>
      <c r="F325" s="31"/>
      <c r="G325" s="31"/>
      <c r="H325" s="31"/>
      <c r="I325" s="31"/>
      <c r="J325" s="31"/>
      <c r="K325" s="31"/>
      <c r="L325" s="163"/>
      <c r="M325" s="164"/>
      <c r="N325" s="165"/>
      <c r="O325" s="29" t="s">
        <v>176</v>
      </c>
      <c r="P325" s="192" t="str">
        <f t="shared" ref="P325:P327" si="13">IF(L325&lt;=$L$323,"","※「③生活支援員等」欄記載の人数以下の値を記載してください。")</f>
        <v/>
      </c>
      <c r="Q325" s="193"/>
      <c r="R325" s="193"/>
      <c r="S325" s="193"/>
      <c r="T325" s="13"/>
      <c r="U325" s="13"/>
      <c r="V325" s="13"/>
      <c r="W325" s="13"/>
      <c r="X325" s="13"/>
      <c r="Y325" s="70"/>
      <c r="Z325" s="70"/>
      <c r="AA325" s="70"/>
    </row>
    <row r="326" spans="4:27" s="1" customFormat="1" ht="18" customHeight="1">
      <c r="D326" s="173"/>
      <c r="E326" s="35" t="s">
        <v>313</v>
      </c>
      <c r="F326" s="31"/>
      <c r="G326" s="31"/>
      <c r="H326" s="31"/>
      <c r="I326" s="31"/>
      <c r="J326" s="31"/>
      <c r="K326" s="31"/>
      <c r="L326" s="163"/>
      <c r="M326" s="164"/>
      <c r="N326" s="165"/>
      <c r="O326" s="29" t="s">
        <v>176</v>
      </c>
      <c r="P326" s="192" t="str">
        <f t="shared" si="13"/>
        <v/>
      </c>
      <c r="Q326" s="193"/>
      <c r="R326" s="193"/>
      <c r="S326" s="193"/>
      <c r="T326" s="13"/>
      <c r="U326" s="13"/>
      <c r="V326" s="13"/>
      <c r="W326" s="13"/>
      <c r="X326" s="13"/>
      <c r="Y326" s="70"/>
      <c r="Z326" s="70"/>
      <c r="AA326" s="70"/>
    </row>
    <row r="327" spans="4:27" s="1" customFormat="1" ht="18" customHeight="1">
      <c r="D327" s="172"/>
      <c r="E327" s="35" t="s">
        <v>314</v>
      </c>
      <c r="F327" s="31"/>
      <c r="G327" s="31"/>
      <c r="H327" s="31"/>
      <c r="I327" s="31"/>
      <c r="J327" s="31"/>
      <c r="K327" s="31"/>
      <c r="L327" s="163"/>
      <c r="M327" s="164"/>
      <c r="N327" s="165"/>
      <c r="O327" s="29" t="s">
        <v>176</v>
      </c>
      <c r="P327" s="192" t="str">
        <f t="shared" si="13"/>
        <v/>
      </c>
      <c r="Q327" s="193"/>
      <c r="R327" s="193"/>
      <c r="S327" s="193"/>
      <c r="T327" s="13"/>
      <c r="U327" s="13"/>
      <c r="V327" s="13"/>
      <c r="W327" s="13"/>
      <c r="X327" s="13"/>
      <c r="Y327" s="70"/>
      <c r="Z327" s="70"/>
      <c r="AA327" s="70"/>
    </row>
    <row r="328" spans="4:27" s="1" customFormat="1" ht="18" customHeight="1">
      <c r="D328" s="35" t="s">
        <v>315</v>
      </c>
      <c r="E328" s="31"/>
      <c r="F328" s="31"/>
      <c r="G328" s="31"/>
      <c r="H328" s="31"/>
      <c r="I328" s="31"/>
      <c r="J328" s="31"/>
      <c r="K328" s="31"/>
      <c r="L328" s="163"/>
      <c r="M328" s="164"/>
      <c r="N328" s="165"/>
      <c r="O328" s="29" t="s">
        <v>176</v>
      </c>
      <c r="T328" s="13"/>
      <c r="U328" s="13"/>
      <c r="V328" s="13"/>
      <c r="W328" s="13"/>
      <c r="X328" s="13"/>
      <c r="Y328" s="70"/>
      <c r="Z328" s="70"/>
      <c r="AA328" s="70"/>
    </row>
    <row r="329" spans="4:27" s="1" customFormat="1" ht="18" customHeight="1">
      <c r="D329" s="35" t="s">
        <v>316</v>
      </c>
      <c r="E329" s="31"/>
      <c r="F329" s="31"/>
      <c r="G329" s="31"/>
      <c r="H329" s="31"/>
      <c r="I329" s="31"/>
      <c r="J329" s="31"/>
      <c r="K329" s="31"/>
      <c r="L329" s="163"/>
      <c r="M329" s="164"/>
      <c r="N329" s="165"/>
      <c r="O329" s="29" t="s">
        <v>176</v>
      </c>
      <c r="T329" s="13"/>
      <c r="U329" s="13"/>
      <c r="V329" s="13"/>
      <c r="W329" s="13"/>
      <c r="X329" s="13"/>
      <c r="Y329" s="70"/>
      <c r="Z329" s="70"/>
      <c r="AA329" s="70"/>
    </row>
    <row r="330" spans="4:27" s="1" customFormat="1" ht="18" customHeight="1">
      <c r="D330" s="35" t="s">
        <v>317</v>
      </c>
      <c r="E330" s="31"/>
      <c r="F330" s="31"/>
      <c r="G330" s="31"/>
      <c r="H330" s="31"/>
      <c r="I330" s="31"/>
      <c r="J330" s="31"/>
      <c r="K330" s="31"/>
      <c r="L330" s="163"/>
      <c r="M330" s="164"/>
      <c r="N330" s="165"/>
      <c r="O330" s="29" t="s">
        <v>176</v>
      </c>
      <c r="T330" s="13"/>
      <c r="U330" s="13"/>
      <c r="V330" s="13"/>
      <c r="W330" s="13"/>
      <c r="X330" s="13"/>
      <c r="Y330" s="70"/>
      <c r="Z330" s="70"/>
      <c r="AA330" s="70"/>
    </row>
    <row r="331" spans="4:27" s="1" customFormat="1" ht="18" customHeight="1">
      <c r="D331" s="35" t="s">
        <v>318</v>
      </c>
      <c r="E331" s="31"/>
      <c r="F331" s="31"/>
      <c r="G331" s="31"/>
      <c r="H331" s="31"/>
      <c r="I331" s="31"/>
      <c r="J331" s="31"/>
      <c r="K331" s="31"/>
      <c r="L331" s="163"/>
      <c r="M331" s="164"/>
      <c r="N331" s="165"/>
      <c r="O331" s="29" t="s">
        <v>176</v>
      </c>
      <c r="T331" s="13"/>
      <c r="U331" s="13"/>
      <c r="V331" s="13"/>
      <c r="W331" s="13"/>
      <c r="X331" s="13"/>
      <c r="Y331" s="70"/>
      <c r="Z331" s="70"/>
      <c r="AA331" s="70"/>
    </row>
    <row r="332" spans="4:27" s="1" customFormat="1" ht="18" customHeight="1">
      <c r="D332" s="35" t="s">
        <v>319</v>
      </c>
      <c r="E332" s="31"/>
      <c r="F332" s="31"/>
      <c r="G332" s="31"/>
      <c r="H332" s="31"/>
      <c r="I332" s="31"/>
      <c r="J332" s="31"/>
      <c r="K332" s="31"/>
      <c r="L332" s="163"/>
      <c r="M332" s="164"/>
      <c r="N332" s="165"/>
      <c r="O332" s="29" t="s">
        <v>176</v>
      </c>
      <c r="T332" s="13"/>
      <c r="U332" s="13"/>
      <c r="V332" s="13"/>
      <c r="W332" s="13"/>
      <c r="X332" s="13"/>
      <c r="Y332" s="70"/>
      <c r="Z332" s="70"/>
      <c r="AA332" s="70"/>
    </row>
    <row r="333" spans="4:27" s="1" customFormat="1" ht="18" customHeight="1">
      <c r="D333" s="35" t="s">
        <v>320</v>
      </c>
      <c r="E333" s="31"/>
      <c r="F333" s="31"/>
      <c r="G333" s="31"/>
      <c r="H333" s="31"/>
      <c r="I333" s="31"/>
      <c r="J333" s="31"/>
      <c r="K333" s="31"/>
      <c r="L333" s="163"/>
      <c r="M333" s="164"/>
      <c r="N333" s="165"/>
      <c r="O333" s="29" t="s">
        <v>176</v>
      </c>
      <c r="T333" s="13"/>
      <c r="U333" s="13"/>
      <c r="V333" s="13"/>
      <c r="W333" s="13"/>
      <c r="X333" s="13"/>
      <c r="Y333" s="70"/>
      <c r="Z333" s="70"/>
      <c r="AA333" s="70"/>
    </row>
    <row r="334" spans="4:27" s="1" customFormat="1" ht="18" customHeight="1">
      <c r="D334" s="35" t="s">
        <v>321</v>
      </c>
      <c r="E334" s="31"/>
      <c r="F334" s="31"/>
      <c r="G334" s="31"/>
      <c r="H334" s="31"/>
      <c r="I334" s="31"/>
      <c r="J334" s="31"/>
      <c r="K334" s="31"/>
      <c r="L334" s="163"/>
      <c r="M334" s="164"/>
      <c r="N334" s="165"/>
      <c r="O334" s="29" t="s">
        <v>176</v>
      </c>
      <c r="T334" s="13"/>
      <c r="U334" s="13"/>
      <c r="V334" s="13"/>
      <c r="W334" s="13"/>
      <c r="X334" s="13"/>
      <c r="Y334" s="70"/>
      <c r="Z334" s="70"/>
      <c r="AA334" s="70"/>
    </row>
    <row r="335" spans="4:27" s="1" customFormat="1" ht="18" customHeight="1">
      <c r="D335" s="35" t="s">
        <v>322</v>
      </c>
      <c r="E335" s="31"/>
      <c r="F335" s="31"/>
      <c r="G335" s="31"/>
      <c r="H335" s="31"/>
      <c r="I335" s="31"/>
      <c r="J335" s="31"/>
      <c r="K335" s="31"/>
      <c r="L335" s="163"/>
      <c r="M335" s="164"/>
      <c r="N335" s="165"/>
      <c r="O335" s="29" t="s">
        <v>176</v>
      </c>
      <c r="T335" s="13"/>
      <c r="U335" s="13"/>
      <c r="V335" s="13"/>
      <c r="W335" s="13"/>
      <c r="X335" s="13"/>
      <c r="Y335" s="70"/>
      <c r="Z335" s="70"/>
      <c r="AA335" s="70"/>
    </row>
    <row r="336" spans="4:27" s="1" customFormat="1" ht="18" customHeight="1">
      <c r="D336" s="35" t="s">
        <v>323</v>
      </c>
      <c r="E336" s="31"/>
      <c r="F336" s="31"/>
      <c r="G336" s="31"/>
      <c r="H336" s="31"/>
      <c r="I336" s="31"/>
      <c r="J336" s="31"/>
      <c r="K336" s="31"/>
      <c r="L336" s="163"/>
      <c r="M336" s="164"/>
      <c r="N336" s="165"/>
      <c r="O336" s="29" t="s">
        <v>176</v>
      </c>
      <c r="T336" s="13"/>
      <c r="U336" s="13"/>
      <c r="V336" s="13"/>
      <c r="W336" s="13"/>
      <c r="X336" s="13"/>
      <c r="Y336" s="70"/>
      <c r="Z336" s="70"/>
      <c r="AA336" s="70"/>
    </row>
    <row r="337" spans="3:27" s="1" customFormat="1" ht="18" customHeight="1">
      <c r="D337" s="35" t="s">
        <v>324</v>
      </c>
      <c r="E337" s="31"/>
      <c r="F337" s="31"/>
      <c r="G337" s="31"/>
      <c r="H337" s="31"/>
      <c r="I337" s="31"/>
      <c r="J337" s="31"/>
      <c r="K337" s="31"/>
      <c r="L337" s="163"/>
      <c r="M337" s="164"/>
      <c r="N337" s="165"/>
      <c r="O337" s="29" t="s">
        <v>176</v>
      </c>
      <c r="T337" s="13"/>
      <c r="U337" s="13"/>
      <c r="V337" s="13"/>
      <c r="W337" s="13"/>
      <c r="X337" s="13"/>
      <c r="Y337" s="70"/>
      <c r="Z337" s="70"/>
      <c r="AA337" s="70"/>
    </row>
    <row r="338" spans="3:27" s="1" customFormat="1" ht="18" customHeight="1">
      <c r="D338" s="35" t="s">
        <v>325</v>
      </c>
      <c r="E338" s="31"/>
      <c r="F338" s="31"/>
      <c r="G338" s="31"/>
      <c r="H338" s="31"/>
      <c r="I338" s="31"/>
      <c r="J338" s="31"/>
      <c r="K338" s="31"/>
      <c r="L338" s="163"/>
      <c r="M338" s="164"/>
      <c r="N338" s="165"/>
      <c r="O338" s="29" t="s">
        <v>176</v>
      </c>
      <c r="T338" s="13"/>
      <c r="U338" s="13"/>
      <c r="V338" s="13"/>
      <c r="W338" s="13"/>
      <c r="X338" s="13"/>
      <c r="Y338" s="70"/>
      <c r="Z338" s="70"/>
      <c r="AA338" s="70"/>
    </row>
    <row r="339" spans="3:27" s="1" customFormat="1" ht="18" customHeight="1">
      <c r="D339" s="35" t="s">
        <v>326</v>
      </c>
      <c r="E339" s="31"/>
      <c r="F339" s="31"/>
      <c r="G339" s="31"/>
      <c r="H339" s="31"/>
      <c r="I339" s="31"/>
      <c r="J339" s="31"/>
      <c r="K339" s="31"/>
      <c r="L339" s="163"/>
      <c r="M339" s="164"/>
      <c r="N339" s="165"/>
      <c r="O339" s="29" t="s">
        <v>176</v>
      </c>
      <c r="T339" s="13"/>
      <c r="U339" s="13"/>
      <c r="V339" s="13"/>
      <c r="W339" s="13"/>
      <c r="X339" s="13"/>
      <c r="Y339" s="70"/>
      <c r="Z339" s="70"/>
      <c r="AA339" s="70"/>
    </row>
    <row r="340" spans="3:27" s="1" customFormat="1" ht="18" customHeight="1" thickBot="1">
      <c r="D340" s="35" t="s">
        <v>327</v>
      </c>
      <c r="E340" s="31"/>
      <c r="F340" s="31"/>
      <c r="G340" s="31"/>
      <c r="H340" s="31"/>
      <c r="I340" s="31"/>
      <c r="J340" s="31"/>
      <c r="K340" s="31"/>
      <c r="L340" s="169"/>
      <c r="M340" s="170"/>
      <c r="N340" s="171"/>
      <c r="O340" s="29" t="s">
        <v>176</v>
      </c>
      <c r="T340" s="13"/>
      <c r="U340" s="13"/>
      <c r="V340" s="13"/>
      <c r="W340" s="13"/>
      <c r="X340" s="13"/>
      <c r="Y340" s="70"/>
      <c r="Z340" s="70"/>
      <c r="AA340" s="70"/>
    </row>
    <row r="341" spans="3:27" s="1" customFormat="1" ht="18" customHeight="1">
      <c r="D341" s="27"/>
      <c r="T341" s="13"/>
      <c r="U341" s="13"/>
      <c r="V341" s="13"/>
      <c r="W341" s="13"/>
      <c r="X341" s="13"/>
      <c r="Y341" s="70"/>
      <c r="Z341" s="70"/>
      <c r="AA341" s="70"/>
    </row>
    <row r="342" spans="3:27" s="1" customFormat="1" ht="18">
      <c r="C342" s="24">
        <v>13</v>
      </c>
      <c r="D342" s="1" t="s">
        <v>328</v>
      </c>
      <c r="T342" s="13"/>
      <c r="U342" s="13"/>
      <c r="V342" s="13"/>
      <c r="W342" s="13"/>
      <c r="X342" s="13"/>
      <c r="Y342" s="70"/>
      <c r="Z342" s="70"/>
      <c r="AA342" s="70"/>
    </row>
    <row r="343" spans="3:27" s="1" customFormat="1" ht="9" customHeight="1">
      <c r="T343" s="13"/>
      <c r="U343" s="13"/>
      <c r="V343" s="13"/>
      <c r="W343" s="13"/>
      <c r="X343" s="13"/>
      <c r="Y343" s="70"/>
      <c r="Z343" s="70"/>
      <c r="AA343" s="70"/>
    </row>
    <row r="344" spans="3:27" s="1" customFormat="1" ht="18.600000000000001" thickBot="1">
      <c r="C344" s="24"/>
      <c r="D344" s="8" t="s">
        <v>112</v>
      </c>
      <c r="T344" s="13"/>
      <c r="U344" s="13"/>
      <c r="V344" s="13"/>
      <c r="W344" s="13"/>
      <c r="X344" s="13"/>
      <c r="Y344" s="70"/>
      <c r="Z344" s="70"/>
      <c r="AA344" s="70"/>
    </row>
    <row r="345" spans="3:27" s="1" customFormat="1" ht="18" customHeight="1">
      <c r="D345" s="19" t="s">
        <v>329</v>
      </c>
      <c r="E345" s="30" t="s">
        <v>330</v>
      </c>
      <c r="F345" s="31"/>
      <c r="G345" s="31"/>
      <c r="H345" s="31"/>
      <c r="I345" s="31"/>
      <c r="J345" s="31"/>
      <c r="K345" s="31"/>
      <c r="L345" s="31"/>
      <c r="M345" s="31"/>
      <c r="N345" s="31"/>
      <c r="O345" s="32"/>
      <c r="S345" s="25"/>
      <c r="T345" s="13"/>
      <c r="U345" s="13"/>
      <c r="V345" s="70">
        <f>COUNTIF(D345:D346,"○")</f>
        <v>0</v>
      </c>
      <c r="W345" s="4">
        <f>IF(D345="○",1,0)</f>
        <v>0</v>
      </c>
      <c r="X345" s="4" t="str">
        <f>IF(V345&gt;1,"赤",IF(W345=1,"白",IF(AND(V345=1,W345=0),"グレー","オレンジ")))</f>
        <v>オレンジ</v>
      </c>
      <c r="Y345" s="70"/>
      <c r="Z345" s="70"/>
      <c r="AA345" s="70"/>
    </row>
    <row r="346" spans="3:27" s="1" customFormat="1" ht="18" customHeight="1" thickBot="1">
      <c r="D346" s="20"/>
      <c r="E346" s="30" t="s">
        <v>331</v>
      </c>
      <c r="F346" s="31"/>
      <c r="G346" s="31"/>
      <c r="H346" s="31"/>
      <c r="I346" s="31"/>
      <c r="J346" s="31"/>
      <c r="K346" s="31"/>
      <c r="L346" s="31"/>
      <c r="M346" s="31"/>
      <c r="N346" s="31"/>
      <c r="O346" s="32"/>
      <c r="S346" s="25"/>
      <c r="T346" s="13"/>
      <c r="U346" s="13"/>
      <c r="V346" s="4"/>
      <c r="W346" s="4">
        <f t="shared" ref="W346" si="14">IF(D346="○",1,0)</f>
        <v>0</v>
      </c>
      <c r="X346" s="4" t="str">
        <f>IF(V345&gt;1,"赤",IF(W346=1,"白",IF(AND(V345=1,W346=0),"グレー","オレンジ")))</f>
        <v>オレンジ</v>
      </c>
      <c r="Y346" s="70"/>
      <c r="Z346" s="70"/>
      <c r="AA346" s="70"/>
    </row>
    <row r="347" spans="3:27" s="1" customFormat="1" ht="18" customHeight="1">
      <c r="D347" s="27"/>
      <c r="T347" s="13"/>
      <c r="U347" s="13"/>
      <c r="V347" s="4"/>
      <c r="W347" s="4"/>
      <c r="X347" s="4"/>
      <c r="Y347" s="70"/>
      <c r="Z347" s="70"/>
      <c r="AA347" s="70"/>
    </row>
    <row r="348" spans="3:27" s="1" customFormat="1" ht="18">
      <c r="C348" s="24">
        <v>14</v>
      </c>
      <c r="D348" s="1" t="s">
        <v>332</v>
      </c>
      <c r="T348" s="13"/>
      <c r="U348" s="13"/>
      <c r="V348" s="4"/>
      <c r="W348" s="4"/>
      <c r="X348" s="4"/>
      <c r="Y348" s="70"/>
      <c r="Z348" s="70"/>
      <c r="AA348" s="70"/>
    </row>
    <row r="349" spans="3:27" s="1" customFormat="1" ht="18">
      <c r="C349" s="24"/>
      <c r="D349" s="10" t="s">
        <v>333</v>
      </c>
      <c r="T349" s="13"/>
      <c r="U349" s="13"/>
      <c r="V349" s="4"/>
      <c r="W349" s="4"/>
      <c r="X349" s="4"/>
      <c r="Y349" s="70"/>
      <c r="Z349" s="70"/>
      <c r="AA349" s="70"/>
    </row>
    <row r="350" spans="3:27" s="1" customFormat="1" ht="9" customHeight="1" thickBot="1">
      <c r="T350" s="13"/>
      <c r="U350" s="13"/>
      <c r="V350" s="4"/>
      <c r="W350" s="4"/>
      <c r="X350" s="4"/>
      <c r="Y350" s="70"/>
      <c r="Z350" s="70"/>
      <c r="AA350" s="70"/>
    </row>
    <row r="351" spans="3:27" s="1" customFormat="1" ht="27.75" customHeight="1" thickBot="1">
      <c r="D351" s="160"/>
      <c r="E351" s="161"/>
      <c r="F351" s="162"/>
      <c r="G351" s="29" t="s">
        <v>264</v>
      </c>
      <c r="T351" s="13"/>
      <c r="U351" s="13"/>
      <c r="V351" s="4"/>
      <c r="W351" s="4"/>
      <c r="X351" s="4"/>
      <c r="Y351" s="70"/>
      <c r="Z351" s="70"/>
      <c r="AA351" s="70"/>
    </row>
    <row r="352" spans="3:27" s="1" customFormat="1" ht="18" customHeight="1">
      <c r="D352" s="27"/>
      <c r="T352" s="13"/>
      <c r="U352" s="13"/>
      <c r="V352" s="4"/>
      <c r="W352" s="4"/>
      <c r="X352" s="4"/>
      <c r="Y352" s="70"/>
      <c r="Z352" s="70"/>
      <c r="AA352" s="70"/>
    </row>
    <row r="353" spans="3:27" s="1" customFormat="1" ht="18">
      <c r="C353" s="24">
        <v>15</v>
      </c>
      <c r="D353" s="1" t="s">
        <v>265</v>
      </c>
      <c r="E353" s="1" t="s">
        <v>334</v>
      </c>
      <c r="T353" s="13"/>
      <c r="U353" s="13"/>
      <c r="V353" s="4"/>
      <c r="W353" s="4"/>
      <c r="X353" s="4"/>
      <c r="Y353" s="70"/>
      <c r="Z353" s="70"/>
      <c r="AA353" s="70"/>
    </row>
    <row r="354" spans="3:27" s="1" customFormat="1" ht="13.5">
      <c r="C354" s="24"/>
      <c r="E354" s="10" t="s">
        <v>335</v>
      </c>
      <c r="T354" s="4"/>
      <c r="U354" s="4"/>
      <c r="V354" s="4"/>
      <c r="W354" s="4"/>
      <c r="X354" s="4"/>
      <c r="Y354" s="70"/>
      <c r="Z354" s="70"/>
      <c r="AA354" s="70"/>
    </row>
    <row r="355" spans="3:27" s="1" customFormat="1" ht="9" customHeight="1" thickBot="1">
      <c r="T355" s="13"/>
      <c r="U355" s="13"/>
      <c r="V355" s="13"/>
      <c r="W355" s="13"/>
      <c r="X355" s="13"/>
      <c r="Y355" s="70"/>
      <c r="Z355" s="70"/>
      <c r="AA355" s="70"/>
    </row>
    <row r="356" spans="3:27" s="1" customFormat="1" ht="27.75" customHeight="1">
      <c r="D356" s="187" t="s">
        <v>336</v>
      </c>
      <c r="E356" s="188"/>
      <c r="F356" s="188"/>
      <c r="G356" s="188"/>
      <c r="H356" s="184"/>
      <c r="I356" s="185"/>
      <c r="J356" s="186"/>
      <c r="K356" s="29" t="s">
        <v>176</v>
      </c>
      <c r="L356" s="10"/>
      <c r="T356" s="13"/>
      <c r="U356" s="13"/>
      <c r="V356" s="13"/>
      <c r="W356" s="13"/>
      <c r="X356" s="13"/>
      <c r="Y356" s="70"/>
      <c r="Z356" s="70"/>
      <c r="AA356" s="70"/>
    </row>
    <row r="357" spans="3:27" s="1" customFormat="1" ht="27.75" customHeight="1" thickBot="1">
      <c r="D357" s="187" t="s">
        <v>337</v>
      </c>
      <c r="E357" s="188"/>
      <c r="F357" s="188"/>
      <c r="G357" s="188"/>
      <c r="H357" s="189"/>
      <c r="I357" s="190"/>
      <c r="J357" s="191"/>
      <c r="K357" s="29" t="s">
        <v>176</v>
      </c>
      <c r="L357" s="10"/>
      <c r="T357" s="13"/>
      <c r="U357" s="13"/>
      <c r="V357" s="13"/>
      <c r="W357" s="13"/>
      <c r="X357" s="13"/>
      <c r="Y357" s="70"/>
      <c r="Z357" s="70"/>
      <c r="AA357" s="70"/>
    </row>
    <row r="358" spans="3:27" s="1" customFormat="1" ht="18" customHeight="1">
      <c r="D358" s="27"/>
      <c r="T358" s="13"/>
      <c r="U358" s="13"/>
      <c r="V358" s="13"/>
      <c r="W358" s="13"/>
      <c r="X358" s="13"/>
      <c r="Y358" s="70"/>
      <c r="Z358" s="70"/>
      <c r="AA358" s="70"/>
    </row>
    <row r="359" spans="3:27" s="1" customFormat="1" ht="18">
      <c r="C359" s="24"/>
      <c r="D359" s="1" t="s">
        <v>90</v>
      </c>
      <c r="E359" s="1" t="s">
        <v>338</v>
      </c>
      <c r="T359" s="13"/>
      <c r="U359" s="13"/>
      <c r="V359" s="13"/>
      <c r="W359" s="13"/>
      <c r="X359" s="13"/>
      <c r="Y359" s="70"/>
      <c r="Z359" s="70"/>
      <c r="AA359" s="70"/>
    </row>
    <row r="360" spans="3:27" s="1" customFormat="1" ht="18">
      <c r="C360" s="24"/>
      <c r="E360" s="10" t="s">
        <v>335</v>
      </c>
      <c r="F360" s="10"/>
      <c r="G360" s="10"/>
      <c r="H360" s="10"/>
      <c r="I360" s="10"/>
      <c r="J360" s="10"/>
      <c r="K360" s="10"/>
      <c r="L360" s="10"/>
      <c r="T360" s="13"/>
      <c r="U360" s="13"/>
      <c r="V360" s="13"/>
      <c r="W360" s="13"/>
      <c r="X360" s="13"/>
      <c r="Y360" s="70"/>
      <c r="Z360" s="70"/>
      <c r="AA360" s="70"/>
    </row>
    <row r="361" spans="3:27" s="1" customFormat="1" ht="9" customHeight="1" thickBot="1">
      <c r="T361" s="13"/>
      <c r="U361" s="13"/>
      <c r="V361" s="13"/>
      <c r="W361" s="13"/>
      <c r="X361" s="13"/>
      <c r="Y361" s="70"/>
      <c r="Z361" s="70"/>
      <c r="AA361" s="70"/>
    </row>
    <row r="362" spans="3:27" s="1" customFormat="1" ht="27.75" customHeight="1">
      <c r="D362" s="187" t="s">
        <v>336</v>
      </c>
      <c r="E362" s="188"/>
      <c r="F362" s="188"/>
      <c r="G362" s="188"/>
      <c r="H362" s="184"/>
      <c r="I362" s="185"/>
      <c r="J362" s="186"/>
      <c r="K362" s="29" t="s">
        <v>176</v>
      </c>
      <c r="L362" s="10"/>
      <c r="T362" s="13"/>
      <c r="U362" s="13"/>
      <c r="V362" s="13"/>
      <c r="W362" s="13"/>
      <c r="X362" s="13"/>
      <c r="Y362" s="70"/>
      <c r="Z362" s="70"/>
      <c r="AA362" s="70"/>
    </row>
    <row r="363" spans="3:27" s="1" customFormat="1" ht="27.75" customHeight="1" thickBot="1">
      <c r="D363" s="187" t="s">
        <v>337</v>
      </c>
      <c r="E363" s="188"/>
      <c r="F363" s="188"/>
      <c r="G363" s="188"/>
      <c r="H363" s="189"/>
      <c r="I363" s="190"/>
      <c r="J363" s="191"/>
      <c r="K363" s="29" t="s">
        <v>176</v>
      </c>
      <c r="L363" s="10"/>
      <c r="T363" s="13"/>
      <c r="U363" s="13"/>
      <c r="V363" s="13"/>
      <c r="W363" s="13"/>
      <c r="X363" s="13"/>
      <c r="Y363" s="70"/>
      <c r="Z363" s="70"/>
      <c r="AA363" s="70"/>
    </row>
    <row r="364" spans="3:27" s="1" customFormat="1" ht="18" customHeight="1">
      <c r="D364" s="27"/>
      <c r="T364" s="13"/>
      <c r="U364" s="13"/>
      <c r="V364" s="13"/>
      <c r="W364" s="13"/>
      <c r="X364" s="13"/>
      <c r="Y364" s="70"/>
      <c r="Z364" s="70"/>
      <c r="AA364" s="70"/>
    </row>
    <row r="365" spans="3:27" s="1" customFormat="1" ht="18">
      <c r="C365" s="24"/>
      <c r="D365" s="1" t="s">
        <v>92</v>
      </c>
      <c r="E365" s="1" t="s">
        <v>339</v>
      </c>
      <c r="T365" s="13"/>
      <c r="U365" s="13"/>
      <c r="V365" s="13"/>
      <c r="W365" s="13"/>
      <c r="X365" s="13"/>
      <c r="Y365" s="70"/>
      <c r="Z365" s="70"/>
      <c r="AA365" s="70"/>
    </row>
    <row r="366" spans="3:27" s="1" customFormat="1" ht="18">
      <c r="C366" s="24"/>
      <c r="E366" s="10" t="s">
        <v>340</v>
      </c>
      <c r="F366" s="10"/>
      <c r="G366" s="10"/>
      <c r="H366" s="10"/>
      <c r="I366" s="10"/>
      <c r="J366" s="10"/>
      <c r="K366" s="10"/>
      <c r="L366" s="10"/>
      <c r="T366" s="13"/>
      <c r="U366" s="13"/>
      <c r="V366" s="13"/>
      <c r="W366" s="13"/>
      <c r="X366" s="13"/>
      <c r="Y366" s="70"/>
      <c r="Z366" s="70"/>
      <c r="AA366" s="70"/>
    </row>
    <row r="367" spans="3:27" s="1" customFormat="1" ht="9" customHeight="1" thickBot="1">
      <c r="T367" s="13"/>
      <c r="U367" s="13"/>
      <c r="V367" s="13"/>
      <c r="W367" s="13"/>
      <c r="X367" s="13"/>
      <c r="Y367" s="70"/>
      <c r="Z367" s="70"/>
      <c r="AA367" s="70"/>
    </row>
    <row r="368" spans="3:27" s="1" customFormat="1" ht="27.75" customHeight="1">
      <c r="D368" s="187" t="s">
        <v>336</v>
      </c>
      <c r="E368" s="188"/>
      <c r="F368" s="188"/>
      <c r="G368" s="188"/>
      <c r="H368" s="184"/>
      <c r="I368" s="185"/>
      <c r="J368" s="186"/>
      <c r="K368" s="29" t="s">
        <v>176</v>
      </c>
      <c r="L368" s="36"/>
      <c r="T368" s="13"/>
      <c r="U368" s="13"/>
      <c r="V368" s="13"/>
      <c r="W368" s="13"/>
      <c r="X368" s="13"/>
      <c r="Y368" s="70"/>
      <c r="Z368" s="70"/>
      <c r="AA368" s="70"/>
    </row>
    <row r="369" spans="3:27" s="1" customFormat="1" ht="27.75" customHeight="1" thickBot="1">
      <c r="D369" s="187" t="s">
        <v>337</v>
      </c>
      <c r="E369" s="188"/>
      <c r="F369" s="188"/>
      <c r="G369" s="188"/>
      <c r="H369" s="189"/>
      <c r="I369" s="190"/>
      <c r="J369" s="191"/>
      <c r="K369" s="29" t="s">
        <v>176</v>
      </c>
      <c r="L369" s="36"/>
      <c r="T369" s="13"/>
      <c r="U369" s="13"/>
      <c r="V369" s="13"/>
      <c r="W369" s="13"/>
      <c r="X369" s="13"/>
      <c r="Y369" s="70"/>
      <c r="Z369" s="70"/>
      <c r="AA369" s="70"/>
    </row>
    <row r="370" spans="3:27" s="1" customFormat="1" ht="18" customHeight="1">
      <c r="D370" s="27"/>
      <c r="T370" s="13"/>
      <c r="U370" s="13"/>
      <c r="V370" s="13"/>
      <c r="W370" s="13"/>
      <c r="X370" s="13"/>
      <c r="Y370" s="70"/>
      <c r="Z370" s="70"/>
      <c r="AA370" s="70"/>
    </row>
    <row r="371" spans="3:27" s="1" customFormat="1" ht="4.5" customHeight="1">
      <c r="T371" s="13"/>
      <c r="U371" s="13"/>
      <c r="V371" s="13"/>
      <c r="W371" s="13"/>
      <c r="X371" s="13"/>
      <c r="Y371" s="70"/>
      <c r="Z371" s="70"/>
      <c r="AA371" s="70"/>
    </row>
    <row r="372" spans="3:27" s="1" customFormat="1" ht="18">
      <c r="C372" s="150" t="s">
        <v>51</v>
      </c>
      <c r="D372" s="150"/>
      <c r="E372" s="150"/>
      <c r="F372" s="150"/>
      <c r="G372" s="150"/>
      <c r="H372" s="150"/>
      <c r="I372" s="150"/>
      <c r="J372" s="150"/>
      <c r="K372" s="150"/>
      <c r="L372" s="150"/>
      <c r="M372" s="150"/>
      <c r="N372" s="150"/>
      <c r="O372" s="150"/>
      <c r="P372" s="150"/>
      <c r="T372" s="13"/>
      <c r="U372" s="13"/>
      <c r="V372" s="13"/>
      <c r="W372" s="13"/>
      <c r="X372" s="13"/>
      <c r="Y372" s="70"/>
      <c r="Z372" s="70"/>
      <c r="AA372" s="70"/>
    </row>
    <row r="373" spans="3:27" s="1" customFormat="1" ht="4.5" customHeight="1">
      <c r="T373" s="13"/>
      <c r="U373" s="13"/>
      <c r="V373" s="13"/>
      <c r="W373" s="13"/>
      <c r="X373" s="13"/>
      <c r="Y373" s="70"/>
      <c r="Z373" s="70"/>
      <c r="AA373" s="70"/>
    </row>
    <row r="374" spans="3:27" s="1" customFormat="1" ht="18">
      <c r="C374" s="24">
        <v>1</v>
      </c>
      <c r="D374" s="1" t="s">
        <v>341</v>
      </c>
      <c r="T374" s="13"/>
      <c r="U374" s="13"/>
      <c r="V374" s="13"/>
      <c r="W374" s="13"/>
      <c r="X374" s="13"/>
      <c r="Y374" s="70"/>
      <c r="Z374" s="70"/>
      <c r="AA374" s="70"/>
    </row>
    <row r="375" spans="3:27" s="1" customFormat="1" ht="9" customHeight="1">
      <c r="T375" s="13"/>
      <c r="U375" s="13"/>
      <c r="V375" s="13"/>
      <c r="W375" s="13"/>
      <c r="X375" s="13"/>
      <c r="Y375" s="70"/>
      <c r="Z375" s="70"/>
      <c r="AA375" s="70"/>
    </row>
    <row r="376" spans="3:27" s="1" customFormat="1" ht="18.600000000000001" thickBot="1">
      <c r="C376" s="24"/>
      <c r="D376" s="8" t="s">
        <v>112</v>
      </c>
      <c r="T376" s="13"/>
      <c r="U376" s="13"/>
      <c r="V376" s="13"/>
      <c r="W376" s="13"/>
      <c r="X376" s="13"/>
      <c r="Y376" s="70"/>
      <c r="Z376" s="70"/>
      <c r="AA376" s="70"/>
    </row>
    <row r="377" spans="3:27" s="1" customFormat="1" ht="18" customHeight="1">
      <c r="D377" s="19"/>
      <c r="E377" s="30" t="s">
        <v>180</v>
      </c>
      <c r="F377" s="31"/>
      <c r="G377" s="31"/>
      <c r="H377" s="31"/>
      <c r="I377" s="31"/>
      <c r="J377" s="31"/>
      <c r="K377" s="31"/>
      <c r="L377" s="31"/>
      <c r="M377" s="31"/>
      <c r="N377" s="31"/>
      <c r="O377" s="32"/>
      <c r="S377" s="25"/>
      <c r="T377" s="13"/>
      <c r="U377" s="13"/>
      <c r="V377" s="70">
        <f>COUNTIF(D377:D378,"○")</f>
        <v>0</v>
      </c>
      <c r="W377" s="4">
        <f>IF(D377="○",1,0)</f>
        <v>0</v>
      </c>
      <c r="X377" s="4" t="str">
        <f>IF(V377&gt;1,"赤",IF(W377=1,"白",IF(AND(V377=1,W377=0),"グレー","オレンジ")))</f>
        <v>オレンジ</v>
      </c>
      <c r="Y377" s="70"/>
      <c r="Z377" s="70"/>
      <c r="AA377" s="70"/>
    </row>
    <row r="378" spans="3:27" s="1" customFormat="1" ht="18" customHeight="1" thickBot="1">
      <c r="D378" s="20"/>
      <c r="E378" s="30" t="s">
        <v>181</v>
      </c>
      <c r="F378" s="31"/>
      <c r="G378" s="31"/>
      <c r="H378" s="31"/>
      <c r="I378" s="31"/>
      <c r="J378" s="31"/>
      <c r="K378" s="31"/>
      <c r="L378" s="31"/>
      <c r="M378" s="31"/>
      <c r="N378" s="31"/>
      <c r="O378" s="32"/>
      <c r="S378" s="25"/>
      <c r="T378" s="13"/>
      <c r="U378" s="13"/>
      <c r="V378" s="4"/>
      <c r="W378" s="4">
        <f t="shared" ref="W378" si="15">IF(D378="○",1,0)</f>
        <v>0</v>
      </c>
      <c r="X378" s="4" t="str">
        <f>IF(V377&gt;1,"赤",IF(W378=1,"白",IF(AND(V377=1,W378=0),"グレー","オレンジ")))</f>
        <v>オレンジ</v>
      </c>
      <c r="Y378" s="70"/>
      <c r="Z378" s="70"/>
      <c r="AA378" s="70"/>
    </row>
    <row r="379" spans="3:27" s="1" customFormat="1" ht="18" customHeight="1">
      <c r="D379" s="27"/>
      <c r="T379" s="13"/>
      <c r="U379" s="13"/>
      <c r="V379" s="4"/>
      <c r="W379" s="4"/>
      <c r="X379" s="4"/>
      <c r="Y379" s="70"/>
      <c r="Z379" s="70"/>
      <c r="AA379" s="70"/>
    </row>
    <row r="380" spans="3:27" s="1" customFormat="1" ht="18">
      <c r="C380" s="24">
        <v>2</v>
      </c>
      <c r="D380" s="1" t="s">
        <v>342</v>
      </c>
      <c r="T380" s="13"/>
      <c r="U380" s="13"/>
      <c r="V380" s="4"/>
      <c r="W380" s="4"/>
      <c r="X380" s="4"/>
      <c r="Y380" s="70"/>
      <c r="Z380" s="70"/>
      <c r="AA380" s="70"/>
    </row>
    <row r="381" spans="3:27" s="1" customFormat="1" ht="9" customHeight="1">
      <c r="T381" s="13"/>
      <c r="U381" s="13"/>
      <c r="V381" s="4"/>
      <c r="W381" s="4"/>
      <c r="X381" s="4"/>
      <c r="Y381" s="70"/>
      <c r="Z381" s="70"/>
      <c r="AA381" s="70"/>
    </row>
    <row r="382" spans="3:27" s="1" customFormat="1" ht="18.600000000000001" thickBot="1">
      <c r="C382" s="24"/>
      <c r="D382" s="8" t="s">
        <v>112</v>
      </c>
      <c r="T382" s="13"/>
      <c r="U382" s="13"/>
      <c r="V382" s="4"/>
      <c r="W382" s="4"/>
      <c r="X382" s="4"/>
      <c r="Y382" s="70"/>
      <c r="Z382" s="70"/>
      <c r="AA382" s="70"/>
    </row>
    <row r="383" spans="3:27" s="1" customFormat="1" ht="18" customHeight="1">
      <c r="D383" s="19"/>
      <c r="E383" s="30" t="s">
        <v>180</v>
      </c>
      <c r="F383" s="31"/>
      <c r="G383" s="31"/>
      <c r="H383" s="31"/>
      <c r="I383" s="31"/>
      <c r="J383" s="31"/>
      <c r="K383" s="31"/>
      <c r="L383" s="31"/>
      <c r="M383" s="31"/>
      <c r="N383" s="31"/>
      <c r="O383" s="32"/>
      <c r="S383" s="25"/>
      <c r="T383" s="13"/>
      <c r="U383" s="13"/>
      <c r="V383" s="70">
        <f>COUNTIF(D383:D384,"○")</f>
        <v>0</v>
      </c>
      <c r="W383" s="4">
        <f>IF(D383="○",1,0)</f>
        <v>0</v>
      </c>
      <c r="X383" s="4" t="str">
        <f>IF(V383&gt;1,"赤",IF(W383=1,"白",IF(AND(V383=1,W383=0),"グレー","オレンジ")))</f>
        <v>オレンジ</v>
      </c>
      <c r="Y383" s="70"/>
      <c r="Z383" s="70"/>
      <c r="AA383" s="70"/>
    </row>
    <row r="384" spans="3:27" s="1" customFormat="1" ht="18" customHeight="1" thickBot="1">
      <c r="D384" s="20"/>
      <c r="E384" s="30" t="s">
        <v>181</v>
      </c>
      <c r="F384" s="31"/>
      <c r="G384" s="31"/>
      <c r="H384" s="31"/>
      <c r="I384" s="31"/>
      <c r="J384" s="31"/>
      <c r="K384" s="31"/>
      <c r="L384" s="31"/>
      <c r="M384" s="31"/>
      <c r="N384" s="31"/>
      <c r="O384" s="32"/>
      <c r="S384" s="25"/>
      <c r="T384" s="13"/>
      <c r="U384" s="13"/>
      <c r="V384" s="4"/>
      <c r="W384" s="4">
        <f t="shared" ref="W384" si="16">IF(D384="○",1,0)</f>
        <v>0</v>
      </c>
      <c r="X384" s="4" t="str">
        <f>IF(V383&gt;1,"赤",IF(W384=1,"白",IF(AND(V383=1,W384=0),"グレー","オレンジ")))</f>
        <v>オレンジ</v>
      </c>
      <c r="Y384" s="70"/>
      <c r="Z384" s="70"/>
      <c r="AA384" s="70"/>
    </row>
    <row r="385" spans="3:27" s="1" customFormat="1" ht="18" customHeight="1">
      <c r="D385" s="27"/>
      <c r="T385" s="13"/>
      <c r="U385" s="13"/>
      <c r="V385" s="4"/>
      <c r="W385" s="4"/>
      <c r="X385" s="4"/>
      <c r="Y385" s="70"/>
      <c r="Z385" s="70"/>
      <c r="AA385" s="70"/>
    </row>
    <row r="386" spans="3:27" s="1" customFormat="1" ht="18">
      <c r="C386" s="24">
        <v>3</v>
      </c>
      <c r="D386" s="1" t="s">
        <v>343</v>
      </c>
      <c r="T386" s="13"/>
      <c r="U386" s="13"/>
      <c r="V386" s="4"/>
      <c r="W386" s="4"/>
      <c r="X386" s="4"/>
      <c r="Y386" s="70"/>
      <c r="Z386" s="70"/>
      <c r="AA386" s="70"/>
    </row>
    <row r="387" spans="3:27" s="1" customFormat="1" ht="9" customHeight="1">
      <c r="T387" s="13"/>
      <c r="U387" s="13"/>
      <c r="V387" s="4"/>
      <c r="W387" s="4"/>
      <c r="X387" s="4"/>
      <c r="Y387" s="70"/>
      <c r="Z387" s="70"/>
      <c r="AA387" s="70"/>
    </row>
    <row r="388" spans="3:27" s="1" customFormat="1" ht="18.600000000000001" thickBot="1">
      <c r="C388" s="24"/>
      <c r="D388" s="8" t="s">
        <v>112</v>
      </c>
      <c r="T388" s="13"/>
      <c r="U388" s="13"/>
      <c r="V388" s="4"/>
      <c r="W388" s="4"/>
      <c r="X388" s="4"/>
      <c r="Y388" s="70"/>
      <c r="Z388" s="70"/>
      <c r="AA388" s="70"/>
    </row>
    <row r="389" spans="3:27" s="1" customFormat="1" ht="18" customHeight="1">
      <c r="D389" s="19"/>
      <c r="E389" s="30" t="s">
        <v>180</v>
      </c>
      <c r="F389" s="31"/>
      <c r="G389" s="31"/>
      <c r="H389" s="31"/>
      <c r="I389" s="31"/>
      <c r="J389" s="31"/>
      <c r="K389" s="31"/>
      <c r="L389" s="31"/>
      <c r="M389" s="31"/>
      <c r="N389" s="31"/>
      <c r="O389" s="32"/>
      <c r="S389" s="25"/>
      <c r="T389" s="13"/>
      <c r="U389" s="13"/>
      <c r="V389" s="70">
        <f>COUNTIF(D389:D390,"○")</f>
        <v>0</v>
      </c>
      <c r="W389" s="4">
        <f>IF(D389="○",1,0)</f>
        <v>0</v>
      </c>
      <c r="X389" s="4" t="str">
        <f>IF(V389&gt;1,"赤",IF(W389=1,"白",IF(AND(V389=1,W389=0),"グレー","オレンジ")))</f>
        <v>オレンジ</v>
      </c>
      <c r="Y389" s="70"/>
      <c r="Z389" s="70"/>
      <c r="AA389" s="70"/>
    </row>
    <row r="390" spans="3:27" s="1" customFormat="1" ht="18" customHeight="1" thickBot="1">
      <c r="D390" s="20"/>
      <c r="E390" s="30" t="s">
        <v>181</v>
      </c>
      <c r="F390" s="31"/>
      <c r="G390" s="31"/>
      <c r="H390" s="31"/>
      <c r="I390" s="31"/>
      <c r="J390" s="31"/>
      <c r="K390" s="31"/>
      <c r="L390" s="31"/>
      <c r="M390" s="31"/>
      <c r="N390" s="31"/>
      <c r="O390" s="32"/>
      <c r="S390" s="25"/>
      <c r="T390" s="13"/>
      <c r="U390" s="13"/>
      <c r="V390" s="4"/>
      <c r="W390" s="4">
        <f t="shared" ref="W390" si="17">IF(D390="○",1,0)</f>
        <v>0</v>
      </c>
      <c r="X390" s="4" t="str">
        <f>IF(V389&gt;1,"赤",IF(W390=1,"白",IF(AND(V389=1,W390=0),"グレー","オレンジ")))</f>
        <v>オレンジ</v>
      </c>
      <c r="Y390" s="70"/>
      <c r="Z390" s="70"/>
      <c r="AA390" s="70"/>
    </row>
    <row r="391" spans="3:27" s="1" customFormat="1" ht="18" customHeight="1">
      <c r="D391" s="27"/>
      <c r="T391" s="13"/>
      <c r="U391" s="13"/>
      <c r="V391" s="4"/>
      <c r="W391" s="4"/>
      <c r="X391" s="4"/>
      <c r="Y391" s="70"/>
      <c r="Z391" s="70"/>
      <c r="AA391" s="70"/>
    </row>
    <row r="392" spans="3:27" s="1" customFormat="1" ht="18">
      <c r="C392" s="24">
        <v>4</v>
      </c>
      <c r="D392" s="1" t="s">
        <v>344</v>
      </c>
      <c r="T392" s="13"/>
      <c r="U392" s="13"/>
      <c r="V392" s="4"/>
      <c r="W392" s="4"/>
      <c r="X392" s="4"/>
      <c r="Y392" s="70"/>
      <c r="Z392" s="70"/>
      <c r="AA392" s="70"/>
    </row>
    <row r="393" spans="3:27" s="1" customFormat="1" ht="9" customHeight="1">
      <c r="T393" s="13"/>
      <c r="U393" s="13"/>
      <c r="V393" s="4"/>
      <c r="W393" s="4"/>
      <c r="X393" s="4"/>
      <c r="Y393" s="70"/>
      <c r="Z393" s="70"/>
      <c r="AA393" s="70"/>
    </row>
    <row r="394" spans="3:27" s="1" customFormat="1" ht="18.600000000000001" thickBot="1">
      <c r="C394" s="24"/>
      <c r="D394" s="8" t="s">
        <v>112</v>
      </c>
      <c r="T394" s="13"/>
      <c r="U394" s="13"/>
      <c r="V394" s="4"/>
      <c r="W394" s="4"/>
      <c r="X394" s="4"/>
      <c r="Y394" s="70"/>
      <c r="Z394" s="70"/>
      <c r="AA394" s="70"/>
    </row>
    <row r="395" spans="3:27" s="1" customFormat="1" ht="18" customHeight="1">
      <c r="D395" s="19"/>
      <c r="E395" s="30" t="s">
        <v>180</v>
      </c>
      <c r="F395" s="31"/>
      <c r="G395" s="31"/>
      <c r="H395" s="31"/>
      <c r="I395" s="31"/>
      <c r="J395" s="31"/>
      <c r="K395" s="31"/>
      <c r="L395" s="31"/>
      <c r="M395" s="31"/>
      <c r="N395" s="31"/>
      <c r="O395" s="32"/>
      <c r="S395" s="25"/>
      <c r="T395" s="13"/>
      <c r="U395" s="13"/>
      <c r="V395" s="70">
        <f>COUNTIF(D395:D396,"○")</f>
        <v>0</v>
      </c>
      <c r="W395" s="4">
        <f>IF(D395="○",1,0)</f>
        <v>0</v>
      </c>
      <c r="X395" s="4" t="str">
        <f>IF(V395&gt;1,"赤",IF(W395=1,"白",IF(AND(V395=1,W395=0),"グレー","オレンジ")))</f>
        <v>オレンジ</v>
      </c>
      <c r="Y395" s="70"/>
      <c r="Z395" s="70"/>
      <c r="AA395" s="70"/>
    </row>
    <row r="396" spans="3:27" s="1" customFormat="1" ht="18" customHeight="1" thickBot="1">
      <c r="D396" s="20"/>
      <c r="E396" s="30" t="s">
        <v>181</v>
      </c>
      <c r="F396" s="31"/>
      <c r="G396" s="31"/>
      <c r="H396" s="31"/>
      <c r="I396" s="31"/>
      <c r="J396" s="31"/>
      <c r="K396" s="31"/>
      <c r="L396" s="31"/>
      <c r="M396" s="31"/>
      <c r="N396" s="31"/>
      <c r="O396" s="32"/>
      <c r="S396" s="25"/>
      <c r="T396" s="13"/>
      <c r="U396" s="13"/>
      <c r="V396" s="4"/>
      <c r="W396" s="4">
        <f t="shared" ref="W396" si="18">IF(D396="○",1,0)</f>
        <v>0</v>
      </c>
      <c r="X396" s="4" t="str">
        <f>IF(V395&gt;1,"赤",IF(W396=1,"白",IF(AND(V395=1,W396=0),"グレー","オレンジ")))</f>
        <v>オレンジ</v>
      </c>
      <c r="Y396" s="70"/>
      <c r="Z396" s="70"/>
      <c r="AA396" s="70"/>
    </row>
    <row r="397" spans="3:27" s="1" customFormat="1" ht="18" customHeight="1">
      <c r="D397" s="27"/>
      <c r="T397" s="13"/>
      <c r="U397" s="13"/>
      <c r="V397" s="4"/>
      <c r="W397" s="4"/>
      <c r="X397" s="4"/>
      <c r="Y397" s="70"/>
      <c r="Z397" s="70"/>
      <c r="AA397" s="70"/>
    </row>
    <row r="398" spans="3:27" s="1" customFormat="1" ht="4.5" customHeight="1">
      <c r="T398" s="13"/>
      <c r="U398" s="13"/>
      <c r="V398" s="4"/>
      <c r="W398" s="4"/>
      <c r="X398" s="4"/>
      <c r="Y398" s="70"/>
      <c r="Z398" s="70"/>
      <c r="AA398" s="70"/>
    </row>
    <row r="399" spans="3:27" s="1" customFormat="1" ht="18">
      <c r="C399" s="150" t="s">
        <v>345</v>
      </c>
      <c r="D399" s="150"/>
      <c r="E399" s="150"/>
      <c r="F399" s="150"/>
      <c r="G399" s="150"/>
      <c r="H399" s="150"/>
      <c r="I399" s="150"/>
      <c r="J399" s="150"/>
      <c r="K399" s="150"/>
      <c r="L399" s="150"/>
      <c r="M399" s="150"/>
      <c r="N399" s="150"/>
      <c r="O399" s="150"/>
      <c r="P399" s="150"/>
      <c r="T399" s="13"/>
      <c r="U399" s="13"/>
      <c r="V399" s="4"/>
      <c r="W399" s="4"/>
      <c r="X399" s="4"/>
      <c r="Y399" s="70"/>
      <c r="Z399" s="70"/>
      <c r="AA399" s="70"/>
    </row>
    <row r="400" spans="3:27" s="1" customFormat="1" ht="4.5" customHeight="1">
      <c r="T400" s="13"/>
      <c r="U400" s="13"/>
      <c r="V400" s="4"/>
      <c r="W400" s="4"/>
      <c r="X400" s="4"/>
      <c r="Y400" s="70"/>
      <c r="Z400" s="70"/>
      <c r="AA400" s="70"/>
    </row>
    <row r="401" spans="3:27" s="1" customFormat="1" ht="18">
      <c r="C401" s="24">
        <v>1</v>
      </c>
      <c r="D401" s="1" t="s">
        <v>346</v>
      </c>
      <c r="T401" s="13"/>
      <c r="U401" s="13"/>
      <c r="V401" s="4"/>
      <c r="W401" s="4"/>
      <c r="X401" s="4"/>
      <c r="Y401" s="70"/>
      <c r="Z401" s="70"/>
      <c r="AA401" s="70"/>
    </row>
    <row r="402" spans="3:27" s="1" customFormat="1" ht="9" customHeight="1" thickBot="1">
      <c r="T402" s="13"/>
      <c r="U402" s="13"/>
      <c r="V402" s="4"/>
      <c r="W402" s="4"/>
      <c r="X402" s="4"/>
      <c r="Y402" s="70"/>
      <c r="Z402" s="70"/>
      <c r="AA402" s="70"/>
    </row>
    <row r="403" spans="3:27" s="1" customFormat="1" ht="18" customHeight="1">
      <c r="D403" s="35" t="s">
        <v>347</v>
      </c>
      <c r="E403" s="31"/>
      <c r="F403" s="31"/>
      <c r="G403" s="31"/>
      <c r="H403" s="31"/>
      <c r="I403" s="31"/>
      <c r="J403" s="31"/>
      <c r="K403" s="31"/>
      <c r="L403" s="116"/>
      <c r="M403" s="117"/>
      <c r="N403" s="118"/>
      <c r="O403" s="29" t="s">
        <v>264</v>
      </c>
      <c r="T403" s="13"/>
      <c r="U403" s="13"/>
      <c r="V403" s="4"/>
      <c r="W403" s="4"/>
      <c r="X403" s="4"/>
      <c r="Y403" s="70"/>
      <c r="Z403" s="70"/>
      <c r="AA403" s="70"/>
    </row>
    <row r="404" spans="3:27" s="1" customFormat="1" ht="18" customHeight="1">
      <c r="D404" s="35" t="s">
        <v>348</v>
      </c>
      <c r="E404" s="31"/>
      <c r="F404" s="31"/>
      <c r="G404" s="31"/>
      <c r="H404" s="31"/>
      <c r="I404" s="31"/>
      <c r="J404" s="31"/>
      <c r="K404" s="31"/>
      <c r="L404" s="119"/>
      <c r="M404" s="120"/>
      <c r="N404" s="121"/>
      <c r="O404" s="29" t="s">
        <v>264</v>
      </c>
      <c r="T404" s="13"/>
      <c r="U404" s="13"/>
      <c r="V404" s="13"/>
      <c r="W404" s="4"/>
      <c r="X404" s="4"/>
      <c r="Y404" s="70"/>
      <c r="Z404" s="70"/>
      <c r="AA404" s="70"/>
    </row>
    <row r="405" spans="3:27" s="1" customFormat="1" ht="18" customHeight="1" thickBot="1">
      <c r="D405" s="35" t="s">
        <v>349</v>
      </c>
      <c r="E405" s="31"/>
      <c r="F405" s="31"/>
      <c r="G405" s="31"/>
      <c r="H405" s="31"/>
      <c r="I405" s="31"/>
      <c r="J405" s="31"/>
      <c r="K405" s="31"/>
      <c r="L405" s="181"/>
      <c r="M405" s="182"/>
      <c r="N405" s="183"/>
      <c r="O405" s="29" t="s">
        <v>264</v>
      </c>
      <c r="T405" s="13"/>
      <c r="U405" s="13"/>
      <c r="V405" s="13"/>
      <c r="W405" s="13"/>
      <c r="X405" s="13"/>
      <c r="Y405" s="70"/>
      <c r="Z405" s="70"/>
      <c r="AA405" s="70"/>
    </row>
    <row r="406" spans="3:27" s="1" customFormat="1" ht="18" customHeight="1">
      <c r="K406" s="37" t="s">
        <v>350</v>
      </c>
      <c r="L406" s="113">
        <f>SUM(L403:N405)</f>
        <v>0</v>
      </c>
      <c r="M406" s="113"/>
      <c r="N406" s="113"/>
      <c r="O406" s="29" t="s">
        <v>264</v>
      </c>
      <c r="P406" s="114" t="str">
        <f>IF(L406=$D$282,"","※実施サービス、定員、人員体制等Q9⑤利用者数（実人数）と一致させてください。")</f>
        <v/>
      </c>
      <c r="Q406" s="115"/>
      <c r="R406" s="115"/>
      <c r="S406" s="115"/>
      <c r="T406" s="13"/>
      <c r="U406" s="13"/>
      <c r="V406" s="13"/>
      <c r="W406" s="13"/>
      <c r="X406" s="13"/>
      <c r="Y406" s="70"/>
      <c r="Z406" s="70"/>
      <c r="AA406" s="70"/>
    </row>
    <row r="407" spans="3:27" s="1" customFormat="1" ht="18" customHeight="1">
      <c r="D407" s="27"/>
      <c r="T407" s="13"/>
      <c r="U407" s="13"/>
      <c r="V407" s="13"/>
      <c r="W407" s="13"/>
      <c r="X407" s="13"/>
      <c r="Y407" s="70"/>
      <c r="Z407" s="70"/>
      <c r="AA407" s="70"/>
    </row>
    <row r="408" spans="3:27" s="1" customFormat="1" ht="18">
      <c r="C408" s="24">
        <v>2</v>
      </c>
      <c r="D408" s="1" t="s">
        <v>351</v>
      </c>
      <c r="T408" s="13"/>
      <c r="U408" s="13"/>
      <c r="V408" s="13"/>
      <c r="W408" s="13"/>
      <c r="X408" s="13"/>
      <c r="Y408" s="70"/>
      <c r="Z408" s="70"/>
      <c r="AA408" s="70"/>
    </row>
    <row r="409" spans="3:27" s="1" customFormat="1" ht="9" customHeight="1" thickBot="1">
      <c r="T409" s="13"/>
      <c r="U409" s="13"/>
      <c r="V409" s="13"/>
      <c r="W409" s="13"/>
      <c r="X409" s="13"/>
      <c r="Y409" s="70"/>
      <c r="Z409" s="70"/>
      <c r="AA409" s="70"/>
    </row>
    <row r="410" spans="3:27" s="1" customFormat="1" ht="18" customHeight="1">
      <c r="D410" s="38" t="s">
        <v>352</v>
      </c>
      <c r="E410" s="39"/>
      <c r="F410" s="31"/>
      <c r="G410" s="31"/>
      <c r="H410" s="31"/>
      <c r="I410" s="31"/>
      <c r="J410" s="31"/>
      <c r="K410" s="31"/>
      <c r="L410" s="116"/>
      <c r="M410" s="117"/>
      <c r="N410" s="118"/>
      <c r="O410" s="29" t="s">
        <v>264</v>
      </c>
      <c r="T410" s="13"/>
      <c r="U410" s="13"/>
      <c r="V410" s="13"/>
      <c r="W410" s="13"/>
      <c r="X410" s="13"/>
      <c r="Y410" s="70"/>
      <c r="Z410" s="70"/>
      <c r="AA410" s="70"/>
    </row>
    <row r="411" spans="3:27" s="1" customFormat="1" ht="18" customHeight="1">
      <c r="D411" s="35" t="s">
        <v>353</v>
      </c>
      <c r="E411" s="31"/>
      <c r="F411" s="31"/>
      <c r="G411" s="31"/>
      <c r="H411" s="31"/>
      <c r="I411" s="31"/>
      <c r="J411" s="31"/>
      <c r="K411" s="31"/>
      <c r="L411" s="119"/>
      <c r="M411" s="120"/>
      <c r="N411" s="121"/>
      <c r="O411" s="29" t="s">
        <v>264</v>
      </c>
      <c r="T411" s="13"/>
      <c r="U411" s="13"/>
      <c r="V411" s="13"/>
      <c r="W411" s="13"/>
      <c r="X411" s="13"/>
      <c r="Y411" s="70"/>
      <c r="Z411" s="70"/>
      <c r="AA411" s="70"/>
    </row>
    <row r="412" spans="3:27" s="1" customFormat="1" ht="18" customHeight="1">
      <c r="D412" s="35" t="s">
        <v>354</v>
      </c>
      <c r="E412" s="31"/>
      <c r="F412" s="31"/>
      <c r="G412" s="31"/>
      <c r="H412" s="31"/>
      <c r="I412" s="31"/>
      <c r="J412" s="31"/>
      <c r="K412" s="31"/>
      <c r="L412" s="119"/>
      <c r="M412" s="120"/>
      <c r="N412" s="121"/>
      <c r="O412" s="29" t="s">
        <v>264</v>
      </c>
      <c r="T412" s="13"/>
      <c r="U412" s="13"/>
      <c r="V412" s="13"/>
      <c r="W412" s="13"/>
      <c r="X412" s="13"/>
      <c r="Y412" s="70"/>
      <c r="Z412" s="70"/>
      <c r="AA412" s="70"/>
    </row>
    <row r="413" spans="3:27" s="1" customFormat="1" ht="18" customHeight="1">
      <c r="D413" s="35" t="s">
        <v>355</v>
      </c>
      <c r="E413" s="31"/>
      <c r="F413" s="31"/>
      <c r="G413" s="31"/>
      <c r="H413" s="31"/>
      <c r="I413" s="31"/>
      <c r="J413" s="31"/>
      <c r="K413" s="31"/>
      <c r="L413" s="119"/>
      <c r="M413" s="120"/>
      <c r="N413" s="121"/>
      <c r="O413" s="29" t="s">
        <v>264</v>
      </c>
      <c r="T413" s="13"/>
      <c r="U413" s="13"/>
      <c r="V413" s="13"/>
      <c r="W413" s="13"/>
      <c r="X413" s="13"/>
      <c r="Y413" s="70"/>
      <c r="Z413" s="70"/>
      <c r="AA413" s="70"/>
    </row>
    <row r="414" spans="3:27" s="1" customFormat="1" ht="18" customHeight="1">
      <c r="D414" s="35" t="s">
        <v>356</v>
      </c>
      <c r="E414" s="31"/>
      <c r="F414" s="31"/>
      <c r="G414" s="31"/>
      <c r="H414" s="31"/>
      <c r="I414" s="31"/>
      <c r="J414" s="31"/>
      <c r="K414" s="31"/>
      <c r="L414" s="119"/>
      <c r="M414" s="120"/>
      <c r="N414" s="121"/>
      <c r="O414" s="29" t="s">
        <v>264</v>
      </c>
      <c r="T414" s="13"/>
      <c r="U414" s="13"/>
      <c r="V414" s="13"/>
      <c r="W414" s="13"/>
      <c r="X414" s="13"/>
      <c r="Y414" s="70"/>
      <c r="Z414" s="70"/>
      <c r="AA414" s="70"/>
    </row>
    <row r="415" spans="3:27" s="1" customFormat="1" ht="18" customHeight="1">
      <c r="D415" s="35" t="s">
        <v>357</v>
      </c>
      <c r="E415" s="31"/>
      <c r="F415" s="31"/>
      <c r="G415" s="31"/>
      <c r="H415" s="31"/>
      <c r="I415" s="31"/>
      <c r="J415" s="31"/>
      <c r="K415" s="31"/>
      <c r="L415" s="119"/>
      <c r="M415" s="120"/>
      <c r="N415" s="121"/>
      <c r="O415" s="29" t="s">
        <v>264</v>
      </c>
      <c r="T415" s="13"/>
      <c r="U415" s="13"/>
      <c r="V415" s="13"/>
      <c r="W415" s="13"/>
      <c r="X415" s="13"/>
      <c r="Y415" s="70"/>
      <c r="Z415" s="70"/>
      <c r="AA415" s="70"/>
    </row>
    <row r="416" spans="3:27" s="1" customFormat="1" ht="18" customHeight="1">
      <c r="D416" s="35" t="s">
        <v>358</v>
      </c>
      <c r="E416" s="31"/>
      <c r="F416" s="31"/>
      <c r="G416" s="31"/>
      <c r="H416" s="31"/>
      <c r="I416" s="31"/>
      <c r="J416" s="31"/>
      <c r="K416" s="31"/>
      <c r="L416" s="119"/>
      <c r="M416" s="120"/>
      <c r="N416" s="121"/>
      <c r="O416" s="29" t="s">
        <v>264</v>
      </c>
      <c r="T416" s="13"/>
      <c r="U416" s="13"/>
      <c r="V416" s="13"/>
      <c r="W416" s="13"/>
      <c r="X416" s="13"/>
      <c r="Y416" s="70"/>
      <c r="Z416" s="70"/>
      <c r="AA416" s="70"/>
    </row>
    <row r="417" spans="3:27" s="1" customFormat="1" ht="18" customHeight="1">
      <c r="D417" s="35" t="s">
        <v>359</v>
      </c>
      <c r="E417" s="31"/>
      <c r="F417" s="31"/>
      <c r="G417" s="31"/>
      <c r="H417" s="31"/>
      <c r="I417" s="31"/>
      <c r="J417" s="31"/>
      <c r="K417" s="31"/>
      <c r="L417" s="119"/>
      <c r="M417" s="120"/>
      <c r="N417" s="121"/>
      <c r="O417" s="29" t="s">
        <v>264</v>
      </c>
      <c r="T417" s="13"/>
      <c r="U417" s="13"/>
      <c r="V417" s="13"/>
      <c r="W417" s="13"/>
      <c r="X417" s="13"/>
      <c r="Y417" s="70"/>
      <c r="Z417" s="70"/>
      <c r="AA417" s="70"/>
    </row>
    <row r="418" spans="3:27" s="1" customFormat="1" ht="18" customHeight="1" thickBot="1">
      <c r="D418" s="35" t="s">
        <v>360</v>
      </c>
      <c r="E418" s="31"/>
      <c r="F418" s="31"/>
      <c r="G418" s="31"/>
      <c r="H418" s="31"/>
      <c r="I418" s="31"/>
      <c r="J418" s="31"/>
      <c r="K418" s="31"/>
      <c r="L418" s="181"/>
      <c r="M418" s="182"/>
      <c r="N418" s="183"/>
      <c r="O418" s="29" t="s">
        <v>264</v>
      </c>
      <c r="T418" s="13"/>
      <c r="U418" s="13"/>
      <c r="V418" s="13"/>
      <c r="W418" s="13"/>
      <c r="X418" s="13"/>
      <c r="Y418" s="70"/>
      <c r="Z418" s="70"/>
      <c r="AA418" s="70"/>
    </row>
    <row r="419" spans="3:27" s="1" customFormat="1" ht="18" customHeight="1">
      <c r="K419" s="37" t="s">
        <v>350</v>
      </c>
      <c r="L419" s="113">
        <f>SUM(L410:N418)</f>
        <v>0</v>
      </c>
      <c r="M419" s="113"/>
      <c r="N419" s="113"/>
      <c r="O419" s="29" t="s">
        <v>264</v>
      </c>
      <c r="P419" s="114" t="str">
        <f>IF(L419=$D$282,"","※実施サービス、定員、人員体制等Q9⑤利用者数（実人数）と一致させてください。")</f>
        <v/>
      </c>
      <c r="Q419" s="115"/>
      <c r="R419" s="115"/>
      <c r="S419" s="115"/>
      <c r="T419" s="13"/>
      <c r="U419" s="13"/>
      <c r="V419" s="13"/>
      <c r="W419" s="13"/>
      <c r="X419" s="13"/>
      <c r="Y419" s="70"/>
      <c r="Z419" s="70"/>
      <c r="AA419" s="70"/>
    </row>
    <row r="420" spans="3:27" s="1" customFormat="1" ht="18" customHeight="1">
      <c r="D420" s="27"/>
      <c r="T420" s="13"/>
      <c r="U420" s="13"/>
      <c r="V420" s="13"/>
      <c r="W420" s="13"/>
      <c r="X420" s="13"/>
      <c r="Y420" s="70"/>
      <c r="Z420" s="70"/>
      <c r="AA420" s="70"/>
    </row>
    <row r="421" spans="3:27" s="1" customFormat="1" ht="18" customHeight="1">
      <c r="C421" s="24">
        <v>3</v>
      </c>
      <c r="D421" s="1" t="s">
        <v>361</v>
      </c>
      <c r="T421" s="70"/>
      <c r="U421" s="70"/>
      <c r="V421" s="70"/>
      <c r="W421" s="70"/>
      <c r="X421" s="70"/>
      <c r="Y421" s="70"/>
      <c r="Z421" s="70"/>
      <c r="AA421" s="70"/>
    </row>
    <row r="422" spans="3:27" s="1" customFormat="1" ht="18" customHeight="1">
      <c r="C422" s="24"/>
      <c r="D422" s="40" t="s">
        <v>362</v>
      </c>
      <c r="T422" s="70"/>
      <c r="U422" s="70"/>
      <c r="V422" s="70"/>
      <c r="W422" s="70"/>
      <c r="X422" s="70"/>
      <c r="Y422" s="70"/>
      <c r="Z422" s="70"/>
      <c r="AA422" s="70"/>
    </row>
    <row r="423" spans="3:27" s="1" customFormat="1" ht="18" customHeight="1">
      <c r="C423" s="24"/>
      <c r="D423" s="40" t="s">
        <v>363</v>
      </c>
      <c r="T423" s="70"/>
      <c r="U423" s="70"/>
      <c r="V423" s="70"/>
      <c r="W423" s="70"/>
      <c r="X423" s="70"/>
      <c r="Y423" s="70"/>
      <c r="Z423" s="70"/>
      <c r="AA423" s="70"/>
    </row>
    <row r="424" spans="3:27" s="1" customFormat="1" ht="9" customHeight="1">
      <c r="T424" s="13"/>
      <c r="U424" s="13"/>
      <c r="V424" s="13"/>
      <c r="W424" s="13"/>
      <c r="X424" s="13"/>
      <c r="Y424" s="70"/>
      <c r="Z424" s="70"/>
      <c r="AA424" s="70"/>
    </row>
    <row r="425" spans="3:27" s="1" customFormat="1" ht="18" customHeight="1" thickBot="1">
      <c r="C425" s="24"/>
      <c r="D425" s="28"/>
      <c r="E425" s="31"/>
      <c r="F425" s="32"/>
      <c r="G425" s="136" t="s">
        <v>364</v>
      </c>
      <c r="H425" s="136"/>
      <c r="I425" s="137"/>
      <c r="J425" s="131" t="s">
        <v>365</v>
      </c>
      <c r="K425" s="132"/>
      <c r="L425" s="133"/>
      <c r="M425" s="134" t="s">
        <v>366</v>
      </c>
      <c r="N425" s="135"/>
      <c r="O425" s="133"/>
      <c r="T425" s="70"/>
      <c r="U425" s="70"/>
      <c r="V425" s="70"/>
      <c r="W425" s="70"/>
      <c r="X425" s="70"/>
      <c r="Y425" s="70"/>
      <c r="Z425" s="70"/>
      <c r="AA425" s="70"/>
    </row>
    <row r="426" spans="3:27" s="1" customFormat="1" ht="18" customHeight="1">
      <c r="D426" s="35" t="s">
        <v>367</v>
      </c>
      <c r="E426" s="31"/>
      <c r="F426" s="31"/>
      <c r="G426" s="116"/>
      <c r="H426" s="118"/>
      <c r="I426" s="41" t="s">
        <v>264</v>
      </c>
      <c r="J426" s="116"/>
      <c r="K426" s="118"/>
      <c r="L426" s="29" t="s">
        <v>264</v>
      </c>
      <c r="M426" s="126">
        <f t="shared" ref="M426:M431" si="19">SUM(G426,J426)</f>
        <v>0</v>
      </c>
      <c r="N426" s="126"/>
      <c r="O426" s="29" t="s">
        <v>264</v>
      </c>
      <c r="T426" s="70"/>
      <c r="U426" s="70"/>
      <c r="V426" s="70"/>
      <c r="W426" s="70"/>
      <c r="X426" s="70"/>
      <c r="Y426" s="70"/>
      <c r="Z426" s="70"/>
      <c r="AA426" s="70"/>
    </row>
    <row r="427" spans="3:27" s="1" customFormat="1" ht="18" customHeight="1">
      <c r="D427" s="35" t="s">
        <v>368</v>
      </c>
      <c r="E427" s="31"/>
      <c r="F427" s="31"/>
      <c r="G427" s="119"/>
      <c r="H427" s="121"/>
      <c r="I427" s="41" t="s">
        <v>264</v>
      </c>
      <c r="J427" s="119"/>
      <c r="K427" s="121"/>
      <c r="L427" s="29" t="s">
        <v>264</v>
      </c>
      <c r="M427" s="126">
        <f t="shared" si="19"/>
        <v>0</v>
      </c>
      <c r="N427" s="126"/>
      <c r="O427" s="29" t="s">
        <v>264</v>
      </c>
      <c r="T427" s="70"/>
      <c r="U427" s="70"/>
      <c r="V427" s="70"/>
      <c r="W427" s="70"/>
      <c r="X427" s="70"/>
      <c r="Y427" s="70"/>
      <c r="Z427" s="70"/>
      <c r="AA427" s="70"/>
    </row>
    <row r="428" spans="3:27" s="1" customFormat="1" ht="18" customHeight="1">
      <c r="D428" s="35" t="s">
        <v>369</v>
      </c>
      <c r="E428" s="31"/>
      <c r="F428" s="31"/>
      <c r="G428" s="119"/>
      <c r="H428" s="121"/>
      <c r="I428" s="41" t="s">
        <v>264</v>
      </c>
      <c r="J428" s="119"/>
      <c r="K428" s="121"/>
      <c r="L428" s="29" t="s">
        <v>264</v>
      </c>
      <c r="M428" s="126">
        <f t="shared" si="19"/>
        <v>0</v>
      </c>
      <c r="N428" s="126"/>
      <c r="O428" s="29" t="s">
        <v>264</v>
      </c>
      <c r="T428" s="70"/>
      <c r="U428" s="70"/>
      <c r="V428" s="70"/>
      <c r="W428" s="70"/>
      <c r="X428" s="70"/>
      <c r="Y428" s="70"/>
      <c r="Z428" s="70"/>
      <c r="AA428" s="70"/>
    </row>
    <row r="429" spans="3:27" s="1" customFormat="1" ht="18" customHeight="1">
      <c r="D429" s="35" t="s">
        <v>370</v>
      </c>
      <c r="E429" s="31"/>
      <c r="F429" s="31"/>
      <c r="G429" s="119"/>
      <c r="H429" s="121"/>
      <c r="I429" s="41" t="s">
        <v>264</v>
      </c>
      <c r="J429" s="119"/>
      <c r="K429" s="121"/>
      <c r="L429" s="29" t="s">
        <v>264</v>
      </c>
      <c r="M429" s="126">
        <f t="shared" si="19"/>
        <v>0</v>
      </c>
      <c r="N429" s="126"/>
      <c r="O429" s="29" t="s">
        <v>264</v>
      </c>
      <c r="T429" s="70"/>
      <c r="U429" s="70"/>
      <c r="V429" s="70"/>
      <c r="W429" s="70"/>
      <c r="X429" s="70"/>
      <c r="Y429" s="70"/>
      <c r="Z429" s="70"/>
      <c r="AA429" s="70"/>
    </row>
    <row r="430" spans="3:27" s="1" customFormat="1" ht="18" customHeight="1">
      <c r="D430" s="35" t="s">
        <v>371</v>
      </c>
      <c r="E430" s="31"/>
      <c r="F430" s="31"/>
      <c r="G430" s="140" t="s">
        <v>372</v>
      </c>
      <c r="H430" s="141"/>
      <c r="I430" s="41" t="s">
        <v>264</v>
      </c>
      <c r="J430" s="119"/>
      <c r="K430" s="121"/>
      <c r="L430" s="29" t="s">
        <v>264</v>
      </c>
      <c r="M430" s="126">
        <f t="shared" si="19"/>
        <v>0</v>
      </c>
      <c r="N430" s="126"/>
      <c r="O430" s="29" t="s">
        <v>264</v>
      </c>
      <c r="T430" s="70"/>
      <c r="U430" s="70"/>
      <c r="V430" s="70"/>
      <c r="W430" s="70"/>
      <c r="X430" s="70"/>
      <c r="Y430" s="70"/>
      <c r="Z430" s="70"/>
      <c r="AA430" s="70"/>
    </row>
    <row r="431" spans="3:27" s="1" customFormat="1" ht="18" customHeight="1" thickBot="1">
      <c r="D431" s="35" t="s">
        <v>373</v>
      </c>
      <c r="E431" s="31"/>
      <c r="F431" s="31"/>
      <c r="G431" s="129" t="s">
        <v>374</v>
      </c>
      <c r="H431" s="130"/>
      <c r="I431" s="41" t="s">
        <v>264</v>
      </c>
      <c r="J431" s="122"/>
      <c r="K431" s="124"/>
      <c r="L431" s="29" t="s">
        <v>264</v>
      </c>
      <c r="M431" s="126">
        <f t="shared" si="19"/>
        <v>0</v>
      </c>
      <c r="N431" s="126"/>
      <c r="O431" s="29" t="s">
        <v>264</v>
      </c>
      <c r="T431" s="70"/>
      <c r="U431" s="70"/>
      <c r="V431" s="70"/>
      <c r="W431" s="70"/>
      <c r="X431" s="70"/>
      <c r="Y431" s="70"/>
      <c r="Z431" s="70"/>
      <c r="AA431" s="70"/>
    </row>
    <row r="432" spans="3:27" s="1" customFormat="1" ht="18" customHeight="1">
      <c r="D432" s="42"/>
      <c r="E432" s="43"/>
      <c r="F432" s="44" t="s">
        <v>375</v>
      </c>
      <c r="G432" s="148">
        <f>SUM(G426:H431)</f>
        <v>0</v>
      </c>
      <c r="H432" s="148"/>
      <c r="I432" s="29" t="s">
        <v>264</v>
      </c>
      <c r="J432" s="114" t="str">
        <f>IF(G432=$D$282,"","※実施サービス、定員、人員体制等Q9⑤利用者数（実人数）と一致させてください。")</f>
        <v/>
      </c>
      <c r="K432" s="115"/>
      <c r="L432" s="115"/>
      <c r="M432" s="115"/>
      <c r="N432" s="115"/>
      <c r="O432" s="115"/>
      <c r="P432" s="115"/>
      <c r="Q432" s="115"/>
      <c r="R432" s="115"/>
      <c r="S432" s="115"/>
      <c r="T432" s="70"/>
      <c r="U432" s="70"/>
      <c r="V432" s="70"/>
      <c r="W432" s="70"/>
      <c r="X432" s="70"/>
      <c r="Y432" s="70"/>
      <c r="Z432" s="70"/>
      <c r="AA432" s="70"/>
    </row>
    <row r="433" spans="3:27" s="1" customFormat="1" ht="18" customHeight="1">
      <c r="D433" s="27"/>
      <c r="T433" s="13"/>
      <c r="U433" s="13"/>
      <c r="V433" s="13"/>
      <c r="W433" s="13"/>
      <c r="X433" s="13"/>
      <c r="Y433" s="70"/>
      <c r="Z433" s="70"/>
      <c r="AA433" s="70"/>
    </row>
    <row r="434" spans="3:27" s="1" customFormat="1" ht="18">
      <c r="C434" s="24">
        <v>4</v>
      </c>
      <c r="D434" s="1" t="s">
        <v>376</v>
      </c>
      <c r="T434" s="13"/>
      <c r="U434" s="13"/>
      <c r="V434" s="13"/>
      <c r="W434" s="13"/>
      <c r="X434" s="13"/>
      <c r="Y434" s="70"/>
      <c r="Z434" s="70"/>
      <c r="AA434" s="70"/>
    </row>
    <row r="435" spans="3:27" s="1" customFormat="1" ht="9" customHeight="1" thickBot="1">
      <c r="T435" s="13"/>
      <c r="U435" s="13"/>
      <c r="V435" s="13"/>
      <c r="W435" s="13"/>
      <c r="X435" s="13"/>
      <c r="Y435" s="70"/>
      <c r="Z435" s="70"/>
      <c r="AA435" s="70"/>
    </row>
    <row r="436" spans="3:27" s="1" customFormat="1" ht="18" customHeight="1">
      <c r="D436" s="35" t="s">
        <v>377</v>
      </c>
      <c r="E436" s="31"/>
      <c r="F436" s="31"/>
      <c r="G436" s="31"/>
      <c r="H436" s="31"/>
      <c r="I436" s="31"/>
      <c r="J436" s="31"/>
      <c r="K436" s="31"/>
      <c r="L436" s="116"/>
      <c r="M436" s="117"/>
      <c r="N436" s="118"/>
      <c r="O436" s="29" t="s">
        <v>264</v>
      </c>
      <c r="T436" s="13"/>
      <c r="U436" s="13"/>
      <c r="V436" s="13"/>
      <c r="W436" s="13"/>
      <c r="X436" s="13"/>
      <c r="Y436" s="70"/>
      <c r="Z436" s="70"/>
      <c r="AA436" s="70"/>
    </row>
    <row r="437" spans="3:27" s="1" customFormat="1" ht="18" customHeight="1">
      <c r="D437" s="35" t="s">
        <v>378</v>
      </c>
      <c r="E437" s="31"/>
      <c r="F437" s="31"/>
      <c r="G437" s="31"/>
      <c r="H437" s="31"/>
      <c r="I437" s="31"/>
      <c r="J437" s="31"/>
      <c r="K437" s="31"/>
      <c r="L437" s="119"/>
      <c r="M437" s="120"/>
      <c r="N437" s="121"/>
      <c r="O437" s="29" t="s">
        <v>264</v>
      </c>
      <c r="T437" s="13"/>
      <c r="U437" s="13"/>
      <c r="V437" s="13"/>
      <c r="W437" s="13"/>
      <c r="X437" s="13"/>
      <c r="Y437" s="70"/>
      <c r="Z437" s="70"/>
      <c r="AA437" s="70"/>
    </row>
    <row r="438" spans="3:27" s="1" customFormat="1" ht="18" customHeight="1">
      <c r="D438" s="35" t="s">
        <v>379</v>
      </c>
      <c r="E438" s="31"/>
      <c r="F438" s="31"/>
      <c r="G438" s="31"/>
      <c r="H438" s="31"/>
      <c r="I438" s="31"/>
      <c r="J438" s="31"/>
      <c r="K438" s="31"/>
      <c r="L438" s="119"/>
      <c r="M438" s="120"/>
      <c r="N438" s="121"/>
      <c r="O438" s="29" t="s">
        <v>264</v>
      </c>
      <c r="T438" s="13"/>
      <c r="U438" s="13"/>
      <c r="V438" s="13"/>
      <c r="W438" s="13"/>
      <c r="X438" s="13"/>
      <c r="Y438" s="70"/>
      <c r="Z438" s="70"/>
      <c r="AA438" s="70"/>
    </row>
    <row r="439" spans="3:27" s="1" customFormat="1" ht="18" customHeight="1">
      <c r="D439" s="35" t="s">
        <v>380</v>
      </c>
      <c r="E439" s="31"/>
      <c r="F439" s="31"/>
      <c r="G439" s="31"/>
      <c r="H439" s="31"/>
      <c r="I439" s="31"/>
      <c r="J439" s="31"/>
      <c r="K439" s="31"/>
      <c r="L439" s="119"/>
      <c r="M439" s="120"/>
      <c r="N439" s="121"/>
      <c r="O439" s="29" t="s">
        <v>264</v>
      </c>
      <c r="T439" s="13"/>
      <c r="U439" s="13"/>
      <c r="V439" s="13"/>
      <c r="W439" s="13"/>
      <c r="X439" s="13"/>
      <c r="Y439" s="70"/>
      <c r="Z439" s="70"/>
      <c r="AA439" s="70"/>
    </row>
    <row r="440" spans="3:27" s="1" customFormat="1" ht="18" customHeight="1">
      <c r="D440" s="35" t="s">
        <v>381</v>
      </c>
      <c r="E440" s="31"/>
      <c r="F440" s="31"/>
      <c r="G440" s="31"/>
      <c r="H440" s="31"/>
      <c r="I440" s="31"/>
      <c r="J440" s="31"/>
      <c r="K440" s="31"/>
      <c r="L440" s="119"/>
      <c r="M440" s="120"/>
      <c r="N440" s="121"/>
      <c r="O440" s="29" t="s">
        <v>264</v>
      </c>
      <c r="T440" s="13"/>
      <c r="U440" s="13"/>
      <c r="V440" s="13"/>
      <c r="W440" s="13"/>
      <c r="X440" s="13"/>
      <c r="Y440" s="70"/>
      <c r="Z440" s="70"/>
      <c r="AA440" s="70"/>
    </row>
    <row r="441" spans="3:27" s="1" customFormat="1" ht="18" customHeight="1">
      <c r="D441" s="35" t="s">
        <v>382</v>
      </c>
      <c r="E441" s="31"/>
      <c r="F441" s="31"/>
      <c r="G441" s="31"/>
      <c r="H441" s="31"/>
      <c r="I441" s="31"/>
      <c r="J441" s="31"/>
      <c r="K441" s="31"/>
      <c r="L441" s="119"/>
      <c r="M441" s="120"/>
      <c r="N441" s="121"/>
      <c r="O441" s="29" t="s">
        <v>264</v>
      </c>
      <c r="T441" s="13"/>
      <c r="U441" s="13"/>
      <c r="V441" s="13"/>
      <c r="W441" s="13"/>
      <c r="X441" s="13"/>
      <c r="Y441" s="70"/>
      <c r="Z441" s="70"/>
      <c r="AA441" s="70"/>
    </row>
    <row r="442" spans="3:27" s="1" customFormat="1" ht="18" customHeight="1" thickBot="1">
      <c r="D442" s="35" t="s">
        <v>383</v>
      </c>
      <c r="E442" s="31"/>
      <c r="F442" s="31"/>
      <c r="G442" s="31"/>
      <c r="H442" s="31"/>
      <c r="I442" s="31"/>
      <c r="J442" s="31"/>
      <c r="K442" s="31"/>
      <c r="L442" s="122"/>
      <c r="M442" s="123"/>
      <c r="N442" s="124"/>
      <c r="O442" s="29" t="s">
        <v>264</v>
      </c>
      <c r="T442" s="13"/>
      <c r="U442" s="13"/>
      <c r="V442" s="13"/>
      <c r="W442" s="13"/>
      <c r="X442" s="13"/>
      <c r="Y442" s="70"/>
      <c r="Z442" s="70"/>
      <c r="AA442" s="70"/>
    </row>
    <row r="443" spans="3:27" s="1" customFormat="1" ht="18" customHeight="1" thickBot="1">
      <c r="J443" s="138" t="s">
        <v>384</v>
      </c>
      <c r="K443" s="139"/>
      <c r="L443" s="113">
        <f>SUM(L436:N442)</f>
        <v>0</v>
      </c>
      <c r="M443" s="113"/>
      <c r="N443" s="113"/>
      <c r="O443" s="29" t="s">
        <v>264</v>
      </c>
      <c r="P443" s="114" t="str">
        <f>IF(L443=$D$282,"","※実施サービス、定員、人員体制等Q9⑤利用者数（実人数）と一致させてください。")</f>
        <v/>
      </c>
      <c r="Q443" s="115"/>
      <c r="R443" s="115"/>
      <c r="S443" s="115"/>
      <c r="T443" s="13"/>
      <c r="U443" s="13"/>
      <c r="V443" s="13"/>
      <c r="W443" s="13"/>
      <c r="X443" s="13"/>
      <c r="Y443" s="70"/>
      <c r="Z443" s="70"/>
      <c r="AA443" s="70"/>
    </row>
    <row r="444" spans="3:27" s="1" customFormat="1" ht="18" customHeight="1">
      <c r="D444" s="35" t="s">
        <v>385</v>
      </c>
      <c r="E444" s="31"/>
      <c r="F444" s="31"/>
      <c r="G444" s="31"/>
      <c r="H444" s="31"/>
      <c r="I444" s="31"/>
      <c r="J444" s="31"/>
      <c r="K444" s="31"/>
      <c r="L444" s="116"/>
      <c r="M444" s="117"/>
      <c r="N444" s="118"/>
      <c r="O444" s="29" t="s">
        <v>264</v>
      </c>
      <c r="P444" s="10" t="str">
        <f>IF(L444&lt;=$L$443,"","※①～⑦の合計値以下の値を記載してください。")</f>
        <v/>
      </c>
      <c r="T444" s="13"/>
      <c r="U444" s="13"/>
      <c r="V444" s="13"/>
      <c r="W444" s="13"/>
      <c r="X444" s="13"/>
      <c r="Y444" s="70"/>
      <c r="Z444" s="70"/>
      <c r="AA444" s="70"/>
    </row>
    <row r="445" spans="3:27" s="1" customFormat="1" ht="18.600000000000001" thickBot="1">
      <c r="D445" s="35" t="s">
        <v>386</v>
      </c>
      <c r="E445" s="31"/>
      <c r="F445" s="31"/>
      <c r="G445" s="31"/>
      <c r="H445" s="31"/>
      <c r="I445" s="31"/>
      <c r="J445" s="31"/>
      <c r="K445" s="31"/>
      <c r="L445" s="122"/>
      <c r="M445" s="123"/>
      <c r="N445" s="124"/>
      <c r="O445" s="29" t="s">
        <v>264</v>
      </c>
      <c r="P445" s="10" t="str">
        <f>IF(L445&lt;=$L$443,"","※①～⑦の合計値以下の値を記載してください。")</f>
        <v/>
      </c>
      <c r="T445" s="13"/>
      <c r="U445" s="13"/>
      <c r="V445" s="13"/>
      <c r="W445" s="13"/>
      <c r="X445" s="13"/>
      <c r="Y445" s="70"/>
      <c r="Z445" s="70"/>
      <c r="AA445" s="70"/>
    </row>
    <row r="446" spans="3:27" s="1" customFormat="1" ht="15.95" customHeight="1">
      <c r="C446" s="24"/>
      <c r="D446" s="10" t="s">
        <v>387</v>
      </c>
      <c r="T446" s="13"/>
      <c r="U446" s="13"/>
      <c r="V446" s="13"/>
      <c r="W446" s="13"/>
      <c r="X446" s="13"/>
      <c r="Y446" s="70"/>
      <c r="Z446" s="70"/>
      <c r="AA446" s="70"/>
    </row>
    <row r="447" spans="3:27" s="1" customFormat="1" ht="15.95" customHeight="1">
      <c r="C447" s="24"/>
      <c r="D447" s="10" t="s">
        <v>388</v>
      </c>
      <c r="T447" s="13"/>
      <c r="U447" s="13"/>
      <c r="V447" s="13"/>
      <c r="W447" s="13"/>
      <c r="X447" s="13"/>
      <c r="Y447" s="70"/>
      <c r="Z447" s="70"/>
      <c r="AA447" s="70"/>
    </row>
    <row r="448" spans="3:27" s="1" customFormat="1" ht="18" customHeight="1">
      <c r="D448" s="27"/>
      <c r="T448" s="13"/>
      <c r="U448" s="13"/>
      <c r="V448" s="13"/>
      <c r="W448" s="13"/>
      <c r="X448" s="13"/>
      <c r="Y448" s="70"/>
      <c r="Z448" s="70"/>
      <c r="AA448" s="70"/>
    </row>
    <row r="449" spans="3:27" s="1" customFormat="1" ht="18">
      <c r="C449" s="24">
        <v>5</v>
      </c>
      <c r="D449" s="1" t="s">
        <v>265</v>
      </c>
      <c r="E449" s="1" t="s">
        <v>389</v>
      </c>
      <c r="T449" s="13"/>
      <c r="U449" s="13"/>
      <c r="V449" s="13"/>
      <c r="W449" s="13"/>
      <c r="X449" s="13"/>
      <c r="Y449" s="70"/>
      <c r="Z449" s="70"/>
      <c r="AA449" s="70"/>
    </row>
    <row r="450" spans="3:27" s="1" customFormat="1" ht="15.95" customHeight="1">
      <c r="C450" s="24"/>
      <c r="D450" s="10" t="s">
        <v>390</v>
      </c>
      <c r="T450" s="13"/>
      <c r="U450" s="13"/>
      <c r="V450" s="13"/>
      <c r="W450" s="13"/>
      <c r="X450" s="13"/>
      <c r="Y450" s="70"/>
      <c r="Z450" s="70"/>
      <c r="AA450" s="70"/>
    </row>
    <row r="451" spans="3:27" s="1" customFormat="1" ht="15.95" customHeight="1">
      <c r="C451" s="24"/>
      <c r="D451" s="10" t="s">
        <v>391</v>
      </c>
      <c r="T451" s="13"/>
      <c r="U451" s="13"/>
      <c r="V451" s="13"/>
      <c r="W451" s="13"/>
      <c r="X451" s="13"/>
      <c r="Y451" s="70"/>
      <c r="Z451" s="70"/>
      <c r="AA451" s="70"/>
    </row>
    <row r="452" spans="3:27" s="1" customFormat="1" ht="15.95" customHeight="1">
      <c r="C452" s="24"/>
      <c r="D452" s="10" t="s">
        <v>392</v>
      </c>
      <c r="T452" s="13"/>
      <c r="U452" s="13"/>
      <c r="V452" s="13"/>
      <c r="W452" s="13"/>
      <c r="X452" s="13"/>
      <c r="Y452" s="70"/>
      <c r="Z452" s="70"/>
      <c r="AA452" s="70"/>
    </row>
    <row r="453" spans="3:27" s="1" customFormat="1" ht="9" customHeight="1" thickBot="1">
      <c r="T453" s="13"/>
      <c r="U453" s="13"/>
      <c r="V453" s="13"/>
      <c r="W453" s="13"/>
      <c r="X453" s="13"/>
      <c r="Y453" s="70"/>
      <c r="Z453" s="70"/>
      <c r="AA453" s="70"/>
    </row>
    <row r="454" spans="3:27" s="1" customFormat="1" ht="18" customHeight="1">
      <c r="D454" s="35" t="s">
        <v>393</v>
      </c>
      <c r="E454" s="31"/>
      <c r="F454" s="31"/>
      <c r="G454" s="31"/>
      <c r="H454" s="31"/>
      <c r="I454" s="31"/>
      <c r="J454" s="31"/>
      <c r="K454" s="31"/>
      <c r="L454" s="116"/>
      <c r="M454" s="117"/>
      <c r="N454" s="118"/>
      <c r="O454" s="29" t="s">
        <v>264</v>
      </c>
      <c r="T454" s="13"/>
      <c r="U454" s="4">
        <f>IF(L454&gt;0,1,0)</f>
        <v>0</v>
      </c>
      <c r="V454" s="13"/>
      <c r="W454" s="13"/>
      <c r="X454" s="13"/>
      <c r="Y454" s="70"/>
      <c r="Z454" s="70"/>
      <c r="AA454" s="70"/>
    </row>
    <row r="455" spans="3:27" s="1" customFormat="1" ht="18" customHeight="1" thickBot="1">
      <c r="D455" s="35" t="s">
        <v>394</v>
      </c>
      <c r="E455" s="31"/>
      <c r="F455" s="31"/>
      <c r="G455" s="31"/>
      <c r="H455" s="31"/>
      <c r="I455" s="31"/>
      <c r="J455" s="31"/>
      <c r="K455" s="31"/>
      <c r="L455" s="122"/>
      <c r="M455" s="123"/>
      <c r="N455" s="124"/>
      <c r="O455" s="29" t="s">
        <v>264</v>
      </c>
      <c r="T455" s="13"/>
      <c r="U455" s="13"/>
      <c r="V455" s="13"/>
      <c r="W455" s="13"/>
      <c r="X455" s="13"/>
      <c r="Y455" s="70"/>
      <c r="Z455" s="70"/>
      <c r="AA455" s="70"/>
    </row>
    <row r="456" spans="3:27" s="1" customFormat="1" ht="18" customHeight="1">
      <c r="K456" s="37" t="s">
        <v>350</v>
      </c>
      <c r="L456" s="113">
        <f>SUM(L454:N455)</f>
        <v>0</v>
      </c>
      <c r="M456" s="113"/>
      <c r="N456" s="113"/>
      <c r="O456" s="29" t="s">
        <v>264</v>
      </c>
      <c r="P456" s="114" t="str">
        <f>IF(L456=$D$282,"","※実施サービス、定員、人員体制等Q9⑤利用者数（実人数）と一致させてください。")</f>
        <v/>
      </c>
      <c r="Q456" s="115"/>
      <c r="R456" s="115"/>
      <c r="S456" s="115"/>
      <c r="T456" s="13"/>
      <c r="U456" s="13"/>
      <c r="V456" s="13"/>
      <c r="W456" s="13"/>
      <c r="X456" s="13"/>
      <c r="Y456" s="70"/>
      <c r="Z456" s="70"/>
      <c r="AA456" s="70"/>
    </row>
    <row r="457" spans="3:27" s="1" customFormat="1" ht="18" customHeight="1">
      <c r="D457" s="27"/>
      <c r="T457" s="13"/>
      <c r="U457" s="13"/>
      <c r="V457" s="13"/>
      <c r="W457" s="13"/>
      <c r="X457" s="13"/>
      <c r="Y457" s="70"/>
      <c r="Z457" s="70"/>
      <c r="AA457" s="70"/>
    </row>
    <row r="458" spans="3:27" s="1" customFormat="1" ht="18">
      <c r="C458" s="24"/>
      <c r="D458" s="1" t="s">
        <v>222</v>
      </c>
      <c r="E458" s="1" t="s">
        <v>395</v>
      </c>
      <c r="T458" s="13"/>
      <c r="U458" s="13"/>
      <c r="V458" s="13"/>
      <c r="W458" s="13"/>
      <c r="X458" s="13"/>
      <c r="Y458" s="70"/>
      <c r="Z458" s="70"/>
      <c r="AA458" s="70"/>
    </row>
    <row r="459" spans="3:27" s="1" customFormat="1" ht="18">
      <c r="C459" s="24"/>
      <c r="D459" s="10"/>
      <c r="E459" s="10" t="s">
        <v>396</v>
      </c>
      <c r="T459" s="13"/>
      <c r="U459" s="13"/>
      <c r="V459" s="13"/>
      <c r="W459" s="13"/>
      <c r="X459" s="13"/>
      <c r="Y459" s="70"/>
      <c r="Z459" s="70"/>
      <c r="AA459" s="70"/>
    </row>
    <row r="460" spans="3:27" s="1" customFormat="1" ht="9" customHeight="1" thickBot="1">
      <c r="T460" s="13"/>
      <c r="U460" s="13"/>
      <c r="V460" s="13"/>
      <c r="W460" s="13"/>
      <c r="X460" s="13"/>
      <c r="Y460" s="70"/>
      <c r="Z460" s="70"/>
      <c r="AA460" s="70"/>
    </row>
    <row r="461" spans="3:27" s="1" customFormat="1" ht="18" customHeight="1">
      <c r="D461" s="35" t="s">
        <v>397</v>
      </c>
      <c r="E461" s="31"/>
      <c r="F461" s="31"/>
      <c r="G461" s="31"/>
      <c r="H461" s="31"/>
      <c r="I461" s="31"/>
      <c r="J461" s="31"/>
      <c r="K461" s="31"/>
      <c r="L461" s="116"/>
      <c r="M461" s="117"/>
      <c r="N461" s="118"/>
      <c r="O461" s="29" t="s">
        <v>264</v>
      </c>
      <c r="T461" s="13"/>
      <c r="U461" s="13"/>
      <c r="V461" s="13"/>
      <c r="W461" s="13"/>
      <c r="X461" s="13"/>
      <c r="Y461" s="70"/>
      <c r="Z461" s="70"/>
      <c r="AA461" s="70"/>
    </row>
    <row r="462" spans="3:27" s="1" customFormat="1" ht="18" customHeight="1">
      <c r="D462" s="35" t="s">
        <v>398</v>
      </c>
      <c r="E462" s="31"/>
      <c r="F462" s="31"/>
      <c r="G462" s="31"/>
      <c r="H462" s="31"/>
      <c r="I462" s="31"/>
      <c r="J462" s="31"/>
      <c r="K462" s="31"/>
      <c r="L462" s="119"/>
      <c r="M462" s="120"/>
      <c r="N462" s="121"/>
      <c r="O462" s="29" t="s">
        <v>264</v>
      </c>
      <c r="T462" s="13"/>
      <c r="U462" s="13"/>
      <c r="V462" s="13"/>
      <c r="W462" s="13"/>
      <c r="X462" s="13"/>
      <c r="Y462" s="70"/>
      <c r="Z462" s="70"/>
      <c r="AA462" s="70"/>
    </row>
    <row r="463" spans="3:27" s="1" customFormat="1" ht="18" customHeight="1">
      <c r="D463" s="35" t="s">
        <v>399</v>
      </c>
      <c r="E463" s="31"/>
      <c r="F463" s="31"/>
      <c r="G463" s="31"/>
      <c r="H463" s="31"/>
      <c r="I463" s="31"/>
      <c r="J463" s="31"/>
      <c r="K463" s="31"/>
      <c r="L463" s="119"/>
      <c r="M463" s="120"/>
      <c r="N463" s="121"/>
      <c r="O463" s="29" t="s">
        <v>264</v>
      </c>
      <c r="T463" s="13"/>
      <c r="U463" s="13"/>
      <c r="V463" s="13"/>
      <c r="W463" s="13"/>
      <c r="X463" s="13"/>
      <c r="Y463" s="70"/>
      <c r="Z463" s="70"/>
      <c r="AA463" s="70"/>
    </row>
    <row r="464" spans="3:27" s="1" customFormat="1" ht="18" customHeight="1">
      <c r="D464" s="35" t="s">
        <v>400</v>
      </c>
      <c r="E464" s="31"/>
      <c r="F464" s="31"/>
      <c r="G464" s="31"/>
      <c r="H464" s="31"/>
      <c r="I464" s="31"/>
      <c r="J464" s="31"/>
      <c r="K464" s="31"/>
      <c r="L464" s="119"/>
      <c r="M464" s="120"/>
      <c r="N464" s="121"/>
      <c r="O464" s="29" t="s">
        <v>264</v>
      </c>
      <c r="T464" s="13"/>
      <c r="U464" s="13"/>
      <c r="V464" s="13"/>
      <c r="W464" s="13"/>
      <c r="X464" s="13"/>
      <c r="Y464" s="70"/>
      <c r="Z464" s="70"/>
      <c r="AA464" s="70"/>
    </row>
    <row r="465" spans="4:27" s="1" customFormat="1" ht="18" customHeight="1">
      <c r="D465" s="35" t="s">
        <v>401</v>
      </c>
      <c r="E465" s="31"/>
      <c r="F465" s="31"/>
      <c r="G465" s="31"/>
      <c r="H465" s="31"/>
      <c r="I465" s="31"/>
      <c r="J465" s="31"/>
      <c r="K465" s="31"/>
      <c r="L465" s="119"/>
      <c r="M465" s="120"/>
      <c r="N465" s="121"/>
      <c r="O465" s="29" t="s">
        <v>264</v>
      </c>
      <c r="T465" s="13"/>
      <c r="U465" s="13"/>
      <c r="V465" s="13"/>
      <c r="W465" s="13"/>
      <c r="X465" s="13"/>
      <c r="Y465" s="70"/>
      <c r="Z465" s="70"/>
      <c r="AA465" s="70"/>
    </row>
    <row r="466" spans="4:27" s="1" customFormat="1" ht="18" customHeight="1">
      <c r="D466" s="35" t="s">
        <v>402</v>
      </c>
      <c r="E466" s="31"/>
      <c r="F466" s="31"/>
      <c r="G466" s="31"/>
      <c r="H466" s="31"/>
      <c r="I466" s="31"/>
      <c r="J466" s="31"/>
      <c r="K466" s="31"/>
      <c r="L466" s="119"/>
      <c r="M466" s="120"/>
      <c r="N466" s="121"/>
      <c r="O466" s="29" t="s">
        <v>264</v>
      </c>
      <c r="T466" s="13"/>
      <c r="U466" s="13"/>
      <c r="V466" s="13"/>
      <c r="W466" s="13"/>
      <c r="X466" s="13"/>
      <c r="Y466" s="70"/>
      <c r="Z466" s="70"/>
      <c r="AA466" s="70"/>
    </row>
    <row r="467" spans="4:27" s="1" customFormat="1" ht="18" customHeight="1">
      <c r="D467" s="35" t="s">
        <v>403</v>
      </c>
      <c r="E467" s="31"/>
      <c r="F467" s="31"/>
      <c r="G467" s="31"/>
      <c r="H467" s="31"/>
      <c r="I467" s="31"/>
      <c r="J467" s="31"/>
      <c r="K467" s="31"/>
      <c r="L467" s="119"/>
      <c r="M467" s="120"/>
      <c r="N467" s="121"/>
      <c r="O467" s="29" t="s">
        <v>264</v>
      </c>
      <c r="T467" s="13"/>
      <c r="U467" s="13"/>
      <c r="V467" s="13"/>
      <c r="W467" s="13"/>
      <c r="X467" s="13"/>
      <c r="Y467" s="70"/>
      <c r="Z467" s="70"/>
      <c r="AA467" s="70"/>
    </row>
    <row r="468" spans="4:27" s="1" customFormat="1" ht="18" customHeight="1">
      <c r="D468" s="35" t="s">
        <v>404</v>
      </c>
      <c r="E468" s="31"/>
      <c r="F468" s="31"/>
      <c r="G468" s="31"/>
      <c r="H468" s="31"/>
      <c r="I468" s="31"/>
      <c r="J468" s="31"/>
      <c r="K468" s="31"/>
      <c r="L468" s="119"/>
      <c r="M468" s="120"/>
      <c r="N468" s="121"/>
      <c r="O468" s="29" t="s">
        <v>264</v>
      </c>
      <c r="T468" s="13"/>
      <c r="U468" s="13"/>
      <c r="V468" s="13"/>
      <c r="W468" s="13"/>
      <c r="X468" s="13"/>
      <c r="Y468" s="70"/>
      <c r="Z468" s="70"/>
      <c r="AA468" s="70"/>
    </row>
    <row r="469" spans="4:27" s="1" customFormat="1" ht="18" customHeight="1">
      <c r="D469" s="35" t="s">
        <v>405</v>
      </c>
      <c r="E469" s="31"/>
      <c r="F469" s="31"/>
      <c r="G469" s="31"/>
      <c r="H469" s="31"/>
      <c r="I469" s="31"/>
      <c r="J469" s="31"/>
      <c r="K469" s="31"/>
      <c r="L469" s="119"/>
      <c r="M469" s="120"/>
      <c r="N469" s="121"/>
      <c r="O469" s="29" t="s">
        <v>264</v>
      </c>
      <c r="T469" s="13"/>
      <c r="U469" s="13"/>
      <c r="V469" s="13"/>
      <c r="W469" s="13"/>
      <c r="X469" s="13"/>
      <c r="Y469" s="70"/>
      <c r="Z469" s="70"/>
      <c r="AA469" s="70"/>
    </row>
    <row r="470" spans="4:27" s="1" customFormat="1" ht="18" customHeight="1">
      <c r="D470" s="35" t="s">
        <v>406</v>
      </c>
      <c r="E470" s="31"/>
      <c r="F470" s="31"/>
      <c r="G470" s="31"/>
      <c r="H470" s="31"/>
      <c r="I470" s="31"/>
      <c r="J470" s="31"/>
      <c r="K470" s="31"/>
      <c r="L470" s="119"/>
      <c r="M470" s="120"/>
      <c r="N470" s="121"/>
      <c r="O470" s="29" t="s">
        <v>264</v>
      </c>
      <c r="T470" s="13"/>
      <c r="U470" s="13"/>
      <c r="V470" s="13"/>
      <c r="W470" s="13"/>
      <c r="X470" s="13"/>
      <c r="Y470" s="70"/>
      <c r="Z470" s="70"/>
      <c r="AA470" s="70"/>
    </row>
    <row r="471" spans="4:27" s="1" customFormat="1" ht="18" customHeight="1">
      <c r="D471" s="35" t="s">
        <v>407</v>
      </c>
      <c r="E471" s="31"/>
      <c r="F471" s="31"/>
      <c r="G471" s="31"/>
      <c r="H471" s="31"/>
      <c r="I471" s="31"/>
      <c r="J471" s="31"/>
      <c r="K471" s="31"/>
      <c r="L471" s="145"/>
      <c r="M471" s="146"/>
      <c r="N471" s="147"/>
      <c r="O471" s="29" t="s">
        <v>264</v>
      </c>
      <c r="T471" s="13"/>
      <c r="U471" s="13"/>
      <c r="V471" s="13"/>
      <c r="W471" s="13"/>
      <c r="X471" s="13"/>
      <c r="Y471" s="70"/>
      <c r="Z471" s="70"/>
      <c r="AA471" s="70"/>
    </row>
    <row r="472" spans="4:27" s="1" customFormat="1" ht="18" customHeight="1">
      <c r="D472" s="35" t="s">
        <v>408</v>
      </c>
      <c r="E472" s="31"/>
      <c r="F472" s="31"/>
      <c r="G472" s="31"/>
      <c r="H472" s="31"/>
      <c r="I472" s="31"/>
      <c r="J472" s="31"/>
      <c r="K472" s="31"/>
      <c r="L472" s="145"/>
      <c r="M472" s="146"/>
      <c r="N472" s="147"/>
      <c r="O472" s="29" t="s">
        <v>264</v>
      </c>
      <c r="T472" s="13"/>
      <c r="U472" s="13"/>
      <c r="V472" s="13"/>
      <c r="W472" s="13"/>
      <c r="X472" s="13"/>
      <c r="Y472" s="70"/>
      <c r="Z472" s="70"/>
      <c r="AA472" s="70"/>
    </row>
    <row r="473" spans="4:27" s="1" customFormat="1" ht="18" customHeight="1">
      <c r="D473" s="35" t="s">
        <v>409</v>
      </c>
      <c r="E473" s="31"/>
      <c r="F473" s="31"/>
      <c r="G473" s="31"/>
      <c r="H473" s="31"/>
      <c r="I473" s="31"/>
      <c r="J473" s="31"/>
      <c r="K473" s="31"/>
      <c r="L473" s="145"/>
      <c r="M473" s="146"/>
      <c r="N473" s="147"/>
      <c r="O473" s="29" t="s">
        <v>264</v>
      </c>
      <c r="T473" s="13"/>
      <c r="U473" s="13"/>
      <c r="V473" s="13"/>
      <c r="W473" s="13"/>
      <c r="X473" s="13"/>
      <c r="Y473" s="70"/>
      <c r="Z473" s="70"/>
      <c r="AA473" s="70"/>
    </row>
    <row r="474" spans="4:27" s="1" customFormat="1" ht="18" customHeight="1">
      <c r="D474" s="35" t="s">
        <v>410</v>
      </c>
      <c r="E474" s="31"/>
      <c r="F474" s="31"/>
      <c r="G474" s="31"/>
      <c r="H474" s="31"/>
      <c r="I474" s="31"/>
      <c r="J474" s="31"/>
      <c r="K474" s="31"/>
      <c r="L474" s="145"/>
      <c r="M474" s="146"/>
      <c r="N474" s="147"/>
      <c r="O474" s="29" t="s">
        <v>264</v>
      </c>
      <c r="T474" s="13"/>
      <c r="U474" s="13"/>
      <c r="V474" s="13"/>
      <c r="W474" s="13"/>
      <c r="X474" s="13"/>
      <c r="Y474" s="70"/>
      <c r="Z474" s="70"/>
      <c r="AA474" s="70"/>
    </row>
    <row r="475" spans="4:27" s="1" customFormat="1" ht="18" customHeight="1">
      <c r="D475" s="35" t="s">
        <v>411</v>
      </c>
      <c r="E475" s="31"/>
      <c r="F475" s="31"/>
      <c r="G475" s="31"/>
      <c r="H475" s="31"/>
      <c r="I475" s="31"/>
      <c r="J475" s="31"/>
      <c r="K475" s="31"/>
      <c r="L475" s="145"/>
      <c r="M475" s="146"/>
      <c r="N475" s="147"/>
      <c r="O475" s="29" t="s">
        <v>264</v>
      </c>
      <c r="T475" s="13"/>
      <c r="U475" s="13"/>
      <c r="V475" s="13"/>
      <c r="W475" s="13"/>
      <c r="X475" s="13"/>
      <c r="Y475" s="70"/>
      <c r="Z475" s="70"/>
      <c r="AA475" s="70"/>
    </row>
    <row r="476" spans="4:27" s="1" customFormat="1" ht="18" customHeight="1">
      <c r="D476" s="35" t="s">
        <v>412</v>
      </c>
      <c r="E476" s="31"/>
      <c r="F476" s="31"/>
      <c r="G476" s="31"/>
      <c r="H476" s="31"/>
      <c r="I476" s="31"/>
      <c r="J476" s="31"/>
      <c r="K476" s="31"/>
      <c r="L476" s="145"/>
      <c r="M476" s="146"/>
      <c r="N476" s="147"/>
      <c r="O476" s="29" t="s">
        <v>264</v>
      </c>
      <c r="T476" s="13"/>
      <c r="U476" s="13"/>
      <c r="V476" s="13"/>
      <c r="W476" s="13"/>
      <c r="X476" s="13"/>
      <c r="Y476" s="70"/>
      <c r="Z476" s="70"/>
      <c r="AA476" s="70"/>
    </row>
    <row r="477" spans="4:27" s="1" customFormat="1" ht="18" customHeight="1">
      <c r="D477" s="35" t="s">
        <v>413</v>
      </c>
      <c r="E477" s="31"/>
      <c r="F477" s="31"/>
      <c r="G477" s="31"/>
      <c r="H477" s="31"/>
      <c r="I477" s="31"/>
      <c r="J477" s="31"/>
      <c r="K477" s="31"/>
      <c r="L477" s="145"/>
      <c r="M477" s="146"/>
      <c r="N477" s="147"/>
      <c r="O477" s="29" t="s">
        <v>264</v>
      </c>
      <c r="T477" s="13"/>
      <c r="U477" s="13"/>
      <c r="V477" s="13"/>
      <c r="W477" s="13"/>
      <c r="X477" s="13"/>
      <c r="Y477" s="70"/>
      <c r="Z477" s="70"/>
      <c r="AA477" s="70"/>
    </row>
    <row r="478" spans="4:27" s="1" customFormat="1" ht="18" customHeight="1">
      <c r="D478" s="35" t="s">
        <v>414</v>
      </c>
      <c r="E478" s="31"/>
      <c r="F478" s="31"/>
      <c r="G478" s="31"/>
      <c r="H478" s="31"/>
      <c r="I478" s="31"/>
      <c r="J478" s="31"/>
      <c r="K478" s="31"/>
      <c r="L478" s="145"/>
      <c r="M478" s="146"/>
      <c r="N478" s="147"/>
      <c r="O478" s="29" t="s">
        <v>264</v>
      </c>
      <c r="T478" s="13"/>
      <c r="U478" s="13"/>
      <c r="V478" s="13"/>
      <c r="W478" s="13"/>
      <c r="X478" s="13"/>
      <c r="Y478" s="70"/>
      <c r="Z478" s="70"/>
      <c r="AA478" s="70"/>
    </row>
    <row r="479" spans="4:27" s="1" customFormat="1" ht="18" customHeight="1">
      <c r="D479" s="35" t="s">
        <v>415</v>
      </c>
      <c r="E479" s="31"/>
      <c r="F479" s="31"/>
      <c r="G479" s="31"/>
      <c r="H479" s="31"/>
      <c r="I479" s="31"/>
      <c r="J479" s="31"/>
      <c r="K479" s="31"/>
      <c r="L479" s="145"/>
      <c r="M479" s="146"/>
      <c r="N479" s="147"/>
      <c r="O479" s="29" t="s">
        <v>264</v>
      </c>
      <c r="T479" s="13"/>
      <c r="U479" s="13"/>
      <c r="V479" s="13"/>
      <c r="W479" s="13"/>
      <c r="X479" s="13"/>
      <c r="Y479" s="70"/>
      <c r="Z479" s="70"/>
      <c r="AA479" s="70"/>
    </row>
    <row r="480" spans="4:27" s="1" customFormat="1" ht="18" customHeight="1">
      <c r="D480" s="35" t="s">
        <v>416</v>
      </c>
      <c r="E480" s="31"/>
      <c r="F480" s="31"/>
      <c r="G480" s="31"/>
      <c r="H480" s="31"/>
      <c r="I480" s="31"/>
      <c r="J480" s="31"/>
      <c r="K480" s="31"/>
      <c r="L480" s="119"/>
      <c r="M480" s="120"/>
      <c r="N480" s="121"/>
      <c r="O480" s="29" t="s">
        <v>264</v>
      </c>
      <c r="T480" s="13"/>
      <c r="U480" s="13"/>
      <c r="V480" s="13"/>
      <c r="W480" s="13"/>
      <c r="X480" s="13"/>
      <c r="Y480" s="70"/>
      <c r="Z480" s="70"/>
      <c r="AA480" s="70"/>
    </row>
    <row r="481" spans="3:27" s="1" customFormat="1" ht="18" customHeight="1">
      <c r="D481" s="35" t="s">
        <v>417</v>
      </c>
      <c r="E481" s="31"/>
      <c r="F481" s="31"/>
      <c r="G481" s="31"/>
      <c r="H481" s="31"/>
      <c r="I481" s="31"/>
      <c r="J481" s="31"/>
      <c r="K481" s="31"/>
      <c r="L481" s="119"/>
      <c r="M481" s="120"/>
      <c r="N481" s="121"/>
      <c r="O481" s="29" t="s">
        <v>264</v>
      </c>
      <c r="T481" s="13"/>
      <c r="U481" s="13"/>
      <c r="V481" s="13"/>
      <c r="W481" s="13"/>
      <c r="X481" s="13"/>
      <c r="Y481" s="70"/>
      <c r="Z481" s="70"/>
      <c r="AA481" s="70"/>
    </row>
    <row r="482" spans="3:27" s="1" customFormat="1" ht="18" customHeight="1">
      <c r="D482" s="35" t="s">
        <v>418</v>
      </c>
      <c r="E482" s="31"/>
      <c r="F482" s="31"/>
      <c r="G482" s="31"/>
      <c r="H482" s="31"/>
      <c r="I482" s="31"/>
      <c r="J482" s="31"/>
      <c r="K482" s="31"/>
      <c r="L482" s="119"/>
      <c r="M482" s="120"/>
      <c r="N482" s="121"/>
      <c r="O482" s="29" t="s">
        <v>264</v>
      </c>
      <c r="T482" s="13"/>
      <c r="U482" s="13"/>
      <c r="V482" s="13"/>
      <c r="W482" s="13"/>
      <c r="X482" s="13"/>
      <c r="Y482" s="70"/>
      <c r="Z482" s="70"/>
      <c r="AA482" s="70"/>
    </row>
    <row r="483" spans="3:27" s="1" customFormat="1" ht="18" customHeight="1">
      <c r="D483" s="35" t="s">
        <v>419</v>
      </c>
      <c r="E483" s="31"/>
      <c r="F483" s="31"/>
      <c r="G483" s="31"/>
      <c r="H483" s="31"/>
      <c r="I483" s="31"/>
      <c r="J483" s="31"/>
      <c r="K483" s="31"/>
      <c r="L483" s="119"/>
      <c r="M483" s="120"/>
      <c r="N483" s="121"/>
      <c r="O483" s="29" t="s">
        <v>264</v>
      </c>
      <c r="T483" s="13"/>
      <c r="U483" s="13"/>
      <c r="V483" s="13"/>
      <c r="W483" s="13"/>
      <c r="X483" s="13"/>
      <c r="Y483" s="70"/>
      <c r="Z483" s="70"/>
      <c r="AA483" s="70"/>
    </row>
    <row r="484" spans="3:27" s="1" customFormat="1" ht="18" customHeight="1">
      <c r="D484" s="35" t="s">
        <v>420</v>
      </c>
      <c r="E484" s="31"/>
      <c r="F484" s="31"/>
      <c r="G484" s="31"/>
      <c r="H484" s="31"/>
      <c r="I484" s="31"/>
      <c r="J484" s="31"/>
      <c r="K484" s="31"/>
      <c r="L484" s="119"/>
      <c r="M484" s="120"/>
      <c r="N484" s="121"/>
      <c r="O484" s="29" t="s">
        <v>264</v>
      </c>
      <c r="T484" s="13"/>
      <c r="U484" s="13"/>
      <c r="V484" s="13"/>
      <c r="W484" s="13"/>
      <c r="X484" s="13"/>
      <c r="Y484" s="70"/>
      <c r="Z484" s="70"/>
      <c r="AA484" s="70"/>
    </row>
    <row r="485" spans="3:27" s="1" customFormat="1" ht="18" customHeight="1" thickBot="1">
      <c r="D485" s="35" t="s">
        <v>421</v>
      </c>
      <c r="E485" s="31"/>
      <c r="F485" s="31"/>
      <c r="G485" s="31"/>
      <c r="H485" s="31"/>
      <c r="I485" s="31"/>
      <c r="J485" s="31"/>
      <c r="K485" s="31"/>
      <c r="L485" s="122"/>
      <c r="M485" s="123"/>
      <c r="N485" s="124"/>
      <c r="O485" s="29" t="s">
        <v>264</v>
      </c>
      <c r="T485" s="13"/>
      <c r="U485" s="13"/>
      <c r="V485" s="13"/>
      <c r="W485" s="13"/>
      <c r="X485" s="13"/>
      <c r="Y485" s="70"/>
      <c r="Z485" s="70"/>
      <c r="AA485" s="70"/>
    </row>
    <row r="486" spans="3:27" s="1" customFormat="1" ht="18" customHeight="1">
      <c r="K486" s="37" t="s">
        <v>350</v>
      </c>
      <c r="L486" s="113">
        <f>SUM(L461:N485)</f>
        <v>0</v>
      </c>
      <c r="M486" s="113"/>
      <c r="N486" s="113"/>
      <c r="O486" s="29" t="s">
        <v>264</v>
      </c>
      <c r="P486" s="114" t="str">
        <f>IF(L486=$L$454,"","※「①行動関連項目の点数の把握状況ごとの人数」の「①把握が可能」に記載している人数と一致させてください。")</f>
        <v/>
      </c>
      <c r="Q486" s="115"/>
      <c r="R486" s="115"/>
      <c r="S486" s="115"/>
      <c r="T486" s="13"/>
      <c r="U486" s="13"/>
      <c r="V486" s="13"/>
      <c r="W486" s="13"/>
      <c r="X486" s="13"/>
      <c r="Y486" s="70"/>
      <c r="Z486" s="70"/>
      <c r="AA486" s="70"/>
    </row>
    <row r="487" spans="3:27" s="1" customFormat="1" ht="4.5" customHeight="1">
      <c r="T487" s="4"/>
      <c r="U487" s="4"/>
      <c r="V487" s="4"/>
      <c r="W487" s="4"/>
      <c r="X487" s="4"/>
      <c r="Y487" s="70"/>
      <c r="Z487" s="70"/>
      <c r="AA487" s="70"/>
    </row>
    <row r="488" spans="3:27" s="1" customFormat="1" ht="13.5">
      <c r="C488" s="24"/>
      <c r="D488" s="8" t="s">
        <v>92</v>
      </c>
      <c r="E488" s="1" t="s">
        <v>422</v>
      </c>
      <c r="T488" s="4"/>
      <c r="U488" s="4"/>
      <c r="V488" s="4"/>
      <c r="W488" s="4"/>
      <c r="X488" s="4"/>
      <c r="Y488" s="70"/>
      <c r="Z488" s="70"/>
      <c r="AA488" s="70"/>
    </row>
    <row r="489" spans="3:27" s="1" customFormat="1" ht="14.1" thickBot="1">
      <c r="C489" s="24"/>
      <c r="E489" s="10" t="s">
        <v>423</v>
      </c>
      <c r="T489" s="4"/>
      <c r="U489" s="4"/>
      <c r="V489" s="4"/>
      <c r="W489" s="4"/>
      <c r="X489" s="4"/>
      <c r="Y489" s="70"/>
      <c r="Z489" s="70"/>
      <c r="AA489" s="70"/>
    </row>
    <row r="490" spans="3:27" s="1" customFormat="1" ht="27.75" customHeight="1" thickBot="1">
      <c r="D490" s="151"/>
      <c r="E490" s="152"/>
      <c r="F490" s="152"/>
      <c r="G490" s="152"/>
      <c r="H490" s="152"/>
      <c r="I490" s="152"/>
      <c r="J490" s="152"/>
      <c r="K490" s="152"/>
      <c r="L490" s="152"/>
      <c r="M490" s="152"/>
      <c r="N490" s="152"/>
      <c r="O490" s="153"/>
      <c r="T490" s="4"/>
      <c r="U490" s="4">
        <f>IF(L455&gt;0,1,0)</f>
        <v>0</v>
      </c>
      <c r="V490" s="4"/>
      <c r="W490" s="4"/>
      <c r="X490" s="4"/>
      <c r="Y490" s="70"/>
      <c r="Z490" s="70"/>
      <c r="AA490" s="70"/>
    </row>
    <row r="491" spans="3:27" s="1" customFormat="1" ht="18" customHeight="1">
      <c r="D491" s="27"/>
      <c r="T491" s="13"/>
      <c r="U491" s="13"/>
      <c r="V491" s="13"/>
      <c r="W491" s="13"/>
      <c r="X491" s="13"/>
      <c r="Y491" s="70"/>
      <c r="Z491" s="70"/>
      <c r="AA491" s="70"/>
    </row>
    <row r="492" spans="3:27" s="1" customFormat="1" ht="18">
      <c r="C492" s="24">
        <v>6</v>
      </c>
      <c r="D492" s="1" t="s">
        <v>424</v>
      </c>
      <c r="T492" s="13"/>
      <c r="U492" s="13"/>
      <c r="V492" s="13"/>
      <c r="W492" s="13"/>
      <c r="X492" s="13"/>
      <c r="Y492" s="70"/>
      <c r="Z492" s="70"/>
      <c r="AA492" s="70"/>
    </row>
    <row r="493" spans="3:27" s="1" customFormat="1" ht="9" customHeight="1" thickBot="1">
      <c r="T493" s="13"/>
      <c r="U493" s="13"/>
      <c r="V493" s="13"/>
      <c r="W493" s="13"/>
      <c r="X493" s="13"/>
      <c r="Y493" s="70"/>
      <c r="Z493" s="70"/>
      <c r="AA493" s="70"/>
    </row>
    <row r="494" spans="3:27" s="1" customFormat="1" ht="18" customHeight="1">
      <c r="D494" s="35" t="s">
        <v>425</v>
      </c>
      <c r="E494" s="31"/>
      <c r="F494" s="31"/>
      <c r="G494" s="31"/>
      <c r="H494" s="31"/>
      <c r="I494" s="31"/>
      <c r="J494" s="31"/>
      <c r="K494" s="31"/>
      <c r="L494" s="116"/>
      <c r="M494" s="117"/>
      <c r="N494" s="118"/>
      <c r="O494" s="29" t="s">
        <v>264</v>
      </c>
      <c r="T494" s="13"/>
      <c r="U494" s="13"/>
      <c r="V494" s="13"/>
      <c r="W494" s="13"/>
      <c r="X494" s="13"/>
      <c r="Y494" s="70"/>
      <c r="Z494" s="70"/>
      <c r="AA494" s="70"/>
    </row>
    <row r="495" spans="3:27" s="1" customFormat="1" ht="18" customHeight="1">
      <c r="D495" s="35" t="s">
        <v>426</v>
      </c>
      <c r="E495" s="31"/>
      <c r="F495" s="31"/>
      <c r="G495" s="31"/>
      <c r="H495" s="31"/>
      <c r="I495" s="31"/>
      <c r="J495" s="31"/>
      <c r="K495" s="31"/>
      <c r="L495" s="119"/>
      <c r="M495" s="120"/>
      <c r="N495" s="121"/>
      <c r="O495" s="29" t="s">
        <v>264</v>
      </c>
      <c r="T495" s="13"/>
      <c r="U495" s="13"/>
      <c r="V495" s="13"/>
      <c r="W495" s="13"/>
      <c r="X495" s="13"/>
      <c r="Y495" s="70"/>
      <c r="Z495" s="70"/>
      <c r="AA495" s="70"/>
    </row>
    <row r="496" spans="3:27" s="1" customFormat="1" ht="18" customHeight="1">
      <c r="D496" s="35" t="s">
        <v>427</v>
      </c>
      <c r="E496" s="31"/>
      <c r="F496" s="31"/>
      <c r="G496" s="31"/>
      <c r="H496" s="31"/>
      <c r="I496" s="31"/>
      <c r="J496" s="31"/>
      <c r="K496" s="31"/>
      <c r="L496" s="142"/>
      <c r="M496" s="143"/>
      <c r="N496" s="144"/>
      <c r="O496" s="29" t="s">
        <v>264</v>
      </c>
      <c r="T496" s="13"/>
      <c r="U496" s="13"/>
      <c r="V496" s="13"/>
      <c r="W496" s="13"/>
      <c r="X496" s="13"/>
      <c r="Y496" s="70"/>
      <c r="Z496" s="70"/>
      <c r="AA496" s="70"/>
    </row>
    <row r="497" spans="3:27" s="1" customFormat="1" ht="18" customHeight="1">
      <c r="D497" s="35" t="s">
        <v>428</v>
      </c>
      <c r="E497" s="31"/>
      <c r="F497" s="31"/>
      <c r="G497" s="31"/>
      <c r="H497" s="31"/>
      <c r="I497" s="31"/>
      <c r="J497" s="31"/>
      <c r="K497" s="31"/>
      <c r="L497" s="119"/>
      <c r="M497" s="120"/>
      <c r="N497" s="121"/>
      <c r="O497" s="29" t="s">
        <v>264</v>
      </c>
      <c r="T497" s="13"/>
      <c r="U497" s="13"/>
      <c r="V497" s="13"/>
      <c r="W497" s="13"/>
      <c r="X497" s="13"/>
      <c r="Y497" s="70"/>
      <c r="Z497" s="70"/>
      <c r="AA497" s="70"/>
    </row>
    <row r="498" spans="3:27" s="1" customFormat="1" ht="18" customHeight="1">
      <c r="D498" s="35" t="s">
        <v>429</v>
      </c>
      <c r="E498" s="31"/>
      <c r="F498" s="31"/>
      <c r="G498" s="31"/>
      <c r="H498" s="31"/>
      <c r="I498" s="31"/>
      <c r="J498" s="31"/>
      <c r="K498" s="31"/>
      <c r="L498" s="119"/>
      <c r="M498" s="120"/>
      <c r="N498" s="121"/>
      <c r="O498" s="29" t="s">
        <v>264</v>
      </c>
      <c r="T498" s="13"/>
      <c r="U498" s="13"/>
      <c r="V498" s="13"/>
      <c r="W498" s="13"/>
      <c r="X498" s="13"/>
      <c r="Y498" s="70"/>
      <c r="Z498" s="70"/>
      <c r="AA498" s="70"/>
    </row>
    <row r="499" spans="3:27" s="1" customFormat="1" ht="18" customHeight="1">
      <c r="D499" s="35" t="s">
        <v>430</v>
      </c>
      <c r="E499" s="31"/>
      <c r="F499" s="31"/>
      <c r="G499" s="31"/>
      <c r="H499" s="31"/>
      <c r="I499" s="31"/>
      <c r="J499" s="31"/>
      <c r="K499" s="31"/>
      <c r="L499" s="119"/>
      <c r="M499" s="120"/>
      <c r="N499" s="121"/>
      <c r="O499" s="29" t="s">
        <v>264</v>
      </c>
      <c r="T499" s="13"/>
      <c r="U499" s="13"/>
      <c r="V499" s="13"/>
      <c r="W499" s="13"/>
      <c r="X499" s="13"/>
      <c r="Y499" s="70"/>
      <c r="Z499" s="70"/>
      <c r="AA499" s="70"/>
    </row>
    <row r="500" spans="3:27" s="1" customFormat="1" ht="18" customHeight="1">
      <c r="D500" s="35" t="s">
        <v>431</v>
      </c>
      <c r="E500" s="31"/>
      <c r="F500" s="31"/>
      <c r="G500" s="31"/>
      <c r="H500" s="31"/>
      <c r="I500" s="31"/>
      <c r="J500" s="31"/>
      <c r="K500" s="31"/>
      <c r="L500" s="119"/>
      <c r="M500" s="120"/>
      <c r="N500" s="121"/>
      <c r="O500" s="29" t="s">
        <v>264</v>
      </c>
      <c r="T500" s="13"/>
      <c r="U500" s="13"/>
      <c r="V500" s="13"/>
      <c r="W500" s="13"/>
      <c r="X500" s="13"/>
      <c r="Y500" s="70"/>
      <c r="Z500" s="70"/>
      <c r="AA500" s="70"/>
    </row>
    <row r="501" spans="3:27" s="1" customFormat="1" ht="18" customHeight="1">
      <c r="D501" s="35" t="s">
        <v>432</v>
      </c>
      <c r="E501" s="31"/>
      <c r="F501" s="31"/>
      <c r="G501" s="31"/>
      <c r="H501" s="31"/>
      <c r="I501" s="31"/>
      <c r="J501" s="31"/>
      <c r="K501" s="31"/>
      <c r="L501" s="119"/>
      <c r="M501" s="120"/>
      <c r="N501" s="121"/>
      <c r="O501" s="29" t="s">
        <v>264</v>
      </c>
      <c r="T501" s="13"/>
      <c r="U501" s="13"/>
      <c r="V501" s="13"/>
      <c r="W501" s="13"/>
      <c r="X501" s="13"/>
      <c r="Y501" s="70"/>
      <c r="Z501" s="70"/>
      <c r="AA501" s="70"/>
    </row>
    <row r="502" spans="3:27" s="1" customFormat="1" ht="18" customHeight="1">
      <c r="D502" s="35" t="s">
        <v>433</v>
      </c>
      <c r="E502" s="31"/>
      <c r="F502" s="31"/>
      <c r="G502" s="31"/>
      <c r="H502" s="31"/>
      <c r="I502" s="31"/>
      <c r="J502" s="31"/>
      <c r="K502" s="31"/>
      <c r="L502" s="119"/>
      <c r="M502" s="120"/>
      <c r="N502" s="121"/>
      <c r="O502" s="29" t="s">
        <v>264</v>
      </c>
      <c r="T502" s="13"/>
      <c r="U502" s="13"/>
      <c r="V502" s="13"/>
      <c r="W502" s="13"/>
      <c r="X502" s="13"/>
      <c r="Y502" s="70"/>
      <c r="Z502" s="70"/>
      <c r="AA502" s="70"/>
    </row>
    <row r="503" spans="3:27" s="1" customFormat="1" ht="18" customHeight="1">
      <c r="D503" s="35" t="s">
        <v>434</v>
      </c>
      <c r="E503" s="31"/>
      <c r="F503" s="31"/>
      <c r="G503" s="31"/>
      <c r="H503" s="31"/>
      <c r="I503" s="31"/>
      <c r="J503" s="31"/>
      <c r="K503" s="31"/>
      <c r="L503" s="119"/>
      <c r="M503" s="120"/>
      <c r="N503" s="121"/>
      <c r="O503" s="29" t="s">
        <v>264</v>
      </c>
      <c r="T503" s="13"/>
      <c r="U503" s="13"/>
      <c r="V503" s="13"/>
      <c r="W503" s="13"/>
      <c r="X503" s="13"/>
      <c r="Y503" s="70"/>
      <c r="Z503" s="70"/>
      <c r="AA503" s="70"/>
    </row>
    <row r="504" spans="3:27" s="1" customFormat="1" ht="18" customHeight="1" thickBot="1">
      <c r="D504" s="35" t="s">
        <v>435</v>
      </c>
      <c r="E504" s="31"/>
      <c r="F504" s="31"/>
      <c r="G504" s="31"/>
      <c r="H504" s="31"/>
      <c r="I504" s="31"/>
      <c r="J504" s="31"/>
      <c r="K504" s="31"/>
      <c r="L504" s="122"/>
      <c r="M504" s="123"/>
      <c r="N504" s="124"/>
      <c r="O504" s="29" t="s">
        <v>264</v>
      </c>
      <c r="T504" s="13"/>
      <c r="U504" s="13"/>
      <c r="V504" s="13"/>
      <c r="W504" s="13"/>
      <c r="X504" s="13"/>
      <c r="Y504" s="70"/>
      <c r="Z504" s="70"/>
      <c r="AA504" s="70"/>
    </row>
    <row r="505" spans="3:27" s="1" customFormat="1" ht="18" customHeight="1">
      <c r="K505" s="37" t="s">
        <v>350</v>
      </c>
      <c r="L505" s="113">
        <f>SUM(L494:N504)</f>
        <v>0</v>
      </c>
      <c r="M505" s="113"/>
      <c r="N505" s="113"/>
      <c r="O505" s="29" t="s">
        <v>264</v>
      </c>
      <c r="P505" s="114" t="str">
        <f>IF(L505=$D$282,"","※実施サービス、定員、人員体制等Q9⑤利用者数（実人数）と一致させてください。")</f>
        <v/>
      </c>
      <c r="Q505" s="115"/>
      <c r="R505" s="115"/>
      <c r="S505" s="115"/>
      <c r="T505" s="13"/>
      <c r="U505" s="13"/>
      <c r="V505" s="13"/>
      <c r="W505" s="13"/>
      <c r="X505" s="13"/>
      <c r="Y505" s="70"/>
      <c r="Z505" s="70"/>
      <c r="AA505" s="70"/>
    </row>
    <row r="506" spans="3:27" s="1" customFormat="1" ht="18" customHeight="1">
      <c r="D506" s="27"/>
      <c r="T506" s="13"/>
      <c r="U506" s="13"/>
      <c r="V506" s="13"/>
      <c r="W506" s="13"/>
      <c r="X506" s="13"/>
      <c r="Y506" s="70"/>
      <c r="Z506" s="70"/>
      <c r="AA506" s="70"/>
    </row>
    <row r="507" spans="3:27" s="1" customFormat="1" ht="4.5" customHeight="1">
      <c r="T507" s="13"/>
      <c r="U507" s="13"/>
      <c r="V507" s="13"/>
      <c r="W507" s="13"/>
      <c r="X507" s="13"/>
      <c r="Y507" s="70"/>
      <c r="Z507" s="70"/>
      <c r="AA507" s="70"/>
    </row>
    <row r="508" spans="3:27" s="1" customFormat="1" ht="18">
      <c r="C508" s="150" t="s">
        <v>436</v>
      </c>
      <c r="D508" s="150"/>
      <c r="E508" s="150"/>
      <c r="F508" s="150"/>
      <c r="G508" s="150"/>
      <c r="H508" s="150"/>
      <c r="I508" s="150"/>
      <c r="J508" s="150"/>
      <c r="K508" s="150"/>
      <c r="L508" s="150"/>
      <c r="M508" s="150"/>
      <c r="N508" s="150"/>
      <c r="O508" s="150"/>
      <c r="P508" s="150"/>
      <c r="T508" s="13"/>
      <c r="U508" s="13"/>
      <c r="V508" s="13"/>
      <c r="W508" s="13"/>
      <c r="X508" s="13"/>
      <c r="Y508" s="70"/>
      <c r="Z508" s="70"/>
      <c r="AA508" s="70"/>
    </row>
    <row r="509" spans="3:27" s="1" customFormat="1" ht="18">
      <c r="C509" s="45" t="s">
        <v>437</v>
      </c>
      <c r="D509" s="23"/>
      <c r="E509" s="23"/>
      <c r="F509" s="23"/>
      <c r="G509" s="23"/>
      <c r="H509" s="23"/>
      <c r="I509" s="23"/>
      <c r="J509" s="23"/>
      <c r="K509" s="23"/>
      <c r="L509" s="23"/>
      <c r="M509" s="23"/>
      <c r="N509" s="23"/>
      <c r="O509" s="23"/>
      <c r="P509" s="23"/>
      <c r="T509" s="13"/>
      <c r="U509" s="13"/>
      <c r="V509" s="13"/>
      <c r="W509" s="13"/>
      <c r="X509" s="13"/>
      <c r="Y509" s="70"/>
      <c r="Z509" s="70"/>
      <c r="AA509" s="70"/>
    </row>
    <row r="510" spans="3:27" s="1" customFormat="1" ht="4.5" customHeight="1">
      <c r="T510" s="13"/>
      <c r="U510" s="13"/>
      <c r="V510" s="13"/>
      <c r="W510" s="13"/>
      <c r="X510" s="13"/>
      <c r="Y510" s="70"/>
      <c r="Z510" s="70"/>
      <c r="AA510" s="70"/>
    </row>
    <row r="511" spans="3:27" s="1" customFormat="1" ht="18">
      <c r="C511" s="24">
        <v>1</v>
      </c>
      <c r="D511" s="1" t="s">
        <v>438</v>
      </c>
      <c r="T511" s="13"/>
      <c r="U511" s="13"/>
      <c r="V511" s="13"/>
      <c r="W511" s="13"/>
      <c r="X511" s="13"/>
      <c r="Y511" s="70"/>
      <c r="Z511" s="70"/>
      <c r="AA511" s="70"/>
    </row>
    <row r="512" spans="3:27" s="1" customFormat="1" ht="9" customHeight="1" thickBot="1">
      <c r="T512" s="13"/>
      <c r="U512" s="13"/>
      <c r="V512" s="13"/>
      <c r="W512" s="13"/>
      <c r="X512" s="13"/>
      <c r="Y512" s="70"/>
      <c r="Z512" s="70"/>
      <c r="AA512" s="70"/>
    </row>
    <row r="513" spans="3:27" s="1" customFormat="1" ht="18" customHeight="1">
      <c r="D513" s="35" t="s">
        <v>347</v>
      </c>
      <c r="E513" s="31"/>
      <c r="F513" s="31"/>
      <c r="G513" s="31"/>
      <c r="H513" s="31"/>
      <c r="I513" s="31"/>
      <c r="J513" s="31"/>
      <c r="K513" s="31"/>
      <c r="L513" s="116"/>
      <c r="M513" s="117"/>
      <c r="N513" s="118"/>
      <c r="O513" s="29" t="s">
        <v>264</v>
      </c>
      <c r="T513" s="13"/>
      <c r="U513" s="13"/>
      <c r="V513" s="13"/>
      <c r="W513" s="13"/>
      <c r="X513" s="13"/>
      <c r="Y513" s="70"/>
      <c r="Z513" s="70"/>
      <c r="AA513" s="70"/>
    </row>
    <row r="514" spans="3:27" s="1" customFormat="1" ht="18" customHeight="1">
      <c r="D514" s="35" t="s">
        <v>348</v>
      </c>
      <c r="E514" s="31"/>
      <c r="F514" s="31"/>
      <c r="G514" s="31"/>
      <c r="H514" s="31"/>
      <c r="I514" s="31"/>
      <c r="J514" s="31"/>
      <c r="K514" s="31"/>
      <c r="L514" s="119"/>
      <c r="M514" s="120"/>
      <c r="N514" s="121"/>
      <c r="O514" s="29" t="s">
        <v>264</v>
      </c>
      <c r="T514" s="13"/>
      <c r="U514" s="13"/>
      <c r="V514" s="13"/>
      <c r="W514" s="13"/>
      <c r="X514" s="13"/>
      <c r="Y514" s="70"/>
      <c r="Z514" s="70"/>
      <c r="AA514" s="70"/>
    </row>
    <row r="515" spans="3:27" s="1" customFormat="1" ht="18" customHeight="1" thickBot="1">
      <c r="D515" s="35" t="s">
        <v>349</v>
      </c>
      <c r="E515" s="31"/>
      <c r="F515" s="31"/>
      <c r="G515" s="31"/>
      <c r="H515" s="31"/>
      <c r="I515" s="31"/>
      <c r="J515" s="31"/>
      <c r="K515" s="31"/>
      <c r="L515" s="122"/>
      <c r="M515" s="123"/>
      <c r="N515" s="124"/>
      <c r="O515" s="29" t="s">
        <v>264</v>
      </c>
      <c r="T515" s="13"/>
      <c r="U515" s="13"/>
      <c r="V515" s="13"/>
      <c r="W515" s="13"/>
      <c r="X515" s="13"/>
      <c r="Y515" s="70"/>
      <c r="Z515" s="70"/>
      <c r="AA515" s="70"/>
    </row>
    <row r="516" spans="3:27" s="1" customFormat="1" ht="18" customHeight="1">
      <c r="K516" s="37" t="s">
        <v>350</v>
      </c>
      <c r="L516" s="113">
        <f>SUM(L513:N515)</f>
        <v>0</v>
      </c>
      <c r="M516" s="113"/>
      <c r="N516" s="113"/>
      <c r="O516" s="29" t="s">
        <v>264</v>
      </c>
      <c r="T516" s="13"/>
      <c r="U516" s="13"/>
      <c r="V516" s="13"/>
      <c r="W516" s="13"/>
      <c r="X516" s="13"/>
      <c r="Y516" s="70"/>
      <c r="Z516" s="70"/>
      <c r="AA516" s="70"/>
    </row>
    <row r="517" spans="3:27" s="1" customFormat="1" ht="18" customHeight="1">
      <c r="D517" s="27"/>
      <c r="T517" s="13"/>
      <c r="U517" s="13"/>
      <c r="V517" s="13"/>
      <c r="W517" s="13"/>
      <c r="X517" s="13"/>
      <c r="Y517" s="70"/>
      <c r="Z517" s="70"/>
      <c r="AA517" s="70"/>
    </row>
    <row r="518" spans="3:27" s="1" customFormat="1" ht="18">
      <c r="C518" s="24">
        <v>2</v>
      </c>
      <c r="D518" s="1" t="s">
        <v>351</v>
      </c>
      <c r="T518" s="13"/>
      <c r="U518" s="13"/>
      <c r="V518" s="13"/>
      <c r="W518" s="13"/>
      <c r="X518" s="13"/>
      <c r="Y518" s="70"/>
      <c r="Z518" s="70"/>
      <c r="AA518" s="70"/>
    </row>
    <row r="519" spans="3:27" s="1" customFormat="1" ht="9" customHeight="1" thickBot="1">
      <c r="T519" s="13"/>
      <c r="U519" s="13"/>
      <c r="V519" s="13"/>
      <c r="W519" s="13"/>
      <c r="X519" s="13"/>
      <c r="Y519" s="70"/>
      <c r="Z519" s="70"/>
      <c r="AA519" s="70"/>
    </row>
    <row r="520" spans="3:27" s="1" customFormat="1" ht="18" customHeight="1">
      <c r="D520" s="35" t="s">
        <v>439</v>
      </c>
      <c r="E520" s="31"/>
      <c r="F520" s="31"/>
      <c r="G520" s="31"/>
      <c r="H520" s="31"/>
      <c r="I520" s="31"/>
      <c r="J520" s="31"/>
      <c r="K520" s="31"/>
      <c r="L520" s="116"/>
      <c r="M520" s="117"/>
      <c r="N520" s="118"/>
      <c r="O520" s="29" t="s">
        <v>264</v>
      </c>
      <c r="T520" s="13"/>
      <c r="U520" s="13"/>
      <c r="V520" s="13"/>
      <c r="W520" s="13"/>
      <c r="X520" s="13"/>
      <c r="Y520" s="70"/>
      <c r="Z520" s="70"/>
      <c r="AA520" s="70"/>
    </row>
    <row r="521" spans="3:27" s="1" customFormat="1" ht="18" customHeight="1">
      <c r="D521" s="35" t="s">
        <v>353</v>
      </c>
      <c r="E521" s="31"/>
      <c r="F521" s="31"/>
      <c r="G521" s="31"/>
      <c r="H521" s="31"/>
      <c r="I521" s="31"/>
      <c r="J521" s="31"/>
      <c r="K521" s="31"/>
      <c r="L521" s="119"/>
      <c r="M521" s="120"/>
      <c r="N521" s="121"/>
      <c r="O521" s="29" t="s">
        <v>264</v>
      </c>
      <c r="T521" s="13"/>
      <c r="U521" s="13"/>
      <c r="V521" s="13"/>
      <c r="W521" s="13"/>
      <c r="X521" s="13"/>
      <c r="Y521" s="70"/>
      <c r="Z521" s="70"/>
      <c r="AA521" s="70"/>
    </row>
    <row r="522" spans="3:27" s="1" customFormat="1" ht="18" customHeight="1">
      <c r="D522" s="35" t="s">
        <v>354</v>
      </c>
      <c r="E522" s="31"/>
      <c r="F522" s="31"/>
      <c r="G522" s="31"/>
      <c r="H522" s="31"/>
      <c r="I522" s="31"/>
      <c r="J522" s="31"/>
      <c r="K522" s="31"/>
      <c r="L522" s="119"/>
      <c r="M522" s="120"/>
      <c r="N522" s="121"/>
      <c r="O522" s="29" t="s">
        <v>264</v>
      </c>
      <c r="T522" s="13"/>
      <c r="U522" s="13"/>
      <c r="V522" s="13"/>
      <c r="W522" s="13"/>
      <c r="X522" s="13"/>
      <c r="Y522" s="70"/>
      <c r="Z522" s="70"/>
      <c r="AA522" s="70"/>
    </row>
    <row r="523" spans="3:27" s="1" customFormat="1" ht="18" customHeight="1">
      <c r="D523" s="35" t="s">
        <v>355</v>
      </c>
      <c r="E523" s="31"/>
      <c r="F523" s="31"/>
      <c r="G523" s="31"/>
      <c r="H523" s="31"/>
      <c r="I523" s="31"/>
      <c r="J523" s="31"/>
      <c r="K523" s="31"/>
      <c r="L523" s="119"/>
      <c r="M523" s="120"/>
      <c r="N523" s="121"/>
      <c r="O523" s="29" t="s">
        <v>264</v>
      </c>
      <c r="T523" s="13"/>
      <c r="U523" s="13"/>
      <c r="V523" s="13"/>
      <c r="W523" s="13"/>
      <c r="X523" s="13"/>
      <c r="Y523" s="70"/>
      <c r="Z523" s="70"/>
      <c r="AA523" s="70"/>
    </row>
    <row r="524" spans="3:27" s="1" customFormat="1" ht="18" customHeight="1">
      <c r="D524" s="35" t="s">
        <v>356</v>
      </c>
      <c r="E524" s="31"/>
      <c r="F524" s="31"/>
      <c r="G524" s="31"/>
      <c r="H524" s="31"/>
      <c r="I524" s="31"/>
      <c r="J524" s="31"/>
      <c r="K524" s="31"/>
      <c r="L524" s="119"/>
      <c r="M524" s="120"/>
      <c r="N524" s="121"/>
      <c r="O524" s="29" t="s">
        <v>264</v>
      </c>
      <c r="T524" s="13"/>
      <c r="U524" s="13"/>
      <c r="V524" s="13"/>
      <c r="W524" s="13"/>
      <c r="X524" s="13"/>
      <c r="Y524" s="70"/>
      <c r="Z524" s="70"/>
      <c r="AA524" s="70"/>
    </row>
    <row r="525" spans="3:27" s="1" customFormat="1" ht="18" customHeight="1">
      <c r="D525" s="35" t="s">
        <v>357</v>
      </c>
      <c r="E525" s="31"/>
      <c r="F525" s="31"/>
      <c r="G525" s="31"/>
      <c r="H525" s="31"/>
      <c r="I525" s="31"/>
      <c r="J525" s="31"/>
      <c r="K525" s="31"/>
      <c r="L525" s="119"/>
      <c r="M525" s="120"/>
      <c r="N525" s="121"/>
      <c r="O525" s="29" t="s">
        <v>264</v>
      </c>
      <c r="T525" s="13"/>
      <c r="U525" s="13"/>
      <c r="V525" s="13"/>
      <c r="W525" s="13"/>
      <c r="X525" s="13"/>
      <c r="Y525" s="70"/>
      <c r="Z525" s="70"/>
      <c r="AA525" s="70"/>
    </row>
    <row r="526" spans="3:27" s="1" customFormat="1" ht="18" customHeight="1">
      <c r="D526" s="35" t="s">
        <v>358</v>
      </c>
      <c r="E526" s="31"/>
      <c r="F526" s="31"/>
      <c r="G526" s="31"/>
      <c r="H526" s="31"/>
      <c r="I526" s="31"/>
      <c r="J526" s="31"/>
      <c r="K526" s="31"/>
      <c r="L526" s="119"/>
      <c r="M526" s="120"/>
      <c r="N526" s="121"/>
      <c r="O526" s="29" t="s">
        <v>264</v>
      </c>
      <c r="T526" s="13"/>
      <c r="U526" s="13"/>
      <c r="V526" s="13"/>
      <c r="W526" s="13"/>
      <c r="X526" s="13"/>
      <c r="Y526" s="70"/>
      <c r="Z526" s="70"/>
      <c r="AA526" s="70"/>
    </row>
    <row r="527" spans="3:27" s="1" customFormat="1" ht="18" customHeight="1">
      <c r="D527" s="35" t="s">
        <v>359</v>
      </c>
      <c r="E527" s="31"/>
      <c r="F527" s="31"/>
      <c r="G527" s="31"/>
      <c r="H527" s="31"/>
      <c r="I527" s="31"/>
      <c r="J527" s="31"/>
      <c r="K527" s="31"/>
      <c r="L527" s="119"/>
      <c r="M527" s="120"/>
      <c r="N527" s="121"/>
      <c r="O527" s="29" t="s">
        <v>264</v>
      </c>
      <c r="T527" s="13"/>
      <c r="U527" s="13"/>
      <c r="V527" s="13"/>
      <c r="W527" s="13"/>
      <c r="X527" s="13"/>
      <c r="Y527" s="70"/>
      <c r="Z527" s="70"/>
      <c r="AA527" s="70"/>
    </row>
    <row r="528" spans="3:27" s="1" customFormat="1" ht="18" customHeight="1" thickBot="1">
      <c r="D528" s="35" t="s">
        <v>360</v>
      </c>
      <c r="E528" s="31"/>
      <c r="F528" s="31"/>
      <c r="G528" s="31"/>
      <c r="H528" s="31"/>
      <c r="I528" s="31"/>
      <c r="J528" s="31"/>
      <c r="K528" s="31"/>
      <c r="L528" s="122"/>
      <c r="M528" s="123"/>
      <c r="N528" s="124"/>
      <c r="O528" s="29" t="s">
        <v>264</v>
      </c>
      <c r="T528" s="13"/>
      <c r="U528" s="13"/>
      <c r="V528" s="13"/>
      <c r="W528" s="13"/>
      <c r="X528" s="13"/>
      <c r="Y528" s="70"/>
      <c r="Z528" s="70"/>
      <c r="AA528" s="70"/>
    </row>
    <row r="529" spans="3:27" s="1" customFormat="1" ht="18" customHeight="1">
      <c r="K529" s="37" t="s">
        <v>350</v>
      </c>
      <c r="L529" s="113">
        <f>SUM(L520:N528)</f>
        <v>0</v>
      </c>
      <c r="M529" s="113"/>
      <c r="N529" s="113"/>
      <c r="O529" s="29" t="s">
        <v>264</v>
      </c>
      <c r="P529" s="114" t="str">
        <f>IF(L529=$L$516,"","※Q1.性別ごとの人数と一致させてください。")</f>
        <v/>
      </c>
      <c r="Q529" s="115"/>
      <c r="R529" s="115"/>
      <c r="S529" s="115"/>
      <c r="T529" s="13"/>
      <c r="U529" s="13"/>
      <c r="V529" s="13"/>
      <c r="W529" s="13"/>
      <c r="X529" s="13"/>
      <c r="Y529" s="70"/>
      <c r="Z529" s="70"/>
      <c r="AA529" s="70"/>
    </row>
    <row r="530" spans="3:27" s="1" customFormat="1" ht="18" customHeight="1">
      <c r="D530" s="27"/>
      <c r="T530" s="13"/>
      <c r="U530" s="13"/>
      <c r="V530" s="13"/>
      <c r="W530" s="13"/>
      <c r="X530" s="13"/>
      <c r="Y530" s="70"/>
      <c r="Z530" s="70"/>
      <c r="AA530" s="70"/>
    </row>
    <row r="531" spans="3:27" s="1" customFormat="1" ht="18" customHeight="1">
      <c r="C531" s="24">
        <v>3</v>
      </c>
      <c r="D531" s="1" t="s">
        <v>361</v>
      </c>
      <c r="T531" s="70"/>
      <c r="U531" s="70"/>
      <c r="V531" s="70"/>
      <c r="W531" s="70"/>
      <c r="X531" s="70"/>
      <c r="Y531" s="70"/>
      <c r="Z531" s="70"/>
      <c r="AA531" s="70"/>
    </row>
    <row r="532" spans="3:27" s="1" customFormat="1" ht="18" customHeight="1">
      <c r="C532" s="24"/>
      <c r="D532" s="40" t="s">
        <v>362</v>
      </c>
      <c r="T532" s="70"/>
      <c r="U532" s="70"/>
      <c r="V532" s="70"/>
      <c r="W532" s="70"/>
      <c r="X532" s="70"/>
      <c r="Y532" s="70"/>
      <c r="Z532" s="70"/>
      <c r="AA532" s="70"/>
    </row>
    <row r="533" spans="3:27" s="1" customFormat="1" ht="18" customHeight="1">
      <c r="C533" s="24"/>
      <c r="D533" s="40" t="s">
        <v>363</v>
      </c>
      <c r="T533" s="70"/>
      <c r="U533" s="70"/>
      <c r="V533" s="70"/>
      <c r="W533" s="70"/>
      <c r="X533" s="70"/>
      <c r="Y533" s="70"/>
      <c r="Z533" s="70"/>
      <c r="AA533" s="70"/>
    </row>
    <row r="534" spans="3:27" s="1" customFormat="1" ht="9" customHeight="1">
      <c r="T534" s="13"/>
      <c r="U534" s="13"/>
      <c r="V534" s="13"/>
      <c r="W534" s="13"/>
      <c r="X534" s="13"/>
      <c r="Y534" s="70"/>
      <c r="Z534" s="70"/>
      <c r="AA534" s="70"/>
    </row>
    <row r="535" spans="3:27" s="1" customFormat="1" ht="18" customHeight="1" thickBot="1">
      <c r="C535" s="24"/>
      <c r="D535" s="28"/>
      <c r="E535" s="31"/>
      <c r="F535" s="32"/>
      <c r="G535" s="136" t="s">
        <v>364</v>
      </c>
      <c r="H535" s="136"/>
      <c r="I535" s="137"/>
      <c r="J535" s="131" t="s">
        <v>365</v>
      </c>
      <c r="K535" s="132"/>
      <c r="L535" s="133"/>
      <c r="M535" s="134" t="s">
        <v>366</v>
      </c>
      <c r="N535" s="135"/>
      <c r="O535" s="133"/>
      <c r="T535" s="70"/>
      <c r="U535" s="70"/>
      <c r="V535" s="70"/>
      <c r="W535" s="70"/>
      <c r="X535" s="70"/>
      <c r="Y535" s="70"/>
      <c r="Z535" s="70"/>
      <c r="AA535" s="70"/>
    </row>
    <row r="536" spans="3:27" s="1" customFormat="1" ht="18" customHeight="1">
      <c r="D536" s="35" t="s">
        <v>367</v>
      </c>
      <c r="E536" s="31"/>
      <c r="F536" s="31"/>
      <c r="G536" s="116"/>
      <c r="H536" s="118"/>
      <c r="I536" s="41" t="s">
        <v>264</v>
      </c>
      <c r="J536" s="116"/>
      <c r="K536" s="118"/>
      <c r="L536" s="29" t="s">
        <v>264</v>
      </c>
      <c r="M536" s="126">
        <f>SUM(G536,J536)</f>
        <v>0</v>
      </c>
      <c r="N536" s="126"/>
      <c r="O536" s="29" t="s">
        <v>264</v>
      </c>
      <c r="T536" s="70"/>
      <c r="U536" s="70"/>
      <c r="V536" s="70"/>
      <c r="W536" s="70"/>
      <c r="X536" s="70"/>
      <c r="Y536" s="70"/>
      <c r="Z536" s="70"/>
      <c r="AA536" s="70"/>
    </row>
    <row r="537" spans="3:27" s="1" customFormat="1" ht="18" customHeight="1">
      <c r="D537" s="35" t="s">
        <v>368</v>
      </c>
      <c r="E537" s="31"/>
      <c r="F537" s="31"/>
      <c r="G537" s="119"/>
      <c r="H537" s="121"/>
      <c r="I537" s="41" t="s">
        <v>264</v>
      </c>
      <c r="J537" s="119"/>
      <c r="K537" s="121"/>
      <c r="L537" s="29" t="s">
        <v>264</v>
      </c>
      <c r="M537" s="126">
        <f t="shared" ref="M537:M540" si="20">SUM(G537,J537)</f>
        <v>0</v>
      </c>
      <c r="N537" s="126"/>
      <c r="O537" s="29" t="s">
        <v>264</v>
      </c>
      <c r="T537" s="70"/>
      <c r="U537" s="70"/>
      <c r="V537" s="70"/>
      <c r="W537" s="70"/>
      <c r="X537" s="70"/>
      <c r="Y537" s="70"/>
      <c r="Z537" s="70"/>
      <c r="AA537" s="70"/>
    </row>
    <row r="538" spans="3:27" s="1" customFormat="1" ht="18" customHeight="1">
      <c r="D538" s="35" t="s">
        <v>369</v>
      </c>
      <c r="E538" s="31"/>
      <c r="F538" s="31"/>
      <c r="G538" s="119"/>
      <c r="H538" s="121"/>
      <c r="I538" s="41" t="s">
        <v>264</v>
      </c>
      <c r="J538" s="119"/>
      <c r="K538" s="121"/>
      <c r="L538" s="29" t="s">
        <v>264</v>
      </c>
      <c r="M538" s="126">
        <f t="shared" si="20"/>
        <v>0</v>
      </c>
      <c r="N538" s="126"/>
      <c r="O538" s="29" t="s">
        <v>264</v>
      </c>
      <c r="T538" s="70"/>
      <c r="U538" s="70"/>
      <c r="V538" s="70"/>
      <c r="W538" s="70"/>
      <c r="X538" s="70"/>
      <c r="Y538" s="70"/>
      <c r="Z538" s="70"/>
      <c r="AA538" s="70"/>
    </row>
    <row r="539" spans="3:27" s="1" customFormat="1" ht="18" customHeight="1">
      <c r="D539" s="35" t="s">
        <v>370</v>
      </c>
      <c r="E539" s="31"/>
      <c r="F539" s="31"/>
      <c r="G539" s="119"/>
      <c r="H539" s="121"/>
      <c r="I539" s="41" t="s">
        <v>264</v>
      </c>
      <c r="J539" s="119"/>
      <c r="K539" s="121"/>
      <c r="L539" s="29" t="s">
        <v>264</v>
      </c>
      <c r="M539" s="126">
        <f t="shared" si="20"/>
        <v>0</v>
      </c>
      <c r="N539" s="126"/>
      <c r="O539" s="29" t="s">
        <v>264</v>
      </c>
      <c r="T539" s="70"/>
      <c r="U539" s="70"/>
      <c r="V539" s="70"/>
      <c r="W539" s="70"/>
      <c r="X539" s="70"/>
      <c r="Y539" s="70"/>
      <c r="Z539" s="70"/>
      <c r="AA539" s="70"/>
    </row>
    <row r="540" spans="3:27" s="1" customFormat="1" ht="18" customHeight="1">
      <c r="D540" s="35" t="s">
        <v>371</v>
      </c>
      <c r="E540" s="31"/>
      <c r="F540" s="31"/>
      <c r="G540" s="140" t="s">
        <v>372</v>
      </c>
      <c r="H540" s="141"/>
      <c r="I540" s="41" t="s">
        <v>264</v>
      </c>
      <c r="J540" s="119"/>
      <c r="K540" s="121"/>
      <c r="L540" s="29" t="s">
        <v>264</v>
      </c>
      <c r="M540" s="126">
        <f t="shared" si="20"/>
        <v>0</v>
      </c>
      <c r="N540" s="126"/>
      <c r="O540" s="29" t="s">
        <v>264</v>
      </c>
      <c r="T540" s="70"/>
      <c r="U540" s="70"/>
      <c r="V540" s="70"/>
      <c r="W540" s="70"/>
      <c r="X540" s="70"/>
      <c r="Y540" s="70"/>
      <c r="Z540" s="70"/>
      <c r="AA540" s="70"/>
    </row>
    <row r="541" spans="3:27" s="1" customFormat="1" ht="18" customHeight="1" thickBot="1">
      <c r="D541" s="35" t="s">
        <v>373</v>
      </c>
      <c r="E541" s="31"/>
      <c r="F541" s="31"/>
      <c r="G541" s="129" t="s">
        <v>374</v>
      </c>
      <c r="H541" s="130"/>
      <c r="I541" s="41" t="s">
        <v>264</v>
      </c>
      <c r="J541" s="122"/>
      <c r="K541" s="124"/>
      <c r="L541" s="29" t="s">
        <v>264</v>
      </c>
      <c r="M541" s="126">
        <f>SUM(G541,J541)</f>
        <v>0</v>
      </c>
      <c r="N541" s="126"/>
      <c r="O541" s="29" t="s">
        <v>264</v>
      </c>
      <c r="T541" s="70"/>
      <c r="U541" s="70"/>
      <c r="V541" s="70"/>
      <c r="W541" s="70"/>
      <c r="X541" s="70"/>
      <c r="Y541" s="70"/>
      <c r="Z541" s="70"/>
      <c r="AA541" s="70"/>
    </row>
    <row r="542" spans="3:27" s="1" customFormat="1" ht="18" customHeight="1">
      <c r="D542" s="42"/>
      <c r="E542" s="43"/>
      <c r="F542" s="44" t="s">
        <v>375</v>
      </c>
      <c r="G542" s="148">
        <f>SUM(G536:H541)</f>
        <v>0</v>
      </c>
      <c r="H542" s="148"/>
      <c r="I542" s="29" t="s">
        <v>264</v>
      </c>
      <c r="J542" s="114" t="str">
        <f>IF(G542=$L$516,"","※Q1.性別ごとの人数と一致させてください。")</f>
        <v/>
      </c>
      <c r="K542" s="115"/>
      <c r="L542" s="115"/>
      <c r="M542" s="115"/>
      <c r="N542" s="115"/>
      <c r="O542" s="115"/>
      <c r="P542" s="115"/>
      <c r="Q542" s="115"/>
      <c r="R542" s="115"/>
      <c r="S542" s="115"/>
      <c r="T542" s="70"/>
      <c r="U542" s="70"/>
      <c r="V542" s="70"/>
      <c r="W542" s="70"/>
      <c r="X542" s="70"/>
      <c r="Y542" s="70"/>
      <c r="Z542" s="70"/>
      <c r="AA542" s="70"/>
    </row>
    <row r="543" spans="3:27" s="1" customFormat="1" ht="18" customHeight="1">
      <c r="D543" s="27"/>
      <c r="T543" s="13"/>
      <c r="U543" s="13"/>
      <c r="V543" s="13"/>
      <c r="W543" s="13"/>
      <c r="X543" s="13"/>
      <c r="Y543" s="70"/>
      <c r="Z543" s="70"/>
      <c r="AA543" s="70"/>
    </row>
    <row r="544" spans="3:27" s="1" customFormat="1" ht="18">
      <c r="C544" s="24">
        <v>4</v>
      </c>
      <c r="D544" s="1" t="s">
        <v>376</v>
      </c>
      <c r="T544" s="13"/>
      <c r="U544" s="13"/>
      <c r="V544" s="13"/>
      <c r="W544" s="13"/>
      <c r="X544" s="13"/>
      <c r="Y544" s="70"/>
      <c r="Z544" s="70"/>
      <c r="AA544" s="70"/>
    </row>
    <row r="545" spans="3:27" s="1" customFormat="1" ht="9" customHeight="1" thickBot="1">
      <c r="T545" s="13"/>
      <c r="U545" s="13"/>
      <c r="V545" s="13"/>
      <c r="W545" s="13"/>
      <c r="X545" s="13"/>
      <c r="Y545" s="70"/>
      <c r="Z545" s="70"/>
      <c r="AA545" s="70"/>
    </row>
    <row r="546" spans="3:27" s="1" customFormat="1" ht="18" customHeight="1">
      <c r="D546" s="35" t="s">
        <v>377</v>
      </c>
      <c r="E546" s="31"/>
      <c r="F546" s="31"/>
      <c r="G546" s="31"/>
      <c r="H546" s="31"/>
      <c r="I546" s="31"/>
      <c r="J546" s="31"/>
      <c r="K546" s="31"/>
      <c r="L546" s="116"/>
      <c r="M546" s="117"/>
      <c r="N546" s="118"/>
      <c r="O546" s="29" t="s">
        <v>264</v>
      </c>
      <c r="T546" s="13"/>
      <c r="U546" s="13"/>
      <c r="V546" s="13"/>
      <c r="W546" s="13"/>
      <c r="X546" s="13"/>
      <c r="Y546" s="70"/>
      <c r="Z546" s="70"/>
      <c r="AA546" s="70"/>
    </row>
    <row r="547" spans="3:27" s="1" customFormat="1" ht="18" customHeight="1">
      <c r="D547" s="35" t="s">
        <v>378</v>
      </c>
      <c r="E547" s="31"/>
      <c r="F547" s="31"/>
      <c r="G547" s="31"/>
      <c r="H547" s="31"/>
      <c r="I547" s="31"/>
      <c r="J547" s="31"/>
      <c r="K547" s="31"/>
      <c r="L547" s="119"/>
      <c r="M547" s="120"/>
      <c r="N547" s="121"/>
      <c r="O547" s="29" t="s">
        <v>264</v>
      </c>
      <c r="T547" s="13"/>
      <c r="U547" s="13"/>
      <c r="V547" s="13"/>
      <c r="W547" s="13"/>
      <c r="X547" s="13"/>
      <c r="Y547" s="70"/>
      <c r="Z547" s="70"/>
      <c r="AA547" s="70"/>
    </row>
    <row r="548" spans="3:27" s="1" customFormat="1" ht="18" customHeight="1">
      <c r="D548" s="35" t="s">
        <v>379</v>
      </c>
      <c r="E548" s="31"/>
      <c r="F548" s="31"/>
      <c r="G548" s="31"/>
      <c r="H548" s="31"/>
      <c r="I548" s="31"/>
      <c r="J548" s="31"/>
      <c r="K548" s="31"/>
      <c r="L548" s="119"/>
      <c r="M548" s="120"/>
      <c r="N548" s="121"/>
      <c r="O548" s="29" t="s">
        <v>264</v>
      </c>
      <c r="T548" s="13"/>
      <c r="U548" s="13"/>
      <c r="V548" s="13"/>
      <c r="W548" s="13"/>
      <c r="X548" s="13"/>
      <c r="Y548" s="70"/>
      <c r="Z548" s="70"/>
      <c r="AA548" s="70"/>
    </row>
    <row r="549" spans="3:27" s="1" customFormat="1" ht="18" customHeight="1">
      <c r="D549" s="35" t="s">
        <v>380</v>
      </c>
      <c r="E549" s="31"/>
      <c r="F549" s="31"/>
      <c r="G549" s="31"/>
      <c r="H549" s="31"/>
      <c r="I549" s="31"/>
      <c r="J549" s="31"/>
      <c r="K549" s="31"/>
      <c r="L549" s="119"/>
      <c r="M549" s="120"/>
      <c r="N549" s="121"/>
      <c r="O549" s="29" t="s">
        <v>264</v>
      </c>
      <c r="T549" s="13"/>
      <c r="U549" s="13"/>
      <c r="V549" s="13"/>
      <c r="W549" s="13"/>
      <c r="X549" s="13"/>
      <c r="Y549" s="70"/>
      <c r="Z549" s="70"/>
      <c r="AA549" s="70"/>
    </row>
    <row r="550" spans="3:27" s="1" customFormat="1" ht="18" customHeight="1">
      <c r="D550" s="35" t="s">
        <v>381</v>
      </c>
      <c r="E550" s="31"/>
      <c r="F550" s="31"/>
      <c r="G550" s="31"/>
      <c r="H550" s="31"/>
      <c r="I550" s="31"/>
      <c r="J550" s="31"/>
      <c r="K550" s="31"/>
      <c r="L550" s="119"/>
      <c r="M550" s="120"/>
      <c r="N550" s="121"/>
      <c r="O550" s="29" t="s">
        <v>264</v>
      </c>
      <c r="T550" s="13"/>
      <c r="U550" s="13"/>
      <c r="V550" s="13"/>
      <c r="W550" s="13"/>
      <c r="X550" s="13"/>
      <c r="Y550" s="70"/>
      <c r="Z550" s="70"/>
      <c r="AA550" s="70"/>
    </row>
    <row r="551" spans="3:27" s="1" customFormat="1" ht="18" customHeight="1">
      <c r="D551" s="35" t="s">
        <v>382</v>
      </c>
      <c r="E551" s="31"/>
      <c r="F551" s="31"/>
      <c r="G551" s="31"/>
      <c r="H551" s="31"/>
      <c r="I551" s="31"/>
      <c r="J551" s="31"/>
      <c r="K551" s="31"/>
      <c r="L551" s="119"/>
      <c r="M551" s="120"/>
      <c r="N551" s="121"/>
      <c r="O551" s="29" t="s">
        <v>264</v>
      </c>
      <c r="T551" s="13"/>
      <c r="U551" s="13"/>
      <c r="V551" s="13"/>
      <c r="W551" s="13"/>
      <c r="X551" s="13"/>
      <c r="Y551" s="70"/>
      <c r="Z551" s="70"/>
      <c r="AA551" s="70"/>
    </row>
    <row r="552" spans="3:27" s="1" customFormat="1" ht="18" customHeight="1" thickBot="1">
      <c r="D552" s="35" t="s">
        <v>383</v>
      </c>
      <c r="E552" s="31"/>
      <c r="F552" s="31"/>
      <c r="G552" s="31"/>
      <c r="H552" s="31"/>
      <c r="I552" s="31"/>
      <c r="J552" s="31"/>
      <c r="K552" s="31"/>
      <c r="L552" s="119"/>
      <c r="M552" s="120"/>
      <c r="N552" s="121"/>
      <c r="O552" s="29" t="s">
        <v>264</v>
      </c>
      <c r="T552" s="13"/>
      <c r="U552" s="13"/>
      <c r="V552" s="13"/>
      <c r="W552" s="13"/>
      <c r="X552" s="13"/>
      <c r="Y552" s="70"/>
      <c r="Z552" s="70"/>
      <c r="AA552" s="70"/>
    </row>
    <row r="553" spans="3:27" s="1" customFormat="1" ht="18" customHeight="1" thickBot="1">
      <c r="K553" s="37" t="s">
        <v>350</v>
      </c>
      <c r="L553" s="125">
        <f>SUM(L546:N552)</f>
        <v>0</v>
      </c>
      <c r="M553" s="125"/>
      <c r="N553" s="125"/>
      <c r="O553" s="29" t="s">
        <v>264</v>
      </c>
      <c r="P553" s="114" t="str">
        <f>IF(L553=$L$516,"","※Q1.性別ごとの人数と一致させてください。")</f>
        <v/>
      </c>
      <c r="Q553" s="115"/>
      <c r="R553" s="115"/>
      <c r="S553" s="115"/>
      <c r="T553" s="13"/>
      <c r="U553" s="13"/>
      <c r="V553" s="13"/>
      <c r="W553" s="13"/>
      <c r="X553" s="13"/>
      <c r="Y553" s="70"/>
      <c r="Z553" s="70"/>
      <c r="AA553" s="70"/>
    </row>
    <row r="554" spans="3:27" s="1" customFormat="1" ht="18" customHeight="1">
      <c r="D554" s="35" t="s">
        <v>385</v>
      </c>
      <c r="E554" s="31"/>
      <c r="F554" s="31"/>
      <c r="G554" s="31"/>
      <c r="H554" s="31"/>
      <c r="I554" s="31"/>
      <c r="J554" s="31"/>
      <c r="K554" s="31"/>
      <c r="L554" s="154"/>
      <c r="M554" s="155"/>
      <c r="N554" s="156"/>
      <c r="O554" s="29" t="s">
        <v>264</v>
      </c>
      <c r="T554" s="13"/>
      <c r="U554" s="13"/>
      <c r="V554" s="13"/>
      <c r="W554" s="13"/>
      <c r="X554" s="13"/>
      <c r="Y554" s="70"/>
      <c r="Z554" s="70"/>
      <c r="AA554" s="70"/>
    </row>
    <row r="555" spans="3:27" s="1" customFormat="1" ht="18" customHeight="1" thickBot="1">
      <c r="D555" s="35" t="s">
        <v>386</v>
      </c>
      <c r="E555" s="31"/>
      <c r="F555" s="31"/>
      <c r="G555" s="31"/>
      <c r="H555" s="31"/>
      <c r="I555" s="31"/>
      <c r="J555" s="31"/>
      <c r="K555" s="31"/>
      <c r="L555" s="122"/>
      <c r="M555" s="123"/>
      <c r="N555" s="124"/>
      <c r="O555" s="29" t="s">
        <v>264</v>
      </c>
      <c r="T555" s="13"/>
      <c r="U555" s="13"/>
      <c r="V555" s="13"/>
      <c r="W555" s="13"/>
      <c r="X555" s="13"/>
      <c r="Y555" s="70"/>
      <c r="Z555" s="70"/>
      <c r="AA555" s="70"/>
    </row>
    <row r="556" spans="3:27" s="1" customFormat="1" ht="15.95" customHeight="1">
      <c r="C556" s="24"/>
      <c r="D556" s="10" t="s">
        <v>387</v>
      </c>
      <c r="T556" s="13"/>
      <c r="U556" s="13"/>
      <c r="V556" s="13"/>
      <c r="W556" s="13"/>
      <c r="X556" s="13"/>
      <c r="Y556" s="70"/>
      <c r="Z556" s="70"/>
      <c r="AA556" s="70"/>
    </row>
    <row r="557" spans="3:27" s="1" customFormat="1" ht="15.95" customHeight="1">
      <c r="C557" s="24"/>
      <c r="D557" s="10" t="s">
        <v>388</v>
      </c>
      <c r="T557" s="13"/>
      <c r="U557" s="13"/>
      <c r="V557" s="13"/>
      <c r="W557" s="13"/>
      <c r="X557" s="13"/>
      <c r="Y557" s="70"/>
      <c r="Z557" s="70"/>
      <c r="AA557" s="70"/>
    </row>
    <row r="558" spans="3:27" s="1" customFormat="1" ht="18" customHeight="1">
      <c r="D558" s="27"/>
      <c r="T558" s="13"/>
      <c r="U558" s="13"/>
      <c r="V558" s="13"/>
      <c r="W558" s="13"/>
      <c r="X558" s="13"/>
      <c r="Y558" s="70"/>
      <c r="Z558" s="70"/>
      <c r="AA558" s="70"/>
    </row>
    <row r="559" spans="3:27" s="1" customFormat="1" ht="18">
      <c r="C559" s="24">
        <v>5</v>
      </c>
      <c r="D559" s="1" t="s">
        <v>265</v>
      </c>
      <c r="E559" s="1" t="s">
        <v>389</v>
      </c>
      <c r="T559" s="13"/>
      <c r="U559" s="13"/>
      <c r="V559" s="13"/>
      <c r="W559" s="13"/>
      <c r="X559" s="13"/>
      <c r="Y559" s="70"/>
      <c r="Z559" s="70"/>
      <c r="AA559" s="70"/>
    </row>
    <row r="560" spans="3:27" s="1" customFormat="1" ht="15.95" customHeight="1">
      <c r="C560" s="24"/>
      <c r="D560" s="10" t="s">
        <v>390</v>
      </c>
      <c r="T560" s="13"/>
      <c r="U560" s="13"/>
      <c r="V560" s="13"/>
      <c r="W560" s="13"/>
      <c r="X560" s="13"/>
      <c r="Y560" s="70"/>
      <c r="Z560" s="70"/>
      <c r="AA560" s="70"/>
    </row>
    <row r="561" spans="3:27" s="1" customFormat="1" ht="15.95" customHeight="1">
      <c r="C561" s="24"/>
      <c r="D561" s="10" t="s">
        <v>391</v>
      </c>
      <c r="T561" s="13"/>
      <c r="U561" s="13"/>
      <c r="V561" s="13"/>
      <c r="W561" s="13"/>
      <c r="X561" s="13"/>
      <c r="Y561" s="70"/>
      <c r="Z561" s="70"/>
      <c r="AA561" s="70"/>
    </row>
    <row r="562" spans="3:27" s="1" customFormat="1" ht="15.95" customHeight="1">
      <c r="C562" s="24"/>
      <c r="D562" s="10" t="s">
        <v>392</v>
      </c>
      <c r="T562" s="13"/>
      <c r="U562" s="13"/>
      <c r="V562" s="13"/>
      <c r="W562" s="13"/>
      <c r="X562" s="13"/>
      <c r="Y562" s="70"/>
      <c r="Z562" s="70"/>
      <c r="AA562" s="70"/>
    </row>
    <row r="563" spans="3:27" s="1" customFormat="1" ht="9" customHeight="1" thickBot="1">
      <c r="T563" s="13"/>
      <c r="U563" s="13"/>
      <c r="V563" s="13"/>
      <c r="W563" s="13"/>
      <c r="X563" s="13"/>
      <c r="Y563" s="70"/>
      <c r="Z563" s="70"/>
      <c r="AA563" s="70"/>
    </row>
    <row r="564" spans="3:27" s="1" customFormat="1" ht="18" customHeight="1">
      <c r="D564" s="35" t="s">
        <v>440</v>
      </c>
      <c r="E564" s="31"/>
      <c r="F564" s="31"/>
      <c r="G564" s="31"/>
      <c r="H564" s="31"/>
      <c r="I564" s="31"/>
      <c r="J564" s="31"/>
      <c r="K564" s="31"/>
      <c r="L564" s="116"/>
      <c r="M564" s="117"/>
      <c r="N564" s="118"/>
      <c r="O564" s="29" t="s">
        <v>264</v>
      </c>
      <c r="T564" s="13"/>
      <c r="U564" s="4">
        <f>IF(L564&gt;0,1,0)</f>
        <v>0</v>
      </c>
      <c r="V564" s="13"/>
      <c r="W564" s="13"/>
      <c r="X564" s="13"/>
      <c r="Y564" s="70"/>
      <c r="Z564" s="70"/>
      <c r="AA564" s="70"/>
    </row>
    <row r="565" spans="3:27" s="1" customFormat="1" ht="18" customHeight="1" thickBot="1">
      <c r="D565" s="35" t="s">
        <v>394</v>
      </c>
      <c r="E565" s="31"/>
      <c r="F565" s="31"/>
      <c r="G565" s="31"/>
      <c r="H565" s="31"/>
      <c r="I565" s="31"/>
      <c r="J565" s="31"/>
      <c r="K565" s="31"/>
      <c r="L565" s="122"/>
      <c r="M565" s="123"/>
      <c r="N565" s="124"/>
      <c r="O565" s="29" t="s">
        <v>264</v>
      </c>
      <c r="T565" s="13"/>
      <c r="U565" s="13"/>
      <c r="V565" s="13"/>
      <c r="W565" s="13"/>
      <c r="X565" s="13"/>
      <c r="Y565" s="70"/>
      <c r="Z565" s="70"/>
      <c r="AA565" s="70"/>
    </row>
    <row r="566" spans="3:27" s="1" customFormat="1" ht="18" customHeight="1">
      <c r="K566" s="37" t="s">
        <v>350</v>
      </c>
      <c r="L566" s="113">
        <f>SUM(L564:N565)</f>
        <v>0</v>
      </c>
      <c r="M566" s="113"/>
      <c r="N566" s="113"/>
      <c r="O566" s="29" t="s">
        <v>264</v>
      </c>
      <c r="P566" s="114" t="str">
        <f>IF(L566=$L$516,"","※Q1.性別ごとの人数と一致させてください。")</f>
        <v/>
      </c>
      <c r="Q566" s="115"/>
      <c r="R566" s="115"/>
      <c r="S566" s="115"/>
      <c r="T566" s="13"/>
      <c r="U566" s="13"/>
      <c r="V566" s="13"/>
      <c r="W566" s="13"/>
      <c r="X566" s="13"/>
      <c r="Y566" s="70"/>
      <c r="Z566" s="70"/>
      <c r="AA566" s="70"/>
    </row>
    <row r="567" spans="3:27" s="1" customFormat="1" ht="18" customHeight="1">
      <c r="D567" s="27"/>
      <c r="T567" s="13"/>
      <c r="U567" s="13"/>
      <c r="V567" s="13"/>
      <c r="W567" s="13"/>
      <c r="X567" s="13"/>
      <c r="Y567" s="70"/>
      <c r="Z567" s="70"/>
      <c r="AA567" s="70"/>
    </row>
    <row r="568" spans="3:27" s="1" customFormat="1" ht="18">
      <c r="C568" s="24"/>
      <c r="D568" s="1" t="s">
        <v>222</v>
      </c>
      <c r="E568" s="1" t="s">
        <v>441</v>
      </c>
      <c r="T568" s="13"/>
      <c r="U568" s="13"/>
      <c r="V568" s="13"/>
      <c r="W568" s="13"/>
      <c r="X568" s="13"/>
      <c r="Y568" s="70"/>
      <c r="Z568" s="70"/>
      <c r="AA568" s="70"/>
    </row>
    <row r="569" spans="3:27" s="1" customFormat="1" ht="18">
      <c r="C569" s="24"/>
      <c r="E569" s="10" t="s">
        <v>396</v>
      </c>
      <c r="T569" s="13"/>
      <c r="U569" s="13"/>
      <c r="V569" s="13"/>
      <c r="W569" s="13"/>
      <c r="X569" s="13"/>
      <c r="Y569" s="70"/>
      <c r="Z569" s="70"/>
      <c r="AA569" s="70"/>
    </row>
    <row r="570" spans="3:27" s="1" customFormat="1" ht="9" customHeight="1" thickBot="1">
      <c r="T570" s="13"/>
      <c r="U570" s="13"/>
      <c r="V570" s="13"/>
      <c r="W570" s="13"/>
      <c r="X570" s="13"/>
      <c r="Y570" s="70"/>
      <c r="Z570" s="70"/>
      <c r="AA570" s="70"/>
    </row>
    <row r="571" spans="3:27" s="1" customFormat="1" ht="18" customHeight="1">
      <c r="D571" s="35" t="s">
        <v>397</v>
      </c>
      <c r="E571" s="31"/>
      <c r="F571" s="31"/>
      <c r="G571" s="31"/>
      <c r="H571" s="31"/>
      <c r="I571" s="31"/>
      <c r="J571" s="31"/>
      <c r="K571" s="31"/>
      <c r="L571" s="116"/>
      <c r="M571" s="117"/>
      <c r="N571" s="118"/>
      <c r="O571" s="29" t="s">
        <v>264</v>
      </c>
      <c r="T571" s="13"/>
      <c r="U571" s="13"/>
      <c r="V571" s="13"/>
      <c r="W571" s="13"/>
      <c r="X571" s="13"/>
      <c r="Y571" s="70"/>
      <c r="Z571" s="70"/>
      <c r="AA571" s="70"/>
    </row>
    <row r="572" spans="3:27" s="1" customFormat="1" ht="18" customHeight="1">
      <c r="D572" s="35" t="s">
        <v>398</v>
      </c>
      <c r="E572" s="31"/>
      <c r="F572" s="31"/>
      <c r="G572" s="31"/>
      <c r="H572" s="31"/>
      <c r="I572" s="31"/>
      <c r="J572" s="31"/>
      <c r="K572" s="31"/>
      <c r="L572" s="119"/>
      <c r="M572" s="120"/>
      <c r="N572" s="121"/>
      <c r="O572" s="29" t="s">
        <v>264</v>
      </c>
      <c r="T572" s="13"/>
      <c r="U572" s="13"/>
      <c r="V572" s="13"/>
      <c r="W572" s="13"/>
      <c r="X572" s="13"/>
      <c r="Y572" s="70"/>
      <c r="Z572" s="70"/>
      <c r="AA572" s="70"/>
    </row>
    <row r="573" spans="3:27" s="1" customFormat="1" ht="18" customHeight="1">
      <c r="D573" s="35" t="s">
        <v>399</v>
      </c>
      <c r="E573" s="31"/>
      <c r="F573" s="31"/>
      <c r="G573" s="31"/>
      <c r="H573" s="31"/>
      <c r="I573" s="31"/>
      <c r="J573" s="31"/>
      <c r="K573" s="31"/>
      <c r="L573" s="119"/>
      <c r="M573" s="120"/>
      <c r="N573" s="121"/>
      <c r="O573" s="29" t="s">
        <v>264</v>
      </c>
      <c r="T573" s="13"/>
      <c r="U573" s="13"/>
      <c r="V573" s="13"/>
      <c r="W573" s="13"/>
      <c r="X573" s="13"/>
      <c r="Y573" s="70"/>
      <c r="Z573" s="70"/>
      <c r="AA573" s="70"/>
    </row>
    <row r="574" spans="3:27" s="1" customFormat="1" ht="18" customHeight="1">
      <c r="D574" s="35" t="s">
        <v>400</v>
      </c>
      <c r="E574" s="31"/>
      <c r="F574" s="31"/>
      <c r="G574" s="31"/>
      <c r="H574" s="31"/>
      <c r="I574" s="31"/>
      <c r="J574" s="31"/>
      <c r="K574" s="31"/>
      <c r="L574" s="119"/>
      <c r="M574" s="120"/>
      <c r="N574" s="121"/>
      <c r="O574" s="29" t="s">
        <v>264</v>
      </c>
      <c r="T574" s="13"/>
      <c r="U574" s="13"/>
      <c r="V574" s="13"/>
      <c r="W574" s="13"/>
      <c r="X574" s="13"/>
      <c r="Y574" s="70"/>
      <c r="Z574" s="70"/>
      <c r="AA574" s="70"/>
    </row>
    <row r="575" spans="3:27" s="1" customFormat="1" ht="18" customHeight="1">
      <c r="D575" s="35" t="s">
        <v>401</v>
      </c>
      <c r="E575" s="31"/>
      <c r="F575" s="31"/>
      <c r="G575" s="31"/>
      <c r="H575" s="31"/>
      <c r="I575" s="31"/>
      <c r="J575" s="31"/>
      <c r="K575" s="31"/>
      <c r="L575" s="119"/>
      <c r="M575" s="120"/>
      <c r="N575" s="121"/>
      <c r="O575" s="29" t="s">
        <v>264</v>
      </c>
      <c r="T575" s="13"/>
      <c r="U575" s="13"/>
      <c r="V575" s="13"/>
      <c r="W575" s="13"/>
      <c r="X575" s="13"/>
      <c r="Y575" s="70"/>
      <c r="Z575" s="70"/>
      <c r="AA575" s="70"/>
    </row>
    <row r="576" spans="3:27" s="1" customFormat="1" ht="18" customHeight="1">
      <c r="D576" s="35" t="s">
        <v>402</v>
      </c>
      <c r="E576" s="31"/>
      <c r="F576" s="31"/>
      <c r="G576" s="31"/>
      <c r="H576" s="31"/>
      <c r="I576" s="31"/>
      <c r="J576" s="31"/>
      <c r="K576" s="31"/>
      <c r="L576" s="119"/>
      <c r="M576" s="120"/>
      <c r="N576" s="121"/>
      <c r="O576" s="29" t="s">
        <v>264</v>
      </c>
      <c r="T576" s="13"/>
      <c r="U576" s="13"/>
      <c r="V576" s="13"/>
      <c r="W576" s="13"/>
      <c r="X576" s="13"/>
      <c r="Y576" s="70"/>
      <c r="Z576" s="70"/>
      <c r="AA576" s="70"/>
    </row>
    <row r="577" spans="4:27" s="1" customFormat="1" ht="18" customHeight="1">
      <c r="D577" s="35" t="s">
        <v>403</v>
      </c>
      <c r="E577" s="31"/>
      <c r="F577" s="31"/>
      <c r="G577" s="31"/>
      <c r="H577" s="31"/>
      <c r="I577" s="31"/>
      <c r="J577" s="31"/>
      <c r="K577" s="31"/>
      <c r="L577" s="119"/>
      <c r="M577" s="120"/>
      <c r="N577" s="121"/>
      <c r="O577" s="29" t="s">
        <v>264</v>
      </c>
      <c r="T577" s="13"/>
      <c r="U577" s="13"/>
      <c r="V577" s="13"/>
      <c r="W577" s="13"/>
      <c r="X577" s="13"/>
      <c r="Y577" s="70"/>
      <c r="Z577" s="70"/>
      <c r="AA577" s="70"/>
    </row>
    <row r="578" spans="4:27" s="1" customFormat="1" ht="18" customHeight="1">
      <c r="D578" s="35" t="s">
        <v>404</v>
      </c>
      <c r="E578" s="31"/>
      <c r="F578" s="31"/>
      <c r="G578" s="31"/>
      <c r="H578" s="31"/>
      <c r="I578" s="31"/>
      <c r="J578" s="31"/>
      <c r="K578" s="31"/>
      <c r="L578" s="119"/>
      <c r="M578" s="120"/>
      <c r="N578" s="121"/>
      <c r="O578" s="29" t="s">
        <v>264</v>
      </c>
      <c r="T578" s="13"/>
      <c r="U578" s="13"/>
      <c r="V578" s="13"/>
      <c r="W578" s="13"/>
      <c r="X578" s="13"/>
      <c r="Y578" s="70"/>
      <c r="Z578" s="70"/>
      <c r="AA578" s="70"/>
    </row>
    <row r="579" spans="4:27" s="1" customFormat="1" ht="18" customHeight="1">
      <c r="D579" s="35" t="s">
        <v>405</v>
      </c>
      <c r="E579" s="31"/>
      <c r="F579" s="31"/>
      <c r="G579" s="31"/>
      <c r="H579" s="31"/>
      <c r="I579" s="31"/>
      <c r="J579" s="31"/>
      <c r="K579" s="31"/>
      <c r="L579" s="119"/>
      <c r="M579" s="120"/>
      <c r="N579" s="121"/>
      <c r="O579" s="29" t="s">
        <v>264</v>
      </c>
      <c r="T579" s="13"/>
      <c r="U579" s="13"/>
      <c r="V579" s="13"/>
      <c r="W579" s="13"/>
      <c r="X579" s="13"/>
      <c r="Y579" s="70"/>
      <c r="Z579" s="70"/>
      <c r="AA579" s="70"/>
    </row>
    <row r="580" spans="4:27" s="1" customFormat="1" ht="18" customHeight="1">
      <c r="D580" s="35" t="s">
        <v>406</v>
      </c>
      <c r="E580" s="31"/>
      <c r="F580" s="31"/>
      <c r="G580" s="31"/>
      <c r="H580" s="31"/>
      <c r="I580" s="31"/>
      <c r="J580" s="31"/>
      <c r="K580" s="31"/>
      <c r="L580" s="119"/>
      <c r="M580" s="120"/>
      <c r="N580" s="121"/>
      <c r="O580" s="29" t="s">
        <v>264</v>
      </c>
      <c r="T580" s="13"/>
      <c r="U580" s="13"/>
      <c r="V580" s="13"/>
      <c r="W580" s="13"/>
      <c r="X580" s="13"/>
      <c r="Y580" s="70"/>
      <c r="Z580" s="70"/>
      <c r="AA580" s="70"/>
    </row>
    <row r="581" spans="4:27" s="1" customFormat="1" ht="18" customHeight="1">
      <c r="D581" s="35" t="s">
        <v>407</v>
      </c>
      <c r="E581" s="31"/>
      <c r="F581" s="31"/>
      <c r="G581" s="31"/>
      <c r="H581" s="31"/>
      <c r="I581" s="31"/>
      <c r="J581" s="31"/>
      <c r="K581" s="31"/>
      <c r="L581" s="119"/>
      <c r="M581" s="120"/>
      <c r="N581" s="121"/>
      <c r="O581" s="29" t="s">
        <v>264</v>
      </c>
      <c r="T581" s="13"/>
      <c r="U581" s="13"/>
      <c r="V581" s="13"/>
      <c r="W581" s="13"/>
      <c r="X581" s="13"/>
      <c r="Y581" s="70"/>
      <c r="Z581" s="70"/>
      <c r="AA581" s="70"/>
    </row>
    <row r="582" spans="4:27" s="1" customFormat="1" ht="18" customHeight="1">
      <c r="D582" s="35" t="s">
        <v>408</v>
      </c>
      <c r="E582" s="31"/>
      <c r="F582" s="31"/>
      <c r="G582" s="31"/>
      <c r="H582" s="31"/>
      <c r="I582" s="31"/>
      <c r="J582" s="31"/>
      <c r="K582" s="31"/>
      <c r="L582" s="119"/>
      <c r="M582" s="120"/>
      <c r="N582" s="121"/>
      <c r="O582" s="29" t="s">
        <v>264</v>
      </c>
      <c r="T582" s="13"/>
      <c r="U582" s="13"/>
      <c r="V582" s="13"/>
      <c r="W582" s="13"/>
      <c r="X582" s="13"/>
      <c r="Y582" s="70"/>
      <c r="Z582" s="70"/>
      <c r="AA582" s="70"/>
    </row>
    <row r="583" spans="4:27" s="1" customFormat="1" ht="18" customHeight="1">
      <c r="D583" s="35" t="s">
        <v>409</v>
      </c>
      <c r="E583" s="31"/>
      <c r="F583" s="31"/>
      <c r="G583" s="31"/>
      <c r="H583" s="31"/>
      <c r="I583" s="31"/>
      <c r="J583" s="31"/>
      <c r="K583" s="31"/>
      <c r="L583" s="119"/>
      <c r="M583" s="120"/>
      <c r="N583" s="121"/>
      <c r="O583" s="29" t="s">
        <v>264</v>
      </c>
      <c r="T583" s="13"/>
      <c r="U583" s="13"/>
      <c r="V583" s="13"/>
      <c r="W583" s="13"/>
      <c r="X583" s="13"/>
      <c r="Y583" s="70"/>
      <c r="Z583" s="70"/>
      <c r="AA583" s="70"/>
    </row>
    <row r="584" spans="4:27" s="1" customFormat="1" ht="18" customHeight="1">
      <c r="D584" s="35" t="s">
        <v>410</v>
      </c>
      <c r="E584" s="31"/>
      <c r="F584" s="31"/>
      <c r="G584" s="31"/>
      <c r="H584" s="31"/>
      <c r="I584" s="31"/>
      <c r="J584" s="31"/>
      <c r="K584" s="31"/>
      <c r="L584" s="119"/>
      <c r="M584" s="120"/>
      <c r="N584" s="121"/>
      <c r="O584" s="29" t="s">
        <v>264</v>
      </c>
      <c r="T584" s="13"/>
      <c r="U584" s="13"/>
      <c r="V584" s="13"/>
      <c r="W584" s="13"/>
      <c r="X584" s="13"/>
      <c r="Y584" s="70"/>
      <c r="Z584" s="70"/>
      <c r="AA584" s="70"/>
    </row>
    <row r="585" spans="4:27" s="1" customFormat="1" ht="18" customHeight="1">
      <c r="D585" s="35" t="s">
        <v>411</v>
      </c>
      <c r="E585" s="31"/>
      <c r="F585" s="31"/>
      <c r="G585" s="31"/>
      <c r="H585" s="31"/>
      <c r="I585" s="31"/>
      <c r="J585" s="31"/>
      <c r="K585" s="31"/>
      <c r="L585" s="119"/>
      <c r="M585" s="120"/>
      <c r="N585" s="121"/>
      <c r="O585" s="29" t="s">
        <v>264</v>
      </c>
      <c r="T585" s="13"/>
      <c r="U585" s="13"/>
      <c r="V585" s="13"/>
      <c r="W585" s="13"/>
      <c r="X585" s="13"/>
      <c r="Y585" s="70"/>
      <c r="Z585" s="70"/>
      <c r="AA585" s="70"/>
    </row>
    <row r="586" spans="4:27" s="1" customFormat="1" ht="18" customHeight="1">
      <c r="D586" s="35" t="s">
        <v>412</v>
      </c>
      <c r="E586" s="31"/>
      <c r="F586" s="31"/>
      <c r="G586" s="31"/>
      <c r="H586" s="31"/>
      <c r="I586" s="31"/>
      <c r="J586" s="31"/>
      <c r="K586" s="31"/>
      <c r="L586" s="119"/>
      <c r="M586" s="120"/>
      <c r="N586" s="121"/>
      <c r="O586" s="29" t="s">
        <v>264</v>
      </c>
      <c r="T586" s="13"/>
      <c r="U586" s="13"/>
      <c r="V586" s="13"/>
      <c r="W586" s="13"/>
      <c r="X586" s="13"/>
      <c r="Y586" s="70"/>
      <c r="Z586" s="70"/>
      <c r="AA586" s="70"/>
    </row>
    <row r="587" spans="4:27" s="1" customFormat="1" ht="18" customHeight="1">
      <c r="D587" s="35" t="s">
        <v>413</v>
      </c>
      <c r="E587" s="31"/>
      <c r="F587" s="31"/>
      <c r="G587" s="31"/>
      <c r="H587" s="31"/>
      <c r="I587" s="31"/>
      <c r="J587" s="31"/>
      <c r="K587" s="31"/>
      <c r="L587" s="119"/>
      <c r="M587" s="120"/>
      <c r="N587" s="121"/>
      <c r="O587" s="29" t="s">
        <v>264</v>
      </c>
      <c r="T587" s="13"/>
      <c r="U587" s="13"/>
      <c r="V587" s="13"/>
      <c r="W587" s="13"/>
      <c r="X587" s="13"/>
      <c r="Y587" s="70"/>
      <c r="Z587" s="70"/>
      <c r="AA587" s="70"/>
    </row>
    <row r="588" spans="4:27" s="1" customFormat="1" ht="18" customHeight="1">
      <c r="D588" s="35" t="s">
        <v>414</v>
      </c>
      <c r="E588" s="31"/>
      <c r="F588" s="31"/>
      <c r="G588" s="31"/>
      <c r="H588" s="31"/>
      <c r="I588" s="31"/>
      <c r="J588" s="31"/>
      <c r="K588" s="31"/>
      <c r="L588" s="119"/>
      <c r="M588" s="120"/>
      <c r="N588" s="121"/>
      <c r="O588" s="29" t="s">
        <v>264</v>
      </c>
      <c r="T588" s="13"/>
      <c r="U588" s="13"/>
      <c r="V588" s="13"/>
      <c r="W588" s="13"/>
      <c r="X588" s="13"/>
      <c r="Y588" s="70"/>
      <c r="Z588" s="70"/>
      <c r="AA588" s="70"/>
    </row>
    <row r="589" spans="4:27" s="1" customFormat="1" ht="18" customHeight="1">
      <c r="D589" s="35" t="s">
        <v>415</v>
      </c>
      <c r="E589" s="31"/>
      <c r="F589" s="31"/>
      <c r="G589" s="31"/>
      <c r="H589" s="31"/>
      <c r="I589" s="31"/>
      <c r="J589" s="31"/>
      <c r="K589" s="31"/>
      <c r="L589" s="119"/>
      <c r="M589" s="120"/>
      <c r="N589" s="121"/>
      <c r="O589" s="29" t="s">
        <v>264</v>
      </c>
      <c r="T589" s="13"/>
      <c r="U589" s="13"/>
      <c r="V589" s="13"/>
      <c r="W589" s="13"/>
      <c r="X589" s="13"/>
      <c r="Y589" s="70"/>
      <c r="Z589" s="70"/>
      <c r="AA589" s="70"/>
    </row>
    <row r="590" spans="4:27" s="1" customFormat="1" ht="18" customHeight="1">
      <c r="D590" s="35" t="s">
        <v>416</v>
      </c>
      <c r="E590" s="31"/>
      <c r="F590" s="31"/>
      <c r="G590" s="31"/>
      <c r="H590" s="31"/>
      <c r="I590" s="31"/>
      <c r="J590" s="31"/>
      <c r="K590" s="31"/>
      <c r="L590" s="119"/>
      <c r="M590" s="120"/>
      <c r="N590" s="121"/>
      <c r="O590" s="29" t="s">
        <v>264</v>
      </c>
      <c r="T590" s="13"/>
      <c r="U590" s="13"/>
      <c r="V590" s="13"/>
      <c r="W590" s="13"/>
      <c r="X590" s="13"/>
      <c r="Y590" s="70"/>
      <c r="Z590" s="70"/>
      <c r="AA590" s="70"/>
    </row>
    <row r="591" spans="4:27" s="1" customFormat="1" ht="18" customHeight="1">
      <c r="D591" s="35" t="s">
        <v>417</v>
      </c>
      <c r="E591" s="31"/>
      <c r="F591" s="31"/>
      <c r="G591" s="31"/>
      <c r="H591" s="31"/>
      <c r="I591" s="31"/>
      <c r="J591" s="31"/>
      <c r="K591" s="31"/>
      <c r="L591" s="119"/>
      <c r="M591" s="120"/>
      <c r="N591" s="121"/>
      <c r="O591" s="29" t="s">
        <v>264</v>
      </c>
      <c r="T591" s="13"/>
      <c r="U591" s="13"/>
      <c r="V591" s="13"/>
      <c r="W591" s="13"/>
      <c r="X591" s="13"/>
      <c r="Y591" s="70"/>
      <c r="Z591" s="70"/>
      <c r="AA591" s="70"/>
    </row>
    <row r="592" spans="4:27" s="1" customFormat="1" ht="18" customHeight="1">
      <c r="D592" s="35" t="s">
        <v>418</v>
      </c>
      <c r="E592" s="31"/>
      <c r="F592" s="31"/>
      <c r="G592" s="31"/>
      <c r="H592" s="31"/>
      <c r="I592" s="31"/>
      <c r="J592" s="31"/>
      <c r="K592" s="31"/>
      <c r="L592" s="119"/>
      <c r="M592" s="120"/>
      <c r="N592" s="121"/>
      <c r="O592" s="29" t="s">
        <v>264</v>
      </c>
      <c r="T592" s="13"/>
      <c r="U592" s="13"/>
      <c r="V592" s="13"/>
      <c r="W592" s="13"/>
      <c r="X592" s="13"/>
      <c r="Y592" s="70"/>
      <c r="Z592" s="70"/>
      <c r="AA592" s="70"/>
    </row>
    <row r="593" spans="3:27" s="1" customFormat="1" ht="18" customHeight="1">
      <c r="D593" s="35" t="s">
        <v>419</v>
      </c>
      <c r="E593" s="31"/>
      <c r="F593" s="31"/>
      <c r="G593" s="31"/>
      <c r="H593" s="31"/>
      <c r="I593" s="31"/>
      <c r="J593" s="31"/>
      <c r="K593" s="31"/>
      <c r="L593" s="119"/>
      <c r="M593" s="120"/>
      <c r="N593" s="121"/>
      <c r="O593" s="29" t="s">
        <v>264</v>
      </c>
      <c r="T593" s="13"/>
      <c r="U593" s="13"/>
      <c r="V593" s="13"/>
      <c r="W593" s="13"/>
      <c r="X593" s="13"/>
      <c r="Y593" s="70"/>
      <c r="Z593" s="70"/>
      <c r="AA593" s="70"/>
    </row>
    <row r="594" spans="3:27" s="1" customFormat="1" ht="18" customHeight="1">
      <c r="D594" s="35" t="s">
        <v>420</v>
      </c>
      <c r="E594" s="31"/>
      <c r="F594" s="31"/>
      <c r="G594" s="31"/>
      <c r="H594" s="31"/>
      <c r="I594" s="31"/>
      <c r="J594" s="31"/>
      <c r="K594" s="31"/>
      <c r="L594" s="119"/>
      <c r="M594" s="120"/>
      <c r="N594" s="121"/>
      <c r="O594" s="29" t="s">
        <v>264</v>
      </c>
      <c r="T594" s="13"/>
      <c r="U594" s="13"/>
      <c r="V594" s="13"/>
      <c r="W594" s="13"/>
      <c r="X594" s="13"/>
      <c r="Y594" s="70"/>
      <c r="Z594" s="70"/>
      <c r="AA594" s="70"/>
    </row>
    <row r="595" spans="3:27" s="1" customFormat="1" ht="18" customHeight="1" thickBot="1">
      <c r="D595" s="35" t="s">
        <v>421</v>
      </c>
      <c r="E595" s="31"/>
      <c r="F595" s="31"/>
      <c r="G595" s="31"/>
      <c r="H595" s="31"/>
      <c r="I595" s="31"/>
      <c r="J595" s="31"/>
      <c r="K595" s="31"/>
      <c r="L595" s="122"/>
      <c r="M595" s="123"/>
      <c r="N595" s="124"/>
      <c r="O595" s="29" t="s">
        <v>264</v>
      </c>
      <c r="T595" s="13"/>
      <c r="U595" s="13"/>
      <c r="V595" s="13"/>
      <c r="W595" s="13"/>
      <c r="X595" s="13"/>
      <c r="Y595" s="70"/>
      <c r="Z595" s="70"/>
      <c r="AA595" s="70"/>
    </row>
    <row r="596" spans="3:27" s="1" customFormat="1" ht="18" customHeight="1">
      <c r="K596" s="37" t="s">
        <v>350</v>
      </c>
      <c r="L596" s="113">
        <f>SUM(L571:N595)</f>
        <v>0</v>
      </c>
      <c r="M596" s="113"/>
      <c r="N596" s="113"/>
      <c r="O596" s="29" t="s">
        <v>264</v>
      </c>
      <c r="P596" s="114" t="str">
        <f>IF(L596=$L$564,"","※「①行動関連項目の点数の把握状況ごとの人数」の「①把握が可能」に記載している人数と一致させてください。")</f>
        <v/>
      </c>
      <c r="Q596" s="115"/>
      <c r="R596" s="115"/>
      <c r="S596" s="115"/>
      <c r="T596" s="13"/>
      <c r="U596" s="13"/>
      <c r="V596" s="13"/>
      <c r="W596" s="13"/>
      <c r="X596" s="13"/>
      <c r="Y596" s="70"/>
      <c r="Z596" s="70"/>
      <c r="AA596" s="70"/>
    </row>
    <row r="597" spans="3:27" s="1" customFormat="1" ht="4.5" customHeight="1">
      <c r="T597" s="4"/>
      <c r="U597" s="4"/>
      <c r="V597" s="4"/>
      <c r="W597" s="4"/>
      <c r="X597" s="4"/>
      <c r="Y597" s="70"/>
      <c r="Z597" s="70"/>
      <c r="AA597" s="70"/>
    </row>
    <row r="598" spans="3:27" s="1" customFormat="1" ht="13.5">
      <c r="C598" s="24"/>
      <c r="D598" s="8" t="s">
        <v>210</v>
      </c>
      <c r="E598" s="1" t="s">
        <v>422</v>
      </c>
      <c r="T598" s="4"/>
      <c r="U598" s="4"/>
      <c r="V598" s="4"/>
      <c r="W598" s="4"/>
      <c r="X598" s="4"/>
      <c r="Y598" s="70"/>
      <c r="Z598" s="70"/>
      <c r="AA598" s="70"/>
    </row>
    <row r="599" spans="3:27" s="1" customFormat="1" ht="14.1" thickBot="1">
      <c r="C599" s="24"/>
      <c r="D599" s="8"/>
      <c r="E599" s="10" t="s">
        <v>423</v>
      </c>
      <c r="T599" s="4"/>
      <c r="U599" s="4"/>
      <c r="V599" s="4"/>
      <c r="W599" s="4"/>
      <c r="X599" s="4"/>
      <c r="Y599" s="70"/>
      <c r="Z599" s="70"/>
      <c r="AA599" s="70"/>
    </row>
    <row r="600" spans="3:27" s="1" customFormat="1" ht="27.75" customHeight="1" thickBot="1">
      <c r="D600" s="151"/>
      <c r="E600" s="152"/>
      <c r="F600" s="152"/>
      <c r="G600" s="152"/>
      <c r="H600" s="152"/>
      <c r="I600" s="152"/>
      <c r="J600" s="152"/>
      <c r="K600" s="152"/>
      <c r="L600" s="152"/>
      <c r="M600" s="152"/>
      <c r="N600" s="152"/>
      <c r="O600" s="153"/>
      <c r="T600" s="4"/>
      <c r="U600" s="4">
        <f>IF(L565&gt;0,1,0)</f>
        <v>0</v>
      </c>
      <c r="V600" s="4"/>
      <c r="W600" s="4"/>
      <c r="X600" s="4"/>
      <c r="Y600" s="70"/>
      <c r="Z600" s="70"/>
      <c r="AA600" s="70"/>
    </row>
    <row r="601" spans="3:27" s="1" customFormat="1" ht="18" customHeight="1">
      <c r="D601" s="27"/>
      <c r="T601" s="13"/>
      <c r="U601" s="13"/>
      <c r="V601" s="13"/>
      <c r="W601" s="13"/>
      <c r="X601" s="13"/>
      <c r="Y601" s="70"/>
      <c r="Z601" s="70"/>
      <c r="AA601" s="70"/>
    </row>
    <row r="602" spans="3:27" s="1" customFormat="1" ht="18">
      <c r="C602" s="24">
        <v>6</v>
      </c>
      <c r="D602" s="1" t="s">
        <v>442</v>
      </c>
      <c r="T602" s="13"/>
      <c r="U602" s="13"/>
      <c r="V602" s="13"/>
      <c r="W602" s="13"/>
      <c r="X602" s="13"/>
      <c r="Y602" s="70"/>
      <c r="Z602" s="70"/>
      <c r="AA602" s="70"/>
    </row>
    <row r="603" spans="3:27" s="1" customFormat="1" ht="9" customHeight="1" thickBot="1">
      <c r="T603" s="13"/>
      <c r="U603" s="13"/>
      <c r="V603" s="13"/>
      <c r="W603" s="13"/>
      <c r="X603" s="13"/>
      <c r="Y603" s="70"/>
      <c r="Z603" s="70"/>
      <c r="AA603" s="70"/>
    </row>
    <row r="604" spans="3:27" s="1" customFormat="1" ht="18" customHeight="1">
      <c r="D604" s="35" t="s">
        <v>443</v>
      </c>
      <c r="E604" s="31"/>
      <c r="F604" s="31"/>
      <c r="G604" s="31"/>
      <c r="H604" s="31"/>
      <c r="I604" s="31"/>
      <c r="J604" s="31"/>
      <c r="K604" s="31"/>
      <c r="L604" s="154"/>
      <c r="M604" s="155"/>
      <c r="N604" s="156"/>
      <c r="O604" s="29" t="s">
        <v>264</v>
      </c>
      <c r="T604" s="13"/>
      <c r="U604" s="13"/>
      <c r="V604" s="13"/>
      <c r="W604" s="13"/>
      <c r="X604" s="13"/>
      <c r="Y604" s="70"/>
      <c r="Z604" s="70"/>
      <c r="AA604" s="70"/>
    </row>
    <row r="605" spans="3:27" s="1" customFormat="1" ht="18" customHeight="1">
      <c r="D605" s="35" t="s">
        <v>444</v>
      </c>
      <c r="E605" s="31"/>
      <c r="F605" s="31"/>
      <c r="G605" s="31"/>
      <c r="H605" s="31"/>
      <c r="I605" s="31"/>
      <c r="J605" s="31"/>
      <c r="K605" s="31"/>
      <c r="L605" s="142"/>
      <c r="M605" s="143"/>
      <c r="N605" s="144"/>
      <c r="O605" s="29" t="s">
        <v>264</v>
      </c>
      <c r="T605" s="13"/>
      <c r="U605" s="13"/>
      <c r="V605" s="13"/>
      <c r="W605" s="13"/>
      <c r="X605" s="13"/>
      <c r="Y605" s="70"/>
      <c r="Z605" s="70"/>
      <c r="AA605" s="70"/>
    </row>
    <row r="606" spans="3:27" s="1" customFormat="1" ht="18" customHeight="1">
      <c r="D606" s="35" t="s">
        <v>445</v>
      </c>
      <c r="E606" s="31"/>
      <c r="F606" s="31"/>
      <c r="G606" s="31"/>
      <c r="H606" s="31"/>
      <c r="I606" s="31"/>
      <c r="J606" s="31"/>
      <c r="K606" s="31"/>
      <c r="L606" s="142"/>
      <c r="M606" s="143"/>
      <c r="N606" s="144"/>
      <c r="O606" s="29" t="s">
        <v>264</v>
      </c>
      <c r="T606" s="13"/>
      <c r="U606" s="13"/>
      <c r="V606" s="13"/>
      <c r="W606" s="13"/>
      <c r="X606" s="13"/>
      <c r="Y606" s="70"/>
      <c r="Z606" s="70"/>
      <c r="AA606" s="70"/>
    </row>
    <row r="607" spans="3:27" s="1" customFormat="1" ht="18" customHeight="1">
      <c r="D607" s="35" t="s">
        <v>446</v>
      </c>
      <c r="E607" s="31"/>
      <c r="F607" s="31"/>
      <c r="G607" s="31"/>
      <c r="H607" s="31"/>
      <c r="I607" s="31"/>
      <c r="J607" s="31"/>
      <c r="K607" s="31"/>
      <c r="L607" s="142"/>
      <c r="M607" s="143"/>
      <c r="N607" s="144"/>
      <c r="O607" s="29" t="s">
        <v>264</v>
      </c>
      <c r="T607" s="13"/>
      <c r="U607" s="13"/>
      <c r="V607" s="13"/>
      <c r="W607" s="13"/>
      <c r="X607" s="13"/>
      <c r="Y607" s="70"/>
      <c r="Z607" s="70"/>
      <c r="AA607" s="70"/>
    </row>
    <row r="608" spans="3:27" s="1" customFormat="1" ht="18" customHeight="1">
      <c r="D608" s="35" t="s">
        <v>447</v>
      </c>
      <c r="E608" s="31"/>
      <c r="F608" s="31"/>
      <c r="G608" s="31"/>
      <c r="H608" s="31"/>
      <c r="I608" s="31"/>
      <c r="J608" s="31"/>
      <c r="K608" s="31"/>
      <c r="L608" s="142"/>
      <c r="M608" s="143"/>
      <c r="N608" s="144"/>
      <c r="O608" s="29" t="s">
        <v>264</v>
      </c>
      <c r="T608" s="13"/>
      <c r="U608" s="13"/>
      <c r="V608" s="13"/>
      <c r="W608" s="13"/>
      <c r="X608" s="13"/>
      <c r="Y608" s="70"/>
      <c r="Z608" s="70"/>
      <c r="AA608" s="70"/>
    </row>
    <row r="609" spans="3:27" s="1" customFormat="1" ht="18" customHeight="1">
      <c r="D609" s="35" t="s">
        <v>448</v>
      </c>
      <c r="E609" s="31"/>
      <c r="F609" s="31"/>
      <c r="G609" s="31"/>
      <c r="H609" s="31"/>
      <c r="I609" s="31"/>
      <c r="J609" s="31"/>
      <c r="K609" s="31"/>
      <c r="L609" s="142"/>
      <c r="M609" s="143"/>
      <c r="N609" s="144"/>
      <c r="O609" s="29" t="s">
        <v>264</v>
      </c>
      <c r="T609" s="13"/>
      <c r="U609" s="13"/>
      <c r="V609" s="13"/>
      <c r="W609" s="13"/>
      <c r="X609" s="13"/>
      <c r="Y609" s="70"/>
      <c r="Z609" s="70"/>
      <c r="AA609" s="70"/>
    </row>
    <row r="610" spans="3:27" s="1" customFormat="1" ht="18" customHeight="1">
      <c r="D610" s="35" t="s">
        <v>449</v>
      </c>
      <c r="E610" s="31"/>
      <c r="F610" s="31"/>
      <c r="G610" s="31"/>
      <c r="H610" s="31"/>
      <c r="I610" s="31"/>
      <c r="J610" s="31"/>
      <c r="K610" s="31"/>
      <c r="L610" s="142"/>
      <c r="M610" s="143"/>
      <c r="N610" s="144"/>
      <c r="O610" s="29" t="s">
        <v>264</v>
      </c>
      <c r="T610" s="13"/>
      <c r="U610" s="13"/>
      <c r="V610" s="13"/>
      <c r="W610" s="13"/>
      <c r="X610" s="13"/>
      <c r="Y610" s="70"/>
      <c r="Z610" s="70"/>
      <c r="AA610" s="70"/>
    </row>
    <row r="611" spans="3:27" s="1" customFormat="1" ht="18" customHeight="1">
      <c r="D611" s="35" t="s">
        <v>450</v>
      </c>
      <c r="E611" s="31"/>
      <c r="F611" s="31"/>
      <c r="G611" s="31"/>
      <c r="H611" s="31"/>
      <c r="I611" s="31"/>
      <c r="J611" s="31"/>
      <c r="K611" s="31"/>
      <c r="L611" s="142"/>
      <c r="M611" s="143"/>
      <c r="N611" s="144"/>
      <c r="O611" s="29" t="s">
        <v>264</v>
      </c>
      <c r="T611" s="13"/>
      <c r="U611" s="13"/>
      <c r="V611" s="13"/>
      <c r="W611" s="13"/>
      <c r="X611" s="13"/>
      <c r="Y611" s="70"/>
      <c r="Z611" s="70"/>
      <c r="AA611" s="70"/>
    </row>
    <row r="612" spans="3:27" s="1" customFormat="1" ht="18" customHeight="1">
      <c r="D612" s="35" t="s">
        <v>451</v>
      </c>
      <c r="E612" s="31"/>
      <c r="F612" s="31"/>
      <c r="G612" s="31"/>
      <c r="H612" s="31"/>
      <c r="I612" s="31"/>
      <c r="J612" s="31"/>
      <c r="K612" s="31"/>
      <c r="L612" s="142"/>
      <c r="M612" s="143"/>
      <c r="N612" s="144"/>
      <c r="O612" s="29" t="s">
        <v>264</v>
      </c>
      <c r="T612" s="13"/>
      <c r="U612" s="13"/>
      <c r="V612" s="13"/>
      <c r="W612" s="13"/>
      <c r="X612" s="13"/>
      <c r="Y612" s="70"/>
      <c r="Z612" s="70"/>
      <c r="AA612" s="70"/>
    </row>
    <row r="613" spans="3:27" s="1" customFormat="1" ht="18" customHeight="1">
      <c r="D613" s="35" t="s">
        <v>452</v>
      </c>
      <c r="E613" s="31"/>
      <c r="F613" s="31"/>
      <c r="G613" s="31"/>
      <c r="H613" s="31"/>
      <c r="I613" s="31"/>
      <c r="J613" s="31"/>
      <c r="K613" s="31"/>
      <c r="L613" s="142"/>
      <c r="M613" s="143"/>
      <c r="N613" s="144"/>
      <c r="O613" s="29" t="s">
        <v>264</v>
      </c>
      <c r="T613" s="13"/>
      <c r="U613" s="13"/>
      <c r="V613" s="13"/>
      <c r="W613" s="13"/>
      <c r="X613" s="13"/>
      <c r="Y613" s="70"/>
      <c r="Z613" s="70"/>
      <c r="AA613" s="70"/>
    </row>
    <row r="614" spans="3:27" s="1" customFormat="1" ht="18" customHeight="1">
      <c r="D614" s="35" t="s">
        <v>453</v>
      </c>
      <c r="E614" s="31"/>
      <c r="F614" s="31"/>
      <c r="G614" s="31"/>
      <c r="H614" s="31"/>
      <c r="I614" s="31"/>
      <c r="J614" s="31"/>
      <c r="K614" s="31"/>
      <c r="L614" s="142"/>
      <c r="M614" s="143"/>
      <c r="N614" s="144"/>
      <c r="O614" s="29" t="s">
        <v>264</v>
      </c>
      <c r="T614" s="13"/>
      <c r="U614" s="13"/>
      <c r="V614" s="13"/>
      <c r="W614" s="13"/>
      <c r="X614" s="13"/>
      <c r="Y614" s="70"/>
      <c r="Z614" s="70"/>
      <c r="AA614" s="70"/>
    </row>
    <row r="615" spans="3:27" s="1" customFormat="1" ht="18" customHeight="1">
      <c r="D615" s="35" t="s">
        <v>454</v>
      </c>
      <c r="E615" s="31"/>
      <c r="F615" s="31"/>
      <c r="G615" s="31"/>
      <c r="H615" s="31"/>
      <c r="I615" s="31"/>
      <c r="J615" s="31"/>
      <c r="K615" s="31"/>
      <c r="L615" s="142"/>
      <c r="M615" s="143"/>
      <c r="N615" s="144"/>
      <c r="O615" s="29" t="s">
        <v>264</v>
      </c>
      <c r="T615" s="13"/>
      <c r="U615" s="13"/>
      <c r="V615" s="13"/>
      <c r="W615" s="13"/>
      <c r="X615" s="13"/>
      <c r="Y615" s="70"/>
      <c r="Z615" s="70"/>
      <c r="AA615" s="70"/>
    </row>
    <row r="616" spans="3:27" s="1" customFormat="1" ht="18" customHeight="1">
      <c r="D616" s="35" t="s">
        <v>455</v>
      </c>
      <c r="E616" s="31"/>
      <c r="F616" s="31"/>
      <c r="G616" s="31"/>
      <c r="H616" s="31"/>
      <c r="I616" s="31"/>
      <c r="J616" s="31"/>
      <c r="K616" s="31"/>
      <c r="L616" s="142"/>
      <c r="M616" s="143"/>
      <c r="N616" s="144"/>
      <c r="O616" s="29" t="s">
        <v>264</v>
      </c>
      <c r="T616" s="13"/>
      <c r="U616" s="13"/>
      <c r="V616" s="13"/>
      <c r="W616" s="13"/>
      <c r="X616" s="13"/>
      <c r="Y616" s="70"/>
      <c r="Z616" s="70"/>
      <c r="AA616" s="70"/>
    </row>
    <row r="617" spans="3:27" s="1" customFormat="1" ht="18" customHeight="1" thickBot="1">
      <c r="D617" s="35" t="s">
        <v>456</v>
      </c>
      <c r="E617" s="31"/>
      <c r="F617" s="31"/>
      <c r="G617" s="31"/>
      <c r="H617" s="31"/>
      <c r="I617" s="31"/>
      <c r="J617" s="31"/>
      <c r="K617" s="31"/>
      <c r="L617" s="157"/>
      <c r="M617" s="158"/>
      <c r="N617" s="159"/>
      <c r="O617" s="29" t="s">
        <v>264</v>
      </c>
      <c r="T617" s="13"/>
      <c r="U617" s="13"/>
      <c r="V617" s="13"/>
      <c r="W617" s="13"/>
      <c r="X617" s="13"/>
      <c r="Y617" s="70"/>
      <c r="Z617" s="70"/>
      <c r="AA617" s="70"/>
    </row>
    <row r="618" spans="3:27" s="1" customFormat="1" ht="18" customHeight="1">
      <c r="K618" s="37" t="s">
        <v>350</v>
      </c>
      <c r="L618" s="113">
        <f>SUM(L604:N617)</f>
        <v>0</v>
      </c>
      <c r="M618" s="113"/>
      <c r="N618" s="113"/>
      <c r="O618" s="29" t="s">
        <v>264</v>
      </c>
      <c r="P618" s="114" t="str">
        <f>IF(L618=$L$516,"","※Q1.性別ごとの人数と一致させてください。")</f>
        <v/>
      </c>
      <c r="Q618" s="115"/>
      <c r="R618" s="115"/>
      <c r="S618" s="115"/>
      <c r="T618" s="13"/>
      <c r="U618" s="13"/>
      <c r="V618" s="13"/>
      <c r="W618" s="13"/>
      <c r="X618" s="13"/>
      <c r="Y618" s="70"/>
      <c r="Z618" s="70"/>
      <c r="AA618" s="70"/>
    </row>
    <row r="619" spans="3:27" s="1" customFormat="1" ht="4.5" customHeight="1">
      <c r="T619" s="4"/>
      <c r="U619" s="4"/>
      <c r="V619" s="4"/>
      <c r="W619" s="4"/>
      <c r="X619" s="4"/>
      <c r="Y619" s="70"/>
      <c r="Z619" s="70"/>
      <c r="AA619" s="70"/>
    </row>
    <row r="620" spans="3:27" s="1" customFormat="1" ht="14.1" thickBot="1">
      <c r="C620" s="24"/>
      <c r="D620" s="8" t="s">
        <v>457</v>
      </c>
      <c r="T620" s="4"/>
      <c r="U620" s="4"/>
      <c r="V620" s="4"/>
      <c r="W620" s="4"/>
      <c r="X620" s="4"/>
      <c r="Y620" s="70"/>
      <c r="Z620" s="70"/>
      <c r="AA620" s="70"/>
    </row>
    <row r="621" spans="3:27" s="1" customFormat="1" ht="27.75" customHeight="1" thickBot="1">
      <c r="D621" s="151"/>
      <c r="E621" s="152"/>
      <c r="F621" s="152"/>
      <c r="G621" s="152"/>
      <c r="H621" s="152"/>
      <c r="I621" s="152"/>
      <c r="J621" s="152"/>
      <c r="K621" s="152"/>
      <c r="L621" s="152"/>
      <c r="M621" s="152"/>
      <c r="N621" s="152"/>
      <c r="O621" s="153"/>
      <c r="T621" s="4"/>
      <c r="U621" s="4">
        <f>IF(L617&gt;0,1,0)</f>
        <v>0</v>
      </c>
      <c r="V621" s="4"/>
      <c r="W621" s="4"/>
      <c r="X621" s="4"/>
      <c r="Y621" s="70"/>
      <c r="Z621" s="70"/>
      <c r="AA621" s="70"/>
    </row>
    <row r="622" spans="3:27" s="1" customFormat="1" ht="18" customHeight="1">
      <c r="D622" s="27"/>
      <c r="T622" s="13"/>
      <c r="U622" s="13"/>
      <c r="V622" s="13"/>
      <c r="W622" s="13"/>
      <c r="X622" s="13"/>
      <c r="Y622" s="70"/>
      <c r="Z622" s="70"/>
      <c r="AA622" s="70"/>
    </row>
    <row r="623" spans="3:27" s="1" customFormat="1" ht="18">
      <c r="C623" s="24">
        <v>7</v>
      </c>
      <c r="D623" s="1" t="s">
        <v>458</v>
      </c>
      <c r="T623" s="13"/>
      <c r="U623" s="13"/>
      <c r="V623" s="13"/>
      <c r="W623" s="13"/>
      <c r="X623" s="13"/>
      <c r="Y623" s="70"/>
      <c r="Z623" s="70"/>
      <c r="AA623" s="70"/>
    </row>
    <row r="624" spans="3:27" s="1" customFormat="1" ht="9" customHeight="1">
      <c r="T624" s="13"/>
      <c r="U624" s="13"/>
      <c r="V624" s="13"/>
      <c r="W624" s="13"/>
      <c r="X624" s="13"/>
      <c r="Y624" s="70"/>
      <c r="Z624" s="70"/>
      <c r="AA624" s="70"/>
    </row>
    <row r="625" spans="3:27" s="1" customFormat="1" ht="27.75" customHeight="1" thickBot="1">
      <c r="D625" s="36" t="s">
        <v>459</v>
      </c>
      <c r="E625" s="46"/>
      <c r="F625" s="46"/>
      <c r="G625" s="46"/>
      <c r="H625" s="46"/>
      <c r="I625" s="46"/>
      <c r="J625" s="46"/>
      <c r="K625" s="46"/>
      <c r="L625" s="47"/>
      <c r="M625" s="47"/>
      <c r="N625" s="47"/>
      <c r="O625" s="27"/>
      <c r="T625" s="13"/>
      <c r="U625" s="13"/>
      <c r="V625" s="13"/>
      <c r="W625" s="13"/>
      <c r="X625" s="13"/>
      <c r="Y625" s="70"/>
      <c r="Z625" s="70"/>
      <c r="AA625" s="70"/>
    </row>
    <row r="626" spans="3:27" s="1" customFormat="1" ht="27.75" customHeight="1">
      <c r="D626" s="127" t="s">
        <v>460</v>
      </c>
      <c r="E626" s="128"/>
      <c r="F626" s="128"/>
      <c r="G626" s="128"/>
      <c r="H626" s="128"/>
      <c r="I626" s="128"/>
      <c r="J626" s="128"/>
      <c r="K626" s="149"/>
      <c r="L626" s="154"/>
      <c r="M626" s="155"/>
      <c r="N626" s="156"/>
      <c r="O626" s="29" t="s">
        <v>264</v>
      </c>
      <c r="T626" s="13"/>
      <c r="U626" s="13"/>
      <c r="V626" s="13"/>
      <c r="W626" s="13"/>
      <c r="X626" s="13"/>
      <c r="Y626" s="70"/>
      <c r="Z626" s="70"/>
      <c r="AA626" s="70"/>
    </row>
    <row r="627" spans="3:27" s="1" customFormat="1" ht="27.75" customHeight="1">
      <c r="D627" s="127" t="s">
        <v>461</v>
      </c>
      <c r="E627" s="128"/>
      <c r="F627" s="128"/>
      <c r="G627" s="128"/>
      <c r="H627" s="128"/>
      <c r="I627" s="128"/>
      <c r="J627" s="128"/>
      <c r="K627" s="128"/>
      <c r="L627" s="119"/>
      <c r="M627" s="120"/>
      <c r="N627" s="121"/>
      <c r="O627" s="29" t="s">
        <v>264</v>
      </c>
      <c r="T627" s="13"/>
      <c r="U627" s="13"/>
      <c r="V627" s="13"/>
      <c r="W627" s="13"/>
      <c r="X627" s="13"/>
      <c r="Y627" s="70"/>
      <c r="Z627" s="70"/>
      <c r="AA627" s="70"/>
    </row>
    <row r="628" spans="3:27" s="1" customFormat="1" ht="27.75" customHeight="1">
      <c r="D628" s="127" t="s">
        <v>462</v>
      </c>
      <c r="E628" s="128"/>
      <c r="F628" s="128"/>
      <c r="G628" s="128"/>
      <c r="H628" s="128"/>
      <c r="I628" s="128"/>
      <c r="J628" s="128"/>
      <c r="K628" s="128"/>
      <c r="L628" s="119"/>
      <c r="M628" s="120"/>
      <c r="N628" s="121"/>
      <c r="O628" s="29" t="s">
        <v>264</v>
      </c>
      <c r="T628" s="13"/>
      <c r="U628" s="13"/>
      <c r="V628" s="13"/>
      <c r="W628" s="13"/>
      <c r="X628" s="13"/>
      <c r="Y628" s="70"/>
      <c r="Z628" s="70"/>
      <c r="AA628" s="70"/>
    </row>
    <row r="629" spans="3:27" s="1" customFormat="1" ht="27.75" customHeight="1">
      <c r="D629" s="127" t="s">
        <v>463</v>
      </c>
      <c r="E629" s="128"/>
      <c r="F629" s="128"/>
      <c r="G629" s="128"/>
      <c r="H629" s="128"/>
      <c r="I629" s="128"/>
      <c r="J629" s="128"/>
      <c r="K629" s="128"/>
      <c r="L629" s="119"/>
      <c r="M629" s="120"/>
      <c r="N629" s="121"/>
      <c r="O629" s="29" t="s">
        <v>264</v>
      </c>
      <c r="T629" s="13"/>
      <c r="U629" s="13"/>
      <c r="V629" s="13"/>
      <c r="W629" s="13"/>
      <c r="X629" s="13"/>
      <c r="Y629" s="70"/>
      <c r="Z629" s="70"/>
      <c r="AA629" s="70"/>
    </row>
    <row r="630" spans="3:27" s="1" customFormat="1" ht="27.75" customHeight="1">
      <c r="D630" s="127" t="s">
        <v>464</v>
      </c>
      <c r="E630" s="128"/>
      <c r="F630" s="128"/>
      <c r="G630" s="128"/>
      <c r="H630" s="128"/>
      <c r="I630" s="128"/>
      <c r="J630" s="128"/>
      <c r="K630" s="128"/>
      <c r="L630" s="119"/>
      <c r="M630" s="120"/>
      <c r="N630" s="121"/>
      <c r="O630" s="29" t="s">
        <v>264</v>
      </c>
      <c r="T630" s="13"/>
      <c r="U630" s="13"/>
      <c r="V630" s="13"/>
      <c r="W630" s="13"/>
      <c r="X630" s="13"/>
      <c r="Y630" s="70"/>
      <c r="Z630" s="70"/>
      <c r="AA630" s="70"/>
    </row>
    <row r="631" spans="3:27" s="1" customFormat="1" ht="27.75" customHeight="1" thickBot="1">
      <c r="D631" s="127" t="s">
        <v>465</v>
      </c>
      <c r="E631" s="128"/>
      <c r="F631" s="128"/>
      <c r="G631" s="128"/>
      <c r="H631" s="128"/>
      <c r="I631" s="128"/>
      <c r="J631" s="128"/>
      <c r="K631" s="128"/>
      <c r="L631" s="122"/>
      <c r="M631" s="123"/>
      <c r="N631" s="124"/>
      <c r="O631" s="29" t="s">
        <v>264</v>
      </c>
      <c r="T631" s="13"/>
      <c r="U631" s="13"/>
      <c r="V631" s="13"/>
      <c r="W631" s="13"/>
      <c r="X631" s="13"/>
      <c r="Y631" s="70"/>
      <c r="Z631" s="70"/>
      <c r="AA631" s="70"/>
    </row>
    <row r="632" spans="3:27" s="1" customFormat="1" ht="4.5" customHeight="1">
      <c r="T632" s="13"/>
      <c r="U632" s="13"/>
      <c r="V632" s="13"/>
      <c r="W632" s="13"/>
      <c r="X632" s="13"/>
      <c r="Y632" s="70"/>
      <c r="Z632" s="70"/>
      <c r="AA632" s="70"/>
    </row>
    <row r="633" spans="3:27" s="1" customFormat="1" ht="18.600000000000001" thickBot="1">
      <c r="C633" s="24"/>
      <c r="D633" s="8" t="s">
        <v>457</v>
      </c>
      <c r="T633" s="13"/>
      <c r="U633" s="13"/>
      <c r="V633" s="13"/>
      <c r="W633" s="13"/>
      <c r="X633" s="13"/>
      <c r="Y633" s="70"/>
      <c r="Z633" s="70"/>
      <c r="AA633" s="70"/>
    </row>
    <row r="634" spans="3:27" s="1" customFormat="1" ht="27.75" customHeight="1" thickBot="1">
      <c r="D634" s="151"/>
      <c r="E634" s="152"/>
      <c r="F634" s="152"/>
      <c r="G634" s="152"/>
      <c r="H634" s="152"/>
      <c r="I634" s="152"/>
      <c r="J634" s="152"/>
      <c r="K634" s="152"/>
      <c r="L634" s="152"/>
      <c r="M634" s="152"/>
      <c r="N634" s="152"/>
      <c r="O634" s="153"/>
      <c r="T634" s="4"/>
      <c r="U634" s="4">
        <f>IF(L631&gt;0,1,0)</f>
        <v>0</v>
      </c>
      <c r="V634" s="4"/>
      <c r="W634" s="4"/>
      <c r="X634" s="4"/>
      <c r="Y634" s="70"/>
      <c r="Z634" s="70"/>
      <c r="AA634" s="70"/>
    </row>
    <row r="635" spans="3:27" s="1" customFormat="1" ht="18" customHeight="1">
      <c r="D635" s="27"/>
      <c r="T635" s="13"/>
      <c r="U635" s="13"/>
      <c r="V635" s="13"/>
      <c r="W635" s="13"/>
      <c r="X635" s="13"/>
      <c r="Y635" s="70"/>
      <c r="Z635" s="70"/>
      <c r="AA635" s="70"/>
    </row>
    <row r="636" spans="3:27" s="1" customFormat="1" ht="18">
      <c r="C636" s="24">
        <v>8</v>
      </c>
      <c r="D636" s="1" t="s">
        <v>466</v>
      </c>
      <c r="T636" s="13"/>
      <c r="U636" s="13"/>
      <c r="V636" s="13"/>
      <c r="W636" s="13"/>
      <c r="X636" s="13"/>
      <c r="Y636" s="70"/>
      <c r="Z636" s="70"/>
      <c r="AA636" s="70"/>
    </row>
    <row r="637" spans="3:27" s="1" customFormat="1" ht="15.95" customHeight="1">
      <c r="C637" s="24"/>
      <c r="D637" s="10" t="s">
        <v>467</v>
      </c>
      <c r="T637" s="13"/>
      <c r="U637" s="13"/>
      <c r="V637" s="13"/>
      <c r="W637" s="13"/>
      <c r="X637" s="13"/>
      <c r="Y637" s="70"/>
      <c r="Z637" s="70"/>
      <c r="AA637" s="70"/>
    </row>
    <row r="638" spans="3:27" s="1" customFormat="1" ht="15.95" customHeight="1">
      <c r="C638" s="24"/>
      <c r="D638" s="10" t="s">
        <v>468</v>
      </c>
      <c r="T638" s="13"/>
      <c r="U638" s="13"/>
      <c r="V638" s="13"/>
      <c r="W638" s="13"/>
      <c r="X638" s="13"/>
      <c r="Y638" s="70"/>
      <c r="Z638" s="70"/>
      <c r="AA638" s="70"/>
    </row>
    <row r="639" spans="3:27" s="1" customFormat="1" ht="9" customHeight="1" thickBot="1">
      <c r="T639" s="13"/>
      <c r="U639" s="13"/>
      <c r="V639" s="13"/>
      <c r="W639" s="13"/>
      <c r="X639" s="13"/>
      <c r="Y639" s="70"/>
      <c r="Z639" s="70"/>
      <c r="AA639" s="70"/>
    </row>
    <row r="640" spans="3:27" s="1" customFormat="1" ht="27.75" customHeight="1">
      <c r="D640" s="127" t="s">
        <v>469</v>
      </c>
      <c r="E640" s="128"/>
      <c r="F640" s="128"/>
      <c r="G640" s="128"/>
      <c r="H640" s="128"/>
      <c r="I640" s="128"/>
      <c r="J640" s="128"/>
      <c r="K640" s="128"/>
      <c r="L640" s="116"/>
      <c r="M640" s="117"/>
      <c r="N640" s="118"/>
      <c r="O640" s="29" t="s">
        <v>264</v>
      </c>
      <c r="T640" s="13"/>
      <c r="U640" s="13"/>
      <c r="V640" s="13"/>
      <c r="W640" s="13"/>
      <c r="X640" s="13"/>
      <c r="Y640" s="70"/>
      <c r="Z640" s="70"/>
      <c r="AA640" s="70"/>
    </row>
    <row r="641" spans="3:27" s="1" customFormat="1" ht="27.75" customHeight="1">
      <c r="D641" s="127" t="s">
        <v>470</v>
      </c>
      <c r="E641" s="128"/>
      <c r="F641" s="128"/>
      <c r="G641" s="128"/>
      <c r="H641" s="128"/>
      <c r="I641" s="128"/>
      <c r="J641" s="128"/>
      <c r="K641" s="149"/>
      <c r="L641" s="142"/>
      <c r="M641" s="143"/>
      <c r="N641" s="144"/>
      <c r="O641" s="29" t="s">
        <v>264</v>
      </c>
      <c r="T641" s="13"/>
      <c r="U641" s="13"/>
      <c r="V641" s="13"/>
      <c r="W641" s="13"/>
      <c r="X641" s="13"/>
      <c r="Y641" s="70"/>
      <c r="Z641" s="70"/>
      <c r="AA641" s="70"/>
    </row>
    <row r="642" spans="3:27" s="1" customFormat="1" ht="27.75" customHeight="1">
      <c r="D642" s="127" t="s">
        <v>471</v>
      </c>
      <c r="E642" s="128"/>
      <c r="F642" s="128"/>
      <c r="G642" s="128"/>
      <c r="H642" s="128"/>
      <c r="I642" s="128"/>
      <c r="J642" s="128"/>
      <c r="K642" s="149"/>
      <c r="L642" s="142"/>
      <c r="M642" s="143"/>
      <c r="N642" s="144"/>
      <c r="O642" s="29" t="s">
        <v>264</v>
      </c>
      <c r="T642" s="13"/>
      <c r="U642" s="13"/>
      <c r="V642" s="13"/>
      <c r="W642" s="13"/>
      <c r="X642" s="13"/>
      <c r="Y642" s="70"/>
      <c r="Z642" s="70"/>
      <c r="AA642" s="70"/>
    </row>
    <row r="643" spans="3:27" s="1" customFormat="1" ht="27.75" customHeight="1" thickBot="1">
      <c r="D643" s="127" t="s">
        <v>472</v>
      </c>
      <c r="E643" s="128"/>
      <c r="F643" s="128"/>
      <c r="G643" s="128"/>
      <c r="H643" s="128"/>
      <c r="I643" s="128"/>
      <c r="J643" s="128"/>
      <c r="K643" s="149"/>
      <c r="L643" s="157"/>
      <c r="M643" s="158"/>
      <c r="N643" s="159"/>
      <c r="O643" s="29" t="s">
        <v>264</v>
      </c>
      <c r="T643" s="13"/>
      <c r="U643" s="13"/>
      <c r="V643" s="13"/>
      <c r="W643" s="13"/>
      <c r="X643" s="13"/>
      <c r="Y643" s="70"/>
      <c r="Z643" s="70"/>
      <c r="AA643" s="70"/>
    </row>
    <row r="644" spans="3:27" s="1" customFormat="1" ht="18" customHeight="1">
      <c r="K644" s="37" t="s">
        <v>350</v>
      </c>
      <c r="L644" s="113">
        <f>SUM(L640:N643)</f>
        <v>0</v>
      </c>
      <c r="M644" s="113"/>
      <c r="N644" s="113"/>
      <c r="O644" s="29" t="s">
        <v>264</v>
      </c>
      <c r="P644" s="114" t="str">
        <f>IF(L644=$L$516,"","※Q1.性別ごとの人数と一致させてください。")</f>
        <v/>
      </c>
      <c r="Q644" s="115"/>
      <c r="R644" s="115"/>
      <c r="S644" s="115"/>
      <c r="T644" s="13"/>
      <c r="U644" s="13"/>
      <c r="V644" s="13"/>
      <c r="W644" s="13"/>
      <c r="X644" s="13"/>
      <c r="Y644" s="70"/>
      <c r="Z644" s="70"/>
      <c r="AA644" s="70"/>
    </row>
    <row r="645" spans="3:27" s="1" customFormat="1" ht="4.5" customHeight="1">
      <c r="T645" s="13"/>
      <c r="U645" s="13"/>
      <c r="V645" s="13"/>
      <c r="W645" s="13"/>
      <c r="X645" s="13"/>
      <c r="Y645" s="70"/>
      <c r="Z645" s="70"/>
      <c r="AA645" s="70"/>
    </row>
    <row r="646" spans="3:27" s="1" customFormat="1" ht="18.600000000000001" thickBot="1">
      <c r="C646" s="24"/>
      <c r="D646" s="8" t="s">
        <v>457</v>
      </c>
      <c r="T646" s="13"/>
      <c r="U646" s="13"/>
      <c r="V646" s="13"/>
      <c r="W646" s="13"/>
      <c r="X646" s="13"/>
      <c r="Y646" s="70"/>
      <c r="Z646" s="70"/>
      <c r="AA646" s="70"/>
    </row>
    <row r="647" spans="3:27" s="1" customFormat="1" ht="27.75" customHeight="1" thickBot="1">
      <c r="D647" s="151"/>
      <c r="E647" s="152"/>
      <c r="F647" s="152"/>
      <c r="G647" s="152"/>
      <c r="H647" s="152"/>
      <c r="I647" s="152"/>
      <c r="J647" s="152"/>
      <c r="K647" s="152"/>
      <c r="L647" s="152"/>
      <c r="M647" s="152"/>
      <c r="N647" s="152"/>
      <c r="O647" s="153"/>
      <c r="T647" s="4"/>
      <c r="U647" s="4">
        <f>IF(L643&gt;0,1,0)</f>
        <v>0</v>
      </c>
      <c r="V647" s="4"/>
      <c r="W647" s="4"/>
      <c r="X647" s="4"/>
      <c r="Y647" s="70"/>
      <c r="Z647" s="70"/>
      <c r="AA647" s="70"/>
    </row>
    <row r="648" spans="3:27" s="1" customFormat="1" ht="18" customHeight="1">
      <c r="D648" s="27"/>
      <c r="T648" s="13"/>
      <c r="U648" s="13"/>
      <c r="V648" s="13"/>
      <c r="W648" s="13"/>
      <c r="X648" s="13"/>
      <c r="Y648" s="70"/>
      <c r="Z648" s="70"/>
      <c r="AA648" s="70"/>
    </row>
    <row r="649" spans="3:27" s="1" customFormat="1" ht="4.5" customHeight="1">
      <c r="T649" s="13"/>
      <c r="U649" s="13"/>
      <c r="V649" s="13"/>
      <c r="W649" s="13"/>
      <c r="X649" s="13"/>
      <c r="Y649" s="70"/>
      <c r="Z649" s="70"/>
      <c r="AA649" s="70"/>
    </row>
    <row r="650" spans="3:27" s="1" customFormat="1" ht="18">
      <c r="C650" s="150" t="s">
        <v>473</v>
      </c>
      <c r="D650" s="150"/>
      <c r="E650" s="150"/>
      <c r="F650" s="150"/>
      <c r="G650" s="150"/>
      <c r="H650" s="150"/>
      <c r="I650" s="150"/>
      <c r="J650" s="150"/>
      <c r="K650" s="150"/>
      <c r="L650" s="150"/>
      <c r="M650" s="150"/>
      <c r="N650" s="150"/>
      <c r="O650" s="150"/>
      <c r="P650" s="150"/>
      <c r="T650" s="13"/>
      <c r="U650" s="13"/>
      <c r="V650" s="13"/>
      <c r="W650" s="13"/>
      <c r="X650" s="13"/>
      <c r="Y650" s="70"/>
      <c r="Z650" s="70"/>
      <c r="AA650" s="70"/>
    </row>
    <row r="651" spans="3:27" s="1" customFormat="1" ht="18">
      <c r="C651" s="45" t="s">
        <v>474</v>
      </c>
      <c r="D651" s="23"/>
      <c r="E651" s="23"/>
      <c r="F651" s="23"/>
      <c r="G651" s="23"/>
      <c r="H651" s="23"/>
      <c r="I651" s="23"/>
      <c r="J651" s="23"/>
      <c r="K651" s="23"/>
      <c r="L651" s="23"/>
      <c r="M651" s="23"/>
      <c r="N651" s="23"/>
      <c r="O651" s="23"/>
      <c r="P651" s="23"/>
      <c r="T651" s="13"/>
      <c r="U651" s="13"/>
      <c r="V651" s="13"/>
      <c r="W651" s="13"/>
      <c r="X651" s="13"/>
      <c r="Y651" s="70"/>
      <c r="Z651" s="70"/>
      <c r="AA651" s="70"/>
    </row>
    <row r="652" spans="3:27" s="1" customFormat="1" ht="4.5" customHeight="1">
      <c r="T652" s="13"/>
      <c r="U652" s="13"/>
      <c r="V652" s="13"/>
      <c r="W652" s="13"/>
      <c r="X652" s="13"/>
      <c r="Y652" s="70"/>
      <c r="Z652" s="70"/>
      <c r="AA652" s="70"/>
    </row>
    <row r="653" spans="3:27" s="1" customFormat="1" ht="18">
      <c r="C653" s="24">
        <v>1</v>
      </c>
      <c r="D653" s="1" t="s">
        <v>346</v>
      </c>
      <c r="T653" s="13"/>
      <c r="U653" s="13"/>
      <c r="V653" s="13"/>
      <c r="W653" s="13"/>
      <c r="X653" s="13"/>
      <c r="Y653" s="70"/>
      <c r="Z653" s="70"/>
      <c r="AA653" s="70"/>
    </row>
    <row r="654" spans="3:27" s="1" customFormat="1" ht="9" customHeight="1" thickBot="1">
      <c r="T654" s="13"/>
      <c r="U654" s="13"/>
      <c r="V654" s="13"/>
      <c r="W654" s="13"/>
      <c r="X654" s="13"/>
      <c r="Y654" s="70"/>
      <c r="Z654" s="70"/>
      <c r="AA654" s="70"/>
    </row>
    <row r="655" spans="3:27" s="1" customFormat="1" ht="18" customHeight="1">
      <c r="D655" s="35" t="s">
        <v>347</v>
      </c>
      <c r="E655" s="31"/>
      <c r="F655" s="31"/>
      <c r="G655" s="31"/>
      <c r="H655" s="31"/>
      <c r="I655" s="31"/>
      <c r="J655" s="31"/>
      <c r="K655" s="31"/>
      <c r="L655" s="116"/>
      <c r="M655" s="117"/>
      <c r="N655" s="118"/>
      <c r="O655" s="29" t="s">
        <v>264</v>
      </c>
      <c r="T655" s="13"/>
      <c r="U655" s="13"/>
      <c r="V655" s="13"/>
      <c r="W655" s="13"/>
      <c r="X655" s="13"/>
      <c r="Y655" s="70"/>
      <c r="Z655" s="70"/>
      <c r="AA655" s="70"/>
    </row>
    <row r="656" spans="3:27" s="1" customFormat="1" ht="18" customHeight="1">
      <c r="D656" s="35" t="s">
        <v>348</v>
      </c>
      <c r="E656" s="31"/>
      <c r="F656" s="31"/>
      <c r="G656" s="31"/>
      <c r="H656" s="31"/>
      <c r="I656" s="31"/>
      <c r="J656" s="31"/>
      <c r="K656" s="31"/>
      <c r="L656" s="119"/>
      <c r="M656" s="120"/>
      <c r="N656" s="121"/>
      <c r="O656" s="29" t="s">
        <v>264</v>
      </c>
      <c r="T656" s="13"/>
      <c r="U656" s="13"/>
      <c r="V656" s="13"/>
      <c r="W656" s="13"/>
      <c r="X656" s="13"/>
      <c r="Y656" s="70"/>
      <c r="Z656" s="70"/>
      <c r="AA656" s="70"/>
    </row>
    <row r="657" spans="3:27" s="1" customFormat="1" ht="18" customHeight="1" thickBot="1">
      <c r="D657" s="35" t="s">
        <v>349</v>
      </c>
      <c r="E657" s="31"/>
      <c r="F657" s="31"/>
      <c r="G657" s="31"/>
      <c r="H657" s="31"/>
      <c r="I657" s="31"/>
      <c r="J657" s="31"/>
      <c r="K657" s="31"/>
      <c r="L657" s="122"/>
      <c r="M657" s="123"/>
      <c r="N657" s="124"/>
      <c r="O657" s="29" t="s">
        <v>264</v>
      </c>
      <c r="T657" s="13"/>
      <c r="U657" s="13"/>
      <c r="V657" s="13"/>
      <c r="W657" s="13"/>
      <c r="X657" s="13"/>
      <c r="Y657" s="70"/>
      <c r="Z657" s="70"/>
      <c r="AA657" s="70"/>
    </row>
    <row r="658" spans="3:27" s="1" customFormat="1" ht="18" customHeight="1">
      <c r="K658" s="37" t="s">
        <v>350</v>
      </c>
      <c r="L658" s="113">
        <f>SUM(L655:N657)</f>
        <v>0</v>
      </c>
      <c r="M658" s="113"/>
      <c r="N658" s="113"/>
      <c r="O658" s="29" t="s">
        <v>264</v>
      </c>
      <c r="T658" s="13"/>
      <c r="U658" s="13"/>
      <c r="V658" s="13"/>
      <c r="W658" s="13"/>
      <c r="X658" s="13"/>
      <c r="Y658" s="70"/>
      <c r="Z658" s="70"/>
      <c r="AA658" s="70"/>
    </row>
    <row r="659" spans="3:27" s="1" customFormat="1" ht="18" customHeight="1">
      <c r="D659" s="27"/>
      <c r="T659" s="13"/>
      <c r="U659" s="13"/>
      <c r="V659" s="13"/>
      <c r="W659" s="13"/>
      <c r="X659" s="13"/>
      <c r="Y659" s="70"/>
      <c r="Z659" s="70"/>
      <c r="AA659" s="70"/>
    </row>
    <row r="660" spans="3:27" s="1" customFormat="1" ht="18">
      <c r="C660" s="24">
        <v>2</v>
      </c>
      <c r="D660" s="1" t="s">
        <v>351</v>
      </c>
      <c r="T660" s="13"/>
      <c r="U660" s="13"/>
      <c r="V660" s="13"/>
      <c r="W660" s="13"/>
      <c r="X660" s="13"/>
      <c r="Y660" s="70"/>
      <c r="Z660" s="70"/>
      <c r="AA660" s="70"/>
    </row>
    <row r="661" spans="3:27" s="1" customFormat="1" ht="9" customHeight="1" thickBot="1">
      <c r="T661" s="13"/>
      <c r="U661" s="13"/>
      <c r="V661" s="13"/>
      <c r="W661" s="13"/>
      <c r="X661" s="13"/>
      <c r="Y661" s="70"/>
      <c r="Z661" s="70"/>
      <c r="AA661" s="70"/>
    </row>
    <row r="662" spans="3:27" s="1" customFormat="1" ht="18" customHeight="1">
      <c r="D662" s="35" t="s">
        <v>475</v>
      </c>
      <c r="E662" s="31"/>
      <c r="F662" s="31"/>
      <c r="G662" s="31"/>
      <c r="H662" s="31"/>
      <c r="I662" s="31"/>
      <c r="J662" s="31"/>
      <c r="K662" s="31"/>
      <c r="L662" s="116"/>
      <c r="M662" s="117"/>
      <c r="N662" s="118"/>
      <c r="O662" s="29" t="s">
        <v>264</v>
      </c>
      <c r="T662" s="13"/>
      <c r="U662" s="13"/>
      <c r="V662" s="13"/>
      <c r="W662" s="13"/>
      <c r="X662" s="13"/>
      <c r="Y662" s="70"/>
      <c r="Z662" s="70"/>
      <c r="AA662" s="70"/>
    </row>
    <row r="663" spans="3:27" s="1" customFormat="1" ht="18" customHeight="1">
      <c r="D663" s="35" t="s">
        <v>353</v>
      </c>
      <c r="E663" s="31"/>
      <c r="F663" s="31"/>
      <c r="G663" s="31"/>
      <c r="H663" s="31"/>
      <c r="I663" s="31"/>
      <c r="J663" s="31"/>
      <c r="K663" s="31"/>
      <c r="L663" s="119"/>
      <c r="M663" s="120"/>
      <c r="N663" s="121"/>
      <c r="O663" s="29" t="s">
        <v>264</v>
      </c>
      <c r="T663" s="13"/>
      <c r="U663" s="13"/>
      <c r="V663" s="13"/>
      <c r="W663" s="13"/>
      <c r="X663" s="13"/>
      <c r="Y663" s="70"/>
      <c r="Z663" s="70"/>
      <c r="AA663" s="70"/>
    </row>
    <row r="664" spans="3:27" s="1" customFormat="1" ht="18" customHeight="1">
      <c r="D664" s="35" t="s">
        <v>354</v>
      </c>
      <c r="E664" s="31"/>
      <c r="F664" s="31"/>
      <c r="G664" s="31"/>
      <c r="H664" s="31"/>
      <c r="I664" s="31"/>
      <c r="J664" s="31"/>
      <c r="K664" s="31"/>
      <c r="L664" s="119"/>
      <c r="M664" s="120"/>
      <c r="N664" s="121"/>
      <c r="O664" s="29" t="s">
        <v>264</v>
      </c>
      <c r="T664" s="13"/>
      <c r="U664" s="13"/>
      <c r="V664" s="13"/>
      <c r="W664" s="13"/>
      <c r="X664" s="13"/>
      <c r="Y664" s="70"/>
      <c r="Z664" s="70"/>
      <c r="AA664" s="70"/>
    </row>
    <row r="665" spans="3:27" s="1" customFormat="1" ht="18" customHeight="1">
      <c r="D665" s="35" t="s">
        <v>355</v>
      </c>
      <c r="E665" s="31"/>
      <c r="F665" s="31"/>
      <c r="G665" s="31"/>
      <c r="H665" s="31"/>
      <c r="I665" s="31"/>
      <c r="J665" s="31"/>
      <c r="K665" s="31"/>
      <c r="L665" s="119"/>
      <c r="M665" s="120"/>
      <c r="N665" s="121"/>
      <c r="O665" s="29" t="s">
        <v>264</v>
      </c>
      <c r="T665" s="13"/>
      <c r="U665" s="13"/>
      <c r="V665" s="13"/>
      <c r="W665" s="13"/>
      <c r="X665" s="13"/>
      <c r="Y665" s="70"/>
      <c r="Z665" s="70"/>
      <c r="AA665" s="70"/>
    </row>
    <row r="666" spans="3:27" s="1" customFormat="1" ht="18" customHeight="1">
      <c r="D666" s="35" t="s">
        <v>356</v>
      </c>
      <c r="E666" s="31"/>
      <c r="F666" s="31"/>
      <c r="G666" s="31"/>
      <c r="H666" s="31"/>
      <c r="I666" s="31"/>
      <c r="J666" s="31"/>
      <c r="K666" s="31"/>
      <c r="L666" s="119"/>
      <c r="M666" s="120"/>
      <c r="N666" s="121"/>
      <c r="O666" s="29" t="s">
        <v>264</v>
      </c>
      <c r="T666" s="13"/>
      <c r="U666" s="13"/>
      <c r="V666" s="13"/>
      <c r="W666" s="13"/>
      <c r="X666" s="13"/>
      <c r="Y666" s="70"/>
      <c r="Z666" s="70"/>
      <c r="AA666" s="70"/>
    </row>
    <row r="667" spans="3:27" s="1" customFormat="1" ht="18" customHeight="1">
      <c r="D667" s="35" t="s">
        <v>357</v>
      </c>
      <c r="E667" s="31"/>
      <c r="F667" s="31"/>
      <c r="G667" s="31"/>
      <c r="H667" s="31"/>
      <c r="I667" s="31"/>
      <c r="J667" s="31"/>
      <c r="K667" s="31"/>
      <c r="L667" s="119"/>
      <c r="M667" s="120"/>
      <c r="N667" s="121"/>
      <c r="O667" s="29" t="s">
        <v>264</v>
      </c>
      <c r="T667" s="13"/>
      <c r="U667" s="13"/>
      <c r="V667" s="13"/>
      <c r="W667" s="13"/>
      <c r="X667" s="13"/>
      <c r="Y667" s="70"/>
      <c r="Z667" s="70"/>
      <c r="AA667" s="70"/>
    </row>
    <row r="668" spans="3:27" s="1" customFormat="1" ht="18" customHeight="1">
      <c r="D668" s="35" t="s">
        <v>358</v>
      </c>
      <c r="E668" s="31"/>
      <c r="F668" s="31"/>
      <c r="G668" s="31"/>
      <c r="H668" s="31"/>
      <c r="I668" s="31"/>
      <c r="J668" s="31"/>
      <c r="K668" s="31"/>
      <c r="L668" s="119"/>
      <c r="M668" s="120"/>
      <c r="N668" s="121"/>
      <c r="O668" s="29" t="s">
        <v>264</v>
      </c>
      <c r="T668" s="13"/>
      <c r="U668" s="13"/>
      <c r="V668" s="13"/>
      <c r="W668" s="13"/>
      <c r="X668" s="13"/>
      <c r="Y668" s="70"/>
      <c r="Z668" s="70"/>
      <c r="AA668" s="70"/>
    </row>
    <row r="669" spans="3:27" s="1" customFormat="1" ht="18" customHeight="1">
      <c r="D669" s="35" t="s">
        <v>359</v>
      </c>
      <c r="E669" s="31"/>
      <c r="F669" s="31"/>
      <c r="G669" s="31"/>
      <c r="H669" s="31"/>
      <c r="I669" s="31"/>
      <c r="J669" s="31"/>
      <c r="K669" s="31"/>
      <c r="L669" s="119"/>
      <c r="M669" s="120"/>
      <c r="N669" s="121"/>
      <c r="O669" s="29" t="s">
        <v>264</v>
      </c>
      <c r="T669" s="13"/>
      <c r="U669" s="13"/>
      <c r="V669" s="13"/>
      <c r="W669" s="13"/>
      <c r="X669" s="13"/>
      <c r="Y669" s="70"/>
      <c r="Z669" s="70"/>
      <c r="AA669" s="70"/>
    </row>
    <row r="670" spans="3:27" s="1" customFormat="1" ht="18" customHeight="1" thickBot="1">
      <c r="D670" s="35" t="s">
        <v>360</v>
      </c>
      <c r="E670" s="31"/>
      <c r="F670" s="31"/>
      <c r="G670" s="31"/>
      <c r="H670" s="31"/>
      <c r="I670" s="31"/>
      <c r="J670" s="31"/>
      <c r="K670" s="31"/>
      <c r="L670" s="122"/>
      <c r="M670" s="123"/>
      <c r="N670" s="124"/>
      <c r="O670" s="29" t="s">
        <v>264</v>
      </c>
      <c r="T670" s="13"/>
      <c r="U670" s="13"/>
      <c r="V670" s="13"/>
      <c r="W670" s="13"/>
      <c r="X670" s="13"/>
      <c r="Y670" s="70"/>
      <c r="Z670" s="70"/>
      <c r="AA670" s="70"/>
    </row>
    <row r="671" spans="3:27" s="1" customFormat="1" ht="18" customHeight="1">
      <c r="K671" s="37" t="s">
        <v>350</v>
      </c>
      <c r="L671" s="113">
        <f>SUM(L662:N670)</f>
        <v>0</v>
      </c>
      <c r="M671" s="113"/>
      <c r="N671" s="113"/>
      <c r="O671" s="29" t="s">
        <v>264</v>
      </c>
      <c r="P671" s="114" t="str">
        <f>IF(L671=$L$658,"","※Q1.性別ごとの人数と一致させてください。")</f>
        <v/>
      </c>
      <c r="Q671" s="115"/>
      <c r="R671" s="115"/>
      <c r="S671" s="115"/>
      <c r="T671" s="13"/>
      <c r="U671" s="13"/>
      <c r="V671" s="13"/>
      <c r="W671" s="13"/>
      <c r="X671" s="13"/>
      <c r="Y671" s="70"/>
      <c r="Z671" s="70"/>
      <c r="AA671" s="70"/>
    </row>
    <row r="672" spans="3:27" s="1" customFormat="1" ht="18" customHeight="1">
      <c r="D672" s="27"/>
      <c r="T672" s="13"/>
      <c r="U672" s="13"/>
      <c r="V672" s="13"/>
      <c r="W672" s="13"/>
      <c r="X672" s="13"/>
      <c r="Y672" s="70"/>
      <c r="Z672" s="70"/>
      <c r="AA672" s="70"/>
    </row>
    <row r="673" spans="3:27" s="1" customFormat="1" ht="18" customHeight="1">
      <c r="C673" s="24">
        <v>3</v>
      </c>
      <c r="D673" s="27"/>
      <c r="E673" s="1" t="s">
        <v>361</v>
      </c>
      <c r="T673" s="70"/>
      <c r="U673" s="70"/>
      <c r="V673" s="70"/>
      <c r="W673" s="70"/>
      <c r="X673" s="70"/>
      <c r="Y673" s="70"/>
      <c r="Z673" s="70"/>
      <c r="AA673" s="70"/>
    </row>
    <row r="674" spans="3:27" s="1" customFormat="1" ht="18" customHeight="1">
      <c r="C674" s="24"/>
      <c r="D674" s="48" t="s">
        <v>362</v>
      </c>
      <c r="T674" s="70"/>
      <c r="U674" s="70"/>
      <c r="V674" s="70"/>
      <c r="W674" s="70"/>
      <c r="X674" s="70"/>
      <c r="Y674" s="70"/>
      <c r="Z674" s="70"/>
      <c r="AA674" s="70"/>
    </row>
    <row r="675" spans="3:27" s="1" customFormat="1" ht="18" customHeight="1">
      <c r="C675" s="24"/>
      <c r="D675" s="48" t="s">
        <v>363</v>
      </c>
      <c r="T675" s="70"/>
      <c r="U675" s="70"/>
      <c r="V675" s="70"/>
      <c r="W675" s="70"/>
      <c r="X675" s="70"/>
      <c r="Y675" s="70"/>
      <c r="Z675" s="70"/>
      <c r="AA675" s="70"/>
    </row>
    <row r="676" spans="3:27" s="1" customFormat="1" ht="9" customHeight="1">
      <c r="T676" s="13"/>
      <c r="U676" s="13"/>
      <c r="V676" s="13"/>
      <c r="W676" s="13"/>
      <c r="X676" s="13"/>
      <c r="Y676" s="70"/>
      <c r="Z676" s="70"/>
      <c r="AA676" s="70"/>
    </row>
    <row r="677" spans="3:27" s="1" customFormat="1" ht="18" customHeight="1" thickBot="1">
      <c r="C677" s="24"/>
      <c r="D677" s="28"/>
      <c r="E677" s="31"/>
      <c r="F677" s="32"/>
      <c r="G677" s="136" t="s">
        <v>364</v>
      </c>
      <c r="H677" s="136"/>
      <c r="I677" s="137"/>
      <c r="J677" s="131" t="s">
        <v>365</v>
      </c>
      <c r="K677" s="132"/>
      <c r="L677" s="133"/>
      <c r="M677" s="134" t="s">
        <v>366</v>
      </c>
      <c r="N677" s="135"/>
      <c r="O677" s="133"/>
      <c r="T677" s="70"/>
      <c r="U677" s="70"/>
      <c r="V677" s="70"/>
      <c r="W677" s="70"/>
      <c r="X677" s="70"/>
      <c r="Y677" s="70"/>
      <c r="Z677" s="70"/>
      <c r="AA677" s="70"/>
    </row>
    <row r="678" spans="3:27" s="1" customFormat="1" ht="18" customHeight="1">
      <c r="D678" s="35" t="s">
        <v>367</v>
      </c>
      <c r="E678" s="31"/>
      <c r="F678" s="31"/>
      <c r="G678" s="116"/>
      <c r="H678" s="118"/>
      <c r="I678" s="41" t="s">
        <v>264</v>
      </c>
      <c r="J678" s="116"/>
      <c r="K678" s="118"/>
      <c r="L678" s="29" t="s">
        <v>264</v>
      </c>
      <c r="M678" s="126">
        <f>SUM(G678,J678)</f>
        <v>0</v>
      </c>
      <c r="N678" s="126"/>
      <c r="O678" s="29" t="s">
        <v>264</v>
      </c>
      <c r="T678" s="70"/>
      <c r="U678" s="70"/>
      <c r="V678" s="70"/>
      <c r="W678" s="70"/>
      <c r="X678" s="70"/>
      <c r="Y678" s="70"/>
      <c r="Z678" s="70"/>
      <c r="AA678" s="70"/>
    </row>
    <row r="679" spans="3:27" s="1" customFormat="1" ht="18" customHeight="1">
      <c r="D679" s="35" t="s">
        <v>368</v>
      </c>
      <c r="E679" s="31"/>
      <c r="F679" s="31"/>
      <c r="G679" s="119"/>
      <c r="H679" s="121"/>
      <c r="I679" s="41" t="s">
        <v>264</v>
      </c>
      <c r="J679" s="119"/>
      <c r="K679" s="121"/>
      <c r="L679" s="29" t="s">
        <v>264</v>
      </c>
      <c r="M679" s="126">
        <f t="shared" ref="M679:M682" si="21">SUM(G679,J679)</f>
        <v>0</v>
      </c>
      <c r="N679" s="126"/>
      <c r="O679" s="29" t="s">
        <v>264</v>
      </c>
      <c r="T679" s="70"/>
      <c r="U679" s="70"/>
      <c r="V679" s="70"/>
      <c r="W679" s="70"/>
      <c r="X679" s="70"/>
      <c r="Y679" s="70"/>
      <c r="Z679" s="70"/>
      <c r="AA679" s="70"/>
    </row>
    <row r="680" spans="3:27" s="1" customFormat="1" ht="18" customHeight="1">
      <c r="D680" s="35" t="s">
        <v>369</v>
      </c>
      <c r="E680" s="31"/>
      <c r="F680" s="31"/>
      <c r="G680" s="119"/>
      <c r="H680" s="121"/>
      <c r="I680" s="41" t="s">
        <v>264</v>
      </c>
      <c r="J680" s="119"/>
      <c r="K680" s="121"/>
      <c r="L680" s="29" t="s">
        <v>264</v>
      </c>
      <c r="M680" s="126">
        <f t="shared" si="21"/>
        <v>0</v>
      </c>
      <c r="N680" s="126"/>
      <c r="O680" s="29" t="s">
        <v>264</v>
      </c>
      <c r="T680" s="70"/>
      <c r="U680" s="70"/>
      <c r="V680" s="70"/>
      <c r="W680" s="70"/>
      <c r="X680" s="70"/>
      <c r="Y680" s="70"/>
      <c r="Z680" s="70"/>
      <c r="AA680" s="70"/>
    </row>
    <row r="681" spans="3:27" s="1" customFormat="1" ht="18" customHeight="1">
      <c r="D681" s="35" t="s">
        <v>370</v>
      </c>
      <c r="E681" s="31"/>
      <c r="F681" s="31"/>
      <c r="G681" s="119"/>
      <c r="H681" s="121"/>
      <c r="I681" s="41" t="s">
        <v>264</v>
      </c>
      <c r="J681" s="119"/>
      <c r="K681" s="121"/>
      <c r="L681" s="29" t="s">
        <v>264</v>
      </c>
      <c r="M681" s="126">
        <f t="shared" si="21"/>
        <v>0</v>
      </c>
      <c r="N681" s="126"/>
      <c r="O681" s="29" t="s">
        <v>264</v>
      </c>
      <c r="T681" s="70"/>
      <c r="U681" s="70"/>
      <c r="V681" s="70"/>
      <c r="W681" s="70"/>
      <c r="X681" s="70"/>
      <c r="Y681" s="70"/>
      <c r="Z681" s="70"/>
      <c r="AA681" s="70"/>
    </row>
    <row r="682" spans="3:27" s="1" customFormat="1" ht="18" customHeight="1">
      <c r="D682" s="35" t="s">
        <v>371</v>
      </c>
      <c r="E682" s="31"/>
      <c r="F682" s="31"/>
      <c r="G682" s="140" t="s">
        <v>372</v>
      </c>
      <c r="H682" s="141"/>
      <c r="I682" s="41" t="s">
        <v>264</v>
      </c>
      <c r="J682" s="119"/>
      <c r="K682" s="121"/>
      <c r="L682" s="29" t="s">
        <v>264</v>
      </c>
      <c r="M682" s="126">
        <f t="shared" si="21"/>
        <v>0</v>
      </c>
      <c r="N682" s="126"/>
      <c r="O682" s="29" t="s">
        <v>264</v>
      </c>
      <c r="T682" s="70"/>
      <c r="U682" s="70"/>
      <c r="V682" s="70"/>
      <c r="W682" s="70"/>
      <c r="X682" s="70"/>
      <c r="Y682" s="70"/>
      <c r="Z682" s="70"/>
      <c r="AA682" s="70"/>
    </row>
    <row r="683" spans="3:27" s="1" customFormat="1" ht="18" customHeight="1" thickBot="1">
      <c r="D683" s="35" t="s">
        <v>373</v>
      </c>
      <c r="E683" s="31"/>
      <c r="F683" s="31"/>
      <c r="G683" s="129" t="s">
        <v>374</v>
      </c>
      <c r="H683" s="130"/>
      <c r="I683" s="41" t="s">
        <v>264</v>
      </c>
      <c r="J683" s="122"/>
      <c r="K683" s="124"/>
      <c r="L683" s="29" t="s">
        <v>264</v>
      </c>
      <c r="M683" s="126">
        <f>SUM(G683,J683)</f>
        <v>0</v>
      </c>
      <c r="N683" s="126"/>
      <c r="O683" s="29" t="s">
        <v>264</v>
      </c>
      <c r="T683" s="70"/>
      <c r="U683" s="70"/>
      <c r="V683" s="70"/>
      <c r="W683" s="70"/>
      <c r="X683" s="70"/>
      <c r="Y683" s="70"/>
      <c r="Z683" s="70"/>
      <c r="AA683" s="70"/>
    </row>
    <row r="684" spans="3:27" s="1" customFormat="1" ht="18" customHeight="1">
      <c r="D684" s="42"/>
      <c r="E684" s="43"/>
      <c r="F684" s="44" t="s">
        <v>375</v>
      </c>
      <c r="G684" s="148">
        <f>SUM(G678:H683)</f>
        <v>0</v>
      </c>
      <c r="H684" s="148"/>
      <c r="I684" s="29" t="s">
        <v>264</v>
      </c>
      <c r="J684" s="114" t="str">
        <f>IF(G684=$L$658,"","※Q1.性別ごとの人数と一致させてください。")</f>
        <v/>
      </c>
      <c r="K684" s="115"/>
      <c r="L684" s="115"/>
      <c r="M684" s="115"/>
      <c r="N684" s="115"/>
      <c r="O684" s="115"/>
      <c r="P684" s="115"/>
      <c r="Q684" s="115"/>
      <c r="R684" s="115"/>
      <c r="S684" s="115"/>
      <c r="T684" s="70"/>
      <c r="U684" s="70"/>
      <c r="V684" s="70"/>
      <c r="W684" s="70"/>
      <c r="X684" s="70"/>
      <c r="Y684" s="70"/>
      <c r="Z684" s="70"/>
      <c r="AA684" s="70"/>
    </row>
    <row r="685" spans="3:27" s="1" customFormat="1" ht="18" customHeight="1">
      <c r="D685" s="27"/>
      <c r="T685" s="13"/>
      <c r="U685" s="13"/>
      <c r="V685" s="13"/>
      <c r="W685" s="13"/>
      <c r="X685" s="13"/>
      <c r="Y685" s="70"/>
      <c r="Z685" s="70"/>
      <c r="AA685" s="70"/>
    </row>
    <row r="686" spans="3:27" s="1" customFormat="1" ht="18">
      <c r="C686" s="24">
        <v>4</v>
      </c>
      <c r="D686" s="1" t="s">
        <v>376</v>
      </c>
      <c r="T686" s="13"/>
      <c r="U686" s="13"/>
      <c r="V686" s="13"/>
      <c r="W686" s="13"/>
      <c r="X686" s="13"/>
      <c r="Y686" s="70"/>
      <c r="Z686" s="70"/>
      <c r="AA686" s="70"/>
    </row>
    <row r="687" spans="3:27" s="1" customFormat="1" ht="9" customHeight="1" thickBot="1">
      <c r="T687" s="13"/>
      <c r="U687" s="13"/>
      <c r="V687" s="13"/>
      <c r="W687" s="13"/>
      <c r="X687" s="13"/>
      <c r="Y687" s="70"/>
      <c r="Z687" s="70"/>
      <c r="AA687" s="70"/>
    </row>
    <row r="688" spans="3:27" s="1" customFormat="1" ht="18" customHeight="1">
      <c r="D688" s="35" t="s">
        <v>377</v>
      </c>
      <c r="E688" s="31"/>
      <c r="F688" s="31"/>
      <c r="G688" s="31"/>
      <c r="H688" s="31"/>
      <c r="I688" s="31"/>
      <c r="J688" s="31"/>
      <c r="K688" s="31"/>
      <c r="L688" s="116"/>
      <c r="M688" s="117"/>
      <c r="N688" s="118"/>
      <c r="O688" s="29" t="s">
        <v>264</v>
      </c>
      <c r="T688" s="13"/>
      <c r="U688" s="13"/>
      <c r="V688" s="13"/>
      <c r="W688" s="13"/>
      <c r="X688" s="13"/>
      <c r="Y688" s="70"/>
      <c r="Z688" s="70"/>
      <c r="AA688" s="70"/>
    </row>
    <row r="689" spans="3:27" s="1" customFormat="1" ht="18" customHeight="1">
      <c r="D689" s="35" t="s">
        <v>378</v>
      </c>
      <c r="E689" s="31"/>
      <c r="F689" s="31"/>
      <c r="G689" s="31"/>
      <c r="H689" s="31"/>
      <c r="I689" s="31"/>
      <c r="J689" s="31"/>
      <c r="K689" s="31"/>
      <c r="L689" s="119"/>
      <c r="M689" s="120"/>
      <c r="N689" s="121"/>
      <c r="O689" s="29" t="s">
        <v>264</v>
      </c>
      <c r="T689" s="13"/>
      <c r="U689" s="13"/>
      <c r="V689" s="13"/>
      <c r="W689" s="13"/>
      <c r="X689" s="13"/>
      <c r="Y689" s="70"/>
      <c r="Z689" s="70"/>
      <c r="AA689" s="70"/>
    </row>
    <row r="690" spans="3:27" s="1" customFormat="1" ht="18" customHeight="1">
      <c r="D690" s="35" t="s">
        <v>379</v>
      </c>
      <c r="E690" s="31"/>
      <c r="F690" s="31"/>
      <c r="G690" s="31"/>
      <c r="H690" s="31"/>
      <c r="I690" s="31"/>
      <c r="J690" s="31"/>
      <c r="K690" s="31"/>
      <c r="L690" s="119"/>
      <c r="M690" s="120"/>
      <c r="N690" s="121"/>
      <c r="O690" s="29" t="s">
        <v>264</v>
      </c>
      <c r="T690" s="13"/>
      <c r="U690" s="13"/>
      <c r="V690" s="13"/>
      <c r="W690" s="13"/>
      <c r="X690" s="13"/>
      <c r="Y690" s="70"/>
      <c r="Z690" s="70"/>
      <c r="AA690" s="70"/>
    </row>
    <row r="691" spans="3:27" s="1" customFormat="1" ht="18" customHeight="1">
      <c r="D691" s="35" t="s">
        <v>380</v>
      </c>
      <c r="E691" s="31"/>
      <c r="F691" s="31"/>
      <c r="G691" s="31"/>
      <c r="H691" s="31"/>
      <c r="I691" s="31"/>
      <c r="J691" s="31"/>
      <c r="K691" s="31"/>
      <c r="L691" s="119"/>
      <c r="M691" s="120"/>
      <c r="N691" s="121"/>
      <c r="O691" s="29" t="s">
        <v>264</v>
      </c>
      <c r="T691" s="13"/>
      <c r="U691" s="13"/>
      <c r="V691" s="13"/>
      <c r="W691" s="13"/>
      <c r="X691" s="13"/>
      <c r="Y691" s="70"/>
      <c r="Z691" s="70"/>
      <c r="AA691" s="70"/>
    </row>
    <row r="692" spans="3:27" s="1" customFormat="1" ht="18" customHeight="1">
      <c r="D692" s="35" t="s">
        <v>381</v>
      </c>
      <c r="E692" s="31"/>
      <c r="F692" s="31"/>
      <c r="G692" s="31"/>
      <c r="H692" s="31"/>
      <c r="I692" s="31"/>
      <c r="J692" s="31"/>
      <c r="K692" s="31"/>
      <c r="L692" s="119"/>
      <c r="M692" s="120"/>
      <c r="N692" s="121"/>
      <c r="O692" s="29" t="s">
        <v>264</v>
      </c>
      <c r="T692" s="13"/>
      <c r="U692" s="13"/>
      <c r="V692" s="13"/>
      <c r="W692" s="13"/>
      <c r="X692" s="13"/>
      <c r="Y692" s="70"/>
      <c r="Z692" s="70"/>
      <c r="AA692" s="70"/>
    </row>
    <row r="693" spans="3:27" s="1" customFormat="1" ht="18" customHeight="1">
      <c r="D693" s="35" t="s">
        <v>382</v>
      </c>
      <c r="E693" s="31"/>
      <c r="F693" s="31"/>
      <c r="G693" s="31"/>
      <c r="H693" s="31"/>
      <c r="I693" s="31"/>
      <c r="J693" s="31"/>
      <c r="K693" s="31"/>
      <c r="L693" s="119"/>
      <c r="M693" s="120"/>
      <c r="N693" s="121"/>
      <c r="O693" s="29" t="s">
        <v>264</v>
      </c>
      <c r="T693" s="13"/>
      <c r="U693" s="13"/>
      <c r="V693" s="13"/>
      <c r="W693" s="13"/>
      <c r="X693" s="13"/>
      <c r="Y693" s="70"/>
      <c r="Z693" s="70"/>
      <c r="AA693" s="70"/>
    </row>
    <row r="694" spans="3:27" s="1" customFormat="1" ht="18" customHeight="1">
      <c r="D694" s="35" t="s">
        <v>383</v>
      </c>
      <c r="E694" s="31"/>
      <c r="F694" s="31"/>
      <c r="G694" s="31"/>
      <c r="H694" s="31"/>
      <c r="I694" s="31"/>
      <c r="J694" s="31"/>
      <c r="K694" s="31"/>
      <c r="L694" s="119"/>
      <c r="M694" s="120"/>
      <c r="N694" s="121"/>
      <c r="O694" s="29" t="s">
        <v>264</v>
      </c>
      <c r="T694" s="13"/>
      <c r="U694" s="13"/>
      <c r="V694" s="13"/>
      <c r="W694" s="13"/>
      <c r="X694" s="13"/>
      <c r="Y694" s="70"/>
      <c r="Z694" s="70"/>
      <c r="AA694" s="70"/>
    </row>
    <row r="695" spans="3:27" s="1" customFormat="1" ht="18" customHeight="1">
      <c r="D695" s="35" t="s">
        <v>385</v>
      </c>
      <c r="E695" s="31"/>
      <c r="F695" s="31"/>
      <c r="G695" s="31"/>
      <c r="H695" s="31"/>
      <c r="I695" s="31"/>
      <c r="J695" s="31"/>
      <c r="K695" s="31"/>
      <c r="L695" s="119"/>
      <c r="M695" s="120"/>
      <c r="N695" s="121"/>
      <c r="O695" s="29" t="s">
        <v>264</v>
      </c>
      <c r="T695" s="13"/>
      <c r="U695" s="13"/>
      <c r="V695" s="13"/>
      <c r="W695" s="13"/>
      <c r="X695" s="13"/>
      <c r="Y695" s="70"/>
      <c r="Z695" s="70"/>
      <c r="AA695" s="70"/>
    </row>
    <row r="696" spans="3:27" s="1" customFormat="1" ht="18" customHeight="1" thickBot="1">
      <c r="D696" s="35" t="s">
        <v>386</v>
      </c>
      <c r="E696" s="31"/>
      <c r="F696" s="31"/>
      <c r="G696" s="31"/>
      <c r="H696" s="31"/>
      <c r="I696" s="31"/>
      <c r="J696" s="31"/>
      <c r="K696" s="31"/>
      <c r="L696" s="122"/>
      <c r="M696" s="123"/>
      <c r="N696" s="124"/>
      <c r="O696" s="29" t="s">
        <v>264</v>
      </c>
      <c r="T696" s="13"/>
      <c r="U696" s="13"/>
      <c r="V696" s="13"/>
      <c r="W696" s="13"/>
      <c r="X696" s="13"/>
      <c r="Y696" s="70"/>
      <c r="Z696" s="70"/>
      <c r="AA696" s="70"/>
    </row>
    <row r="697" spans="3:27" s="1" customFormat="1" ht="18" customHeight="1">
      <c r="K697" s="37" t="s">
        <v>350</v>
      </c>
      <c r="L697" s="113">
        <f>SUM(L688:N696)</f>
        <v>0</v>
      </c>
      <c r="M697" s="113"/>
      <c r="N697" s="113"/>
      <c r="O697" s="29" t="s">
        <v>264</v>
      </c>
      <c r="P697" s="114" t="str">
        <f>IF(L697=$L$658,"","※Q1.性別ごとの人数と一致させてください。")</f>
        <v/>
      </c>
      <c r="Q697" s="115"/>
      <c r="R697" s="115"/>
      <c r="S697" s="115"/>
      <c r="T697" s="13"/>
      <c r="U697" s="13"/>
      <c r="V697" s="13"/>
      <c r="W697" s="13"/>
      <c r="X697" s="13"/>
      <c r="Y697" s="70"/>
      <c r="Z697" s="70"/>
      <c r="AA697" s="70"/>
    </row>
    <row r="698" spans="3:27" s="1" customFormat="1" ht="15.95" customHeight="1">
      <c r="C698" s="24"/>
      <c r="D698" s="10" t="s">
        <v>387</v>
      </c>
      <c r="T698" s="13"/>
      <c r="U698" s="13"/>
      <c r="V698" s="13"/>
      <c r="W698" s="13"/>
      <c r="X698" s="13"/>
      <c r="Y698" s="70"/>
      <c r="Z698" s="70"/>
      <c r="AA698" s="70"/>
    </row>
    <row r="699" spans="3:27" s="1" customFormat="1" ht="15.95" customHeight="1">
      <c r="C699" s="24"/>
      <c r="D699" s="10" t="s">
        <v>388</v>
      </c>
      <c r="T699" s="13"/>
      <c r="U699" s="13"/>
      <c r="V699" s="13"/>
      <c r="W699" s="13"/>
      <c r="X699" s="13"/>
      <c r="Y699" s="70"/>
      <c r="Z699" s="70"/>
      <c r="AA699" s="70"/>
    </row>
    <row r="700" spans="3:27" s="1" customFormat="1" ht="18" customHeight="1">
      <c r="D700" s="27"/>
      <c r="T700" s="13"/>
      <c r="U700" s="13"/>
      <c r="V700" s="13"/>
      <c r="W700" s="13"/>
      <c r="X700" s="13"/>
      <c r="Y700" s="70"/>
      <c r="Z700" s="70"/>
      <c r="AA700" s="70"/>
    </row>
    <row r="701" spans="3:27" s="1" customFormat="1" ht="18">
      <c r="C701" s="24">
        <v>5</v>
      </c>
      <c r="D701" s="1" t="s">
        <v>265</v>
      </c>
      <c r="E701" s="1" t="s">
        <v>476</v>
      </c>
      <c r="T701" s="13"/>
      <c r="U701" s="13"/>
      <c r="V701" s="13"/>
      <c r="W701" s="13"/>
      <c r="X701" s="13"/>
      <c r="Y701" s="70"/>
      <c r="Z701" s="70"/>
      <c r="AA701" s="70"/>
    </row>
    <row r="702" spans="3:27" s="1" customFormat="1" ht="15.95" customHeight="1">
      <c r="C702" s="24"/>
      <c r="D702" s="10" t="s">
        <v>390</v>
      </c>
      <c r="T702" s="13"/>
      <c r="U702" s="13"/>
      <c r="V702" s="13"/>
      <c r="W702" s="13"/>
      <c r="X702" s="13"/>
      <c r="Y702" s="70"/>
      <c r="Z702" s="70"/>
      <c r="AA702" s="70"/>
    </row>
    <row r="703" spans="3:27" s="1" customFormat="1" ht="15.95" customHeight="1">
      <c r="C703" s="24"/>
      <c r="D703" s="10" t="s">
        <v>391</v>
      </c>
      <c r="T703" s="13"/>
      <c r="U703" s="13"/>
      <c r="V703" s="13"/>
      <c r="W703" s="13"/>
      <c r="X703" s="13"/>
      <c r="Y703" s="70"/>
      <c r="Z703" s="70"/>
      <c r="AA703" s="70"/>
    </row>
    <row r="704" spans="3:27" s="1" customFormat="1" ht="15.95" customHeight="1">
      <c r="C704" s="24"/>
      <c r="D704" s="10" t="s">
        <v>392</v>
      </c>
      <c r="T704" s="13"/>
      <c r="U704" s="13"/>
      <c r="V704" s="13"/>
      <c r="W704" s="13"/>
      <c r="X704" s="13"/>
      <c r="Y704" s="70"/>
      <c r="Z704" s="70"/>
      <c r="AA704" s="70"/>
    </row>
    <row r="705" spans="3:27" s="1" customFormat="1" ht="9" customHeight="1" thickBot="1">
      <c r="T705" s="13"/>
      <c r="U705" s="13"/>
      <c r="V705" s="13"/>
      <c r="W705" s="13"/>
      <c r="X705" s="13"/>
      <c r="Y705" s="70"/>
      <c r="Z705" s="70"/>
      <c r="AA705" s="70"/>
    </row>
    <row r="706" spans="3:27" s="1" customFormat="1" ht="18" customHeight="1">
      <c r="D706" s="35" t="s">
        <v>440</v>
      </c>
      <c r="E706" s="31"/>
      <c r="F706" s="31"/>
      <c r="G706" s="31"/>
      <c r="H706" s="31"/>
      <c r="I706" s="31"/>
      <c r="J706" s="31"/>
      <c r="K706" s="31"/>
      <c r="L706" s="116"/>
      <c r="M706" s="117"/>
      <c r="N706" s="118"/>
      <c r="O706" s="29" t="s">
        <v>264</v>
      </c>
      <c r="T706" s="13"/>
      <c r="U706" s="4">
        <f>IF(L706&gt;0,1,0)</f>
        <v>0</v>
      </c>
      <c r="V706" s="13"/>
      <c r="W706" s="13"/>
      <c r="X706" s="13"/>
      <c r="Y706" s="70"/>
      <c r="Z706" s="70"/>
      <c r="AA706" s="70"/>
    </row>
    <row r="707" spans="3:27" s="1" customFormat="1" ht="18" customHeight="1" thickBot="1">
      <c r="D707" s="35" t="s">
        <v>394</v>
      </c>
      <c r="E707" s="31"/>
      <c r="F707" s="31"/>
      <c r="G707" s="31"/>
      <c r="H707" s="31"/>
      <c r="I707" s="31"/>
      <c r="J707" s="31"/>
      <c r="K707" s="31"/>
      <c r="L707" s="122"/>
      <c r="M707" s="123"/>
      <c r="N707" s="124"/>
      <c r="O707" s="29" t="s">
        <v>264</v>
      </c>
      <c r="T707" s="13"/>
      <c r="U707" s="13"/>
      <c r="V707" s="13"/>
      <c r="W707" s="13"/>
      <c r="X707" s="13"/>
      <c r="Y707" s="70"/>
      <c r="Z707" s="70"/>
      <c r="AA707" s="70"/>
    </row>
    <row r="708" spans="3:27" s="1" customFormat="1" ht="18" customHeight="1">
      <c r="K708" s="37" t="s">
        <v>350</v>
      </c>
      <c r="L708" s="113">
        <f>SUM(L706:N707)</f>
        <v>0</v>
      </c>
      <c r="M708" s="113"/>
      <c r="N708" s="113"/>
      <c r="O708" s="29" t="s">
        <v>264</v>
      </c>
      <c r="P708" s="114" t="str">
        <f>IF(L708=$L$658,"","※Q1.性別ごとの人数と一致させてください。")</f>
        <v/>
      </c>
      <c r="Q708" s="115"/>
      <c r="R708" s="115"/>
      <c r="S708" s="115"/>
      <c r="T708" s="13"/>
      <c r="U708" s="13"/>
      <c r="V708" s="13"/>
      <c r="W708" s="13"/>
      <c r="X708" s="13"/>
      <c r="Y708" s="70"/>
      <c r="Z708" s="70"/>
      <c r="AA708" s="70"/>
    </row>
    <row r="709" spans="3:27" s="1" customFormat="1" ht="18" customHeight="1">
      <c r="D709" s="27"/>
      <c r="T709" s="13"/>
      <c r="U709" s="13"/>
      <c r="V709" s="13"/>
      <c r="W709" s="13"/>
      <c r="X709" s="13"/>
      <c r="Y709" s="70"/>
      <c r="Z709" s="70"/>
      <c r="AA709" s="70"/>
    </row>
    <row r="710" spans="3:27" s="1" customFormat="1" ht="18">
      <c r="C710" s="24"/>
      <c r="D710" s="1" t="s">
        <v>222</v>
      </c>
      <c r="E710" s="1" t="s">
        <v>441</v>
      </c>
      <c r="T710" s="13"/>
      <c r="U710" s="13"/>
      <c r="V710" s="13"/>
      <c r="W710" s="13"/>
      <c r="X710" s="13"/>
      <c r="Y710" s="70"/>
      <c r="Z710" s="70"/>
      <c r="AA710" s="70"/>
    </row>
    <row r="711" spans="3:27" s="1" customFormat="1" ht="18">
      <c r="C711" s="24"/>
      <c r="E711" s="10" t="s">
        <v>396</v>
      </c>
      <c r="T711" s="13"/>
      <c r="U711" s="13"/>
      <c r="V711" s="13"/>
      <c r="W711" s="13"/>
      <c r="X711" s="13"/>
      <c r="Y711" s="70"/>
      <c r="Z711" s="70"/>
      <c r="AA711" s="70"/>
    </row>
    <row r="712" spans="3:27" s="1" customFormat="1" ht="9" customHeight="1" thickBot="1">
      <c r="T712" s="13"/>
      <c r="U712" s="13"/>
      <c r="V712" s="13"/>
      <c r="W712" s="13"/>
      <c r="X712" s="13"/>
      <c r="Y712" s="70"/>
      <c r="Z712" s="70"/>
      <c r="AA712" s="70"/>
    </row>
    <row r="713" spans="3:27" s="1" customFormat="1" ht="18" customHeight="1">
      <c r="D713" s="35" t="s">
        <v>397</v>
      </c>
      <c r="E713" s="31"/>
      <c r="F713" s="31"/>
      <c r="G713" s="31"/>
      <c r="H713" s="31"/>
      <c r="I713" s="31"/>
      <c r="J713" s="31"/>
      <c r="K713" s="31"/>
      <c r="L713" s="116"/>
      <c r="M713" s="117"/>
      <c r="N713" s="118"/>
      <c r="O713" s="29" t="s">
        <v>264</v>
      </c>
      <c r="T713" s="13"/>
      <c r="U713" s="13"/>
      <c r="V713" s="13"/>
      <c r="W713" s="13"/>
      <c r="X713" s="13"/>
      <c r="Y713" s="70"/>
      <c r="Z713" s="70"/>
      <c r="AA713" s="70"/>
    </row>
    <row r="714" spans="3:27" s="1" customFormat="1" ht="18" customHeight="1">
      <c r="D714" s="35" t="s">
        <v>398</v>
      </c>
      <c r="E714" s="31"/>
      <c r="F714" s="31"/>
      <c r="G714" s="31"/>
      <c r="H714" s="31"/>
      <c r="I714" s="31"/>
      <c r="J714" s="31"/>
      <c r="K714" s="31"/>
      <c r="L714" s="119"/>
      <c r="M714" s="120"/>
      <c r="N714" s="121"/>
      <c r="O714" s="29" t="s">
        <v>264</v>
      </c>
      <c r="T714" s="13"/>
      <c r="U714" s="13"/>
      <c r="V714" s="13"/>
      <c r="W714" s="13"/>
      <c r="X714" s="13"/>
      <c r="Y714" s="70"/>
      <c r="Z714" s="70"/>
      <c r="AA714" s="70"/>
    </row>
    <row r="715" spans="3:27" s="1" customFormat="1" ht="18" customHeight="1">
      <c r="D715" s="35" t="s">
        <v>399</v>
      </c>
      <c r="E715" s="31"/>
      <c r="F715" s="31"/>
      <c r="G715" s="31"/>
      <c r="H715" s="31"/>
      <c r="I715" s="31"/>
      <c r="J715" s="31"/>
      <c r="K715" s="31"/>
      <c r="L715" s="119"/>
      <c r="M715" s="120"/>
      <c r="N715" s="121"/>
      <c r="O715" s="29" t="s">
        <v>264</v>
      </c>
      <c r="T715" s="13"/>
      <c r="U715" s="13"/>
      <c r="V715" s="13"/>
      <c r="W715" s="13"/>
      <c r="X715" s="13"/>
      <c r="Y715" s="70"/>
      <c r="Z715" s="70"/>
      <c r="AA715" s="70"/>
    </row>
    <row r="716" spans="3:27" s="1" customFormat="1" ht="18" customHeight="1">
      <c r="D716" s="35" t="s">
        <v>400</v>
      </c>
      <c r="E716" s="31"/>
      <c r="F716" s="31"/>
      <c r="G716" s="31"/>
      <c r="H716" s="31"/>
      <c r="I716" s="31"/>
      <c r="J716" s="31"/>
      <c r="K716" s="31"/>
      <c r="L716" s="119"/>
      <c r="M716" s="120"/>
      <c r="N716" s="121"/>
      <c r="O716" s="29" t="s">
        <v>264</v>
      </c>
      <c r="T716" s="13"/>
      <c r="U716" s="13"/>
      <c r="V716" s="13"/>
      <c r="W716" s="13"/>
      <c r="X716" s="13"/>
      <c r="Y716" s="70"/>
      <c r="Z716" s="70"/>
      <c r="AA716" s="70"/>
    </row>
    <row r="717" spans="3:27" s="1" customFormat="1" ht="18" customHeight="1">
      <c r="D717" s="35" t="s">
        <v>401</v>
      </c>
      <c r="E717" s="31"/>
      <c r="F717" s="31"/>
      <c r="G717" s="31"/>
      <c r="H717" s="31"/>
      <c r="I717" s="31"/>
      <c r="J717" s="31"/>
      <c r="K717" s="31"/>
      <c r="L717" s="119"/>
      <c r="M717" s="120"/>
      <c r="N717" s="121"/>
      <c r="O717" s="29" t="s">
        <v>264</v>
      </c>
      <c r="T717" s="13"/>
      <c r="U717" s="13"/>
      <c r="V717" s="13"/>
      <c r="W717" s="13"/>
      <c r="X717" s="13"/>
      <c r="Y717" s="70"/>
      <c r="Z717" s="70"/>
      <c r="AA717" s="70"/>
    </row>
    <row r="718" spans="3:27" s="1" customFormat="1" ht="18" customHeight="1">
      <c r="D718" s="35" t="s">
        <v>402</v>
      </c>
      <c r="E718" s="31"/>
      <c r="F718" s="31"/>
      <c r="G718" s="31"/>
      <c r="H718" s="31"/>
      <c r="I718" s="31"/>
      <c r="J718" s="31"/>
      <c r="K718" s="31"/>
      <c r="L718" s="119"/>
      <c r="M718" s="120"/>
      <c r="N718" s="121"/>
      <c r="O718" s="29" t="s">
        <v>264</v>
      </c>
      <c r="T718" s="13"/>
      <c r="U718" s="13"/>
      <c r="V718" s="13"/>
      <c r="W718" s="13"/>
      <c r="X718" s="13"/>
      <c r="Y718" s="70"/>
      <c r="Z718" s="70"/>
      <c r="AA718" s="70"/>
    </row>
    <row r="719" spans="3:27" s="1" customFormat="1" ht="18" customHeight="1">
      <c r="D719" s="35" t="s">
        <v>403</v>
      </c>
      <c r="E719" s="31"/>
      <c r="F719" s="31"/>
      <c r="G719" s="31"/>
      <c r="H719" s="31"/>
      <c r="I719" s="31"/>
      <c r="J719" s="31"/>
      <c r="K719" s="31"/>
      <c r="L719" s="119"/>
      <c r="M719" s="120"/>
      <c r="N719" s="121"/>
      <c r="O719" s="29" t="s">
        <v>264</v>
      </c>
      <c r="T719" s="13"/>
      <c r="U719" s="13"/>
      <c r="V719" s="13"/>
      <c r="W719" s="13"/>
      <c r="X719" s="13"/>
      <c r="Y719" s="70"/>
      <c r="Z719" s="70"/>
      <c r="AA719" s="70"/>
    </row>
    <row r="720" spans="3:27" s="1" customFormat="1" ht="18" customHeight="1">
      <c r="D720" s="35" t="s">
        <v>404</v>
      </c>
      <c r="E720" s="31"/>
      <c r="F720" s="31"/>
      <c r="G720" s="31"/>
      <c r="H720" s="31"/>
      <c r="I720" s="31"/>
      <c r="J720" s="31"/>
      <c r="K720" s="31"/>
      <c r="L720" s="119"/>
      <c r="M720" s="120"/>
      <c r="N720" s="121"/>
      <c r="O720" s="29" t="s">
        <v>264</v>
      </c>
      <c r="T720" s="13"/>
      <c r="U720" s="13"/>
      <c r="V720" s="13"/>
      <c r="W720" s="13"/>
      <c r="X720" s="13"/>
      <c r="Y720" s="70"/>
      <c r="Z720" s="70"/>
      <c r="AA720" s="70"/>
    </row>
    <row r="721" spans="4:27" s="1" customFormat="1" ht="18" customHeight="1">
      <c r="D721" s="35" t="s">
        <v>405</v>
      </c>
      <c r="E721" s="31"/>
      <c r="F721" s="31"/>
      <c r="G721" s="31"/>
      <c r="H721" s="31"/>
      <c r="I721" s="31"/>
      <c r="J721" s="31"/>
      <c r="K721" s="31"/>
      <c r="L721" s="119"/>
      <c r="M721" s="120"/>
      <c r="N721" s="121"/>
      <c r="O721" s="29" t="s">
        <v>264</v>
      </c>
      <c r="T721" s="13"/>
      <c r="U721" s="13"/>
      <c r="V721" s="13"/>
      <c r="W721" s="13"/>
      <c r="X721" s="13"/>
      <c r="Y721" s="70"/>
      <c r="Z721" s="70"/>
      <c r="AA721" s="70"/>
    </row>
    <row r="722" spans="4:27" s="1" customFormat="1" ht="18" customHeight="1">
      <c r="D722" s="35" t="s">
        <v>406</v>
      </c>
      <c r="E722" s="31"/>
      <c r="F722" s="31"/>
      <c r="G722" s="31"/>
      <c r="H722" s="31"/>
      <c r="I722" s="31"/>
      <c r="J722" s="31"/>
      <c r="K722" s="31"/>
      <c r="L722" s="119"/>
      <c r="M722" s="120"/>
      <c r="N722" s="121"/>
      <c r="O722" s="29" t="s">
        <v>264</v>
      </c>
      <c r="T722" s="13"/>
      <c r="U722" s="13"/>
      <c r="V722" s="13"/>
      <c r="W722" s="13"/>
      <c r="X722" s="13"/>
      <c r="Y722" s="70"/>
      <c r="Z722" s="70"/>
      <c r="AA722" s="70"/>
    </row>
    <row r="723" spans="4:27" s="1" customFormat="1" ht="18" customHeight="1">
      <c r="D723" s="35" t="s">
        <v>407</v>
      </c>
      <c r="E723" s="31"/>
      <c r="F723" s="31"/>
      <c r="G723" s="31"/>
      <c r="H723" s="31"/>
      <c r="I723" s="31"/>
      <c r="J723" s="31"/>
      <c r="K723" s="31"/>
      <c r="L723" s="119"/>
      <c r="M723" s="120"/>
      <c r="N723" s="121"/>
      <c r="O723" s="29" t="s">
        <v>264</v>
      </c>
      <c r="T723" s="13"/>
      <c r="U723" s="13"/>
      <c r="V723" s="13"/>
      <c r="W723" s="13"/>
      <c r="X723" s="13"/>
      <c r="Y723" s="70"/>
      <c r="Z723" s="70"/>
      <c r="AA723" s="70"/>
    </row>
    <row r="724" spans="4:27" s="1" customFormat="1" ht="18" customHeight="1">
      <c r="D724" s="35" t="s">
        <v>408</v>
      </c>
      <c r="E724" s="31"/>
      <c r="F724" s="31"/>
      <c r="G724" s="31"/>
      <c r="H724" s="31"/>
      <c r="I724" s="31"/>
      <c r="J724" s="31"/>
      <c r="K724" s="31"/>
      <c r="L724" s="119"/>
      <c r="M724" s="120"/>
      <c r="N724" s="121"/>
      <c r="O724" s="29" t="s">
        <v>264</v>
      </c>
      <c r="T724" s="13"/>
      <c r="U724" s="13"/>
      <c r="V724" s="13"/>
      <c r="W724" s="13"/>
      <c r="X724" s="13"/>
      <c r="Y724" s="70"/>
      <c r="Z724" s="70"/>
      <c r="AA724" s="70"/>
    </row>
    <row r="725" spans="4:27" s="1" customFormat="1" ht="18" customHeight="1">
      <c r="D725" s="35" t="s">
        <v>409</v>
      </c>
      <c r="E725" s="31"/>
      <c r="F725" s="31"/>
      <c r="G725" s="31"/>
      <c r="H725" s="31"/>
      <c r="I725" s="31"/>
      <c r="J725" s="31"/>
      <c r="K725" s="31"/>
      <c r="L725" s="119"/>
      <c r="M725" s="120"/>
      <c r="N725" s="121"/>
      <c r="O725" s="29" t="s">
        <v>264</v>
      </c>
      <c r="T725" s="13"/>
      <c r="U725" s="13"/>
      <c r="V725" s="13"/>
      <c r="W725" s="13"/>
      <c r="X725" s="13"/>
      <c r="Y725" s="70"/>
      <c r="Z725" s="70"/>
      <c r="AA725" s="70"/>
    </row>
    <row r="726" spans="4:27" s="1" customFormat="1" ht="18" customHeight="1">
      <c r="D726" s="35" t="s">
        <v>410</v>
      </c>
      <c r="E726" s="31"/>
      <c r="F726" s="31"/>
      <c r="G726" s="31"/>
      <c r="H726" s="31"/>
      <c r="I726" s="31"/>
      <c r="J726" s="31"/>
      <c r="K726" s="31"/>
      <c r="L726" s="119"/>
      <c r="M726" s="120"/>
      <c r="N726" s="121"/>
      <c r="O726" s="29" t="s">
        <v>264</v>
      </c>
      <c r="T726" s="13"/>
      <c r="U726" s="13"/>
      <c r="V726" s="13"/>
      <c r="W726" s="13"/>
      <c r="X726" s="13"/>
      <c r="Y726" s="70"/>
      <c r="Z726" s="70"/>
      <c r="AA726" s="70"/>
    </row>
    <row r="727" spans="4:27" s="1" customFormat="1" ht="18" customHeight="1">
      <c r="D727" s="35" t="s">
        <v>411</v>
      </c>
      <c r="E727" s="31"/>
      <c r="F727" s="31"/>
      <c r="G727" s="31"/>
      <c r="H727" s="31"/>
      <c r="I727" s="31"/>
      <c r="J727" s="31"/>
      <c r="K727" s="31"/>
      <c r="L727" s="119"/>
      <c r="M727" s="120"/>
      <c r="N727" s="121"/>
      <c r="O727" s="29" t="s">
        <v>264</v>
      </c>
      <c r="T727" s="13"/>
      <c r="U727" s="13"/>
      <c r="V727" s="13"/>
      <c r="W727" s="13"/>
      <c r="X727" s="13"/>
      <c r="Y727" s="70"/>
      <c r="Z727" s="70"/>
      <c r="AA727" s="70"/>
    </row>
    <row r="728" spans="4:27" s="1" customFormat="1" ht="18" customHeight="1">
      <c r="D728" s="35" t="s">
        <v>412</v>
      </c>
      <c r="E728" s="31"/>
      <c r="F728" s="31"/>
      <c r="G728" s="31"/>
      <c r="H728" s="31"/>
      <c r="I728" s="31"/>
      <c r="J728" s="31"/>
      <c r="K728" s="31"/>
      <c r="L728" s="119"/>
      <c r="M728" s="120"/>
      <c r="N728" s="121"/>
      <c r="O728" s="29" t="s">
        <v>264</v>
      </c>
      <c r="T728" s="13"/>
      <c r="U728" s="13"/>
      <c r="V728" s="13"/>
      <c r="W728" s="13"/>
      <c r="X728" s="13"/>
      <c r="Y728" s="70"/>
      <c r="Z728" s="70"/>
      <c r="AA728" s="70"/>
    </row>
    <row r="729" spans="4:27" s="1" customFormat="1" ht="18" customHeight="1">
      <c r="D729" s="35" t="s">
        <v>413</v>
      </c>
      <c r="E729" s="31"/>
      <c r="F729" s="31"/>
      <c r="G729" s="31"/>
      <c r="H729" s="31"/>
      <c r="I729" s="31"/>
      <c r="J729" s="31"/>
      <c r="K729" s="31"/>
      <c r="L729" s="119"/>
      <c r="M729" s="120"/>
      <c r="N729" s="121"/>
      <c r="O729" s="29" t="s">
        <v>264</v>
      </c>
      <c r="T729" s="13"/>
      <c r="U729" s="13"/>
      <c r="V729" s="13"/>
      <c r="W729" s="13"/>
      <c r="X729" s="13"/>
      <c r="Y729" s="70"/>
      <c r="Z729" s="70"/>
      <c r="AA729" s="70"/>
    </row>
    <row r="730" spans="4:27" s="1" customFormat="1" ht="18" customHeight="1">
      <c r="D730" s="35" t="s">
        <v>414</v>
      </c>
      <c r="E730" s="31"/>
      <c r="F730" s="31"/>
      <c r="G730" s="31"/>
      <c r="H730" s="31"/>
      <c r="I730" s="31"/>
      <c r="J730" s="31"/>
      <c r="K730" s="31"/>
      <c r="L730" s="119"/>
      <c r="M730" s="120"/>
      <c r="N730" s="121"/>
      <c r="O730" s="29" t="s">
        <v>264</v>
      </c>
      <c r="T730" s="13"/>
      <c r="U730" s="13"/>
      <c r="V730" s="13"/>
      <c r="W730" s="13"/>
      <c r="X730" s="13"/>
      <c r="Y730" s="70"/>
      <c r="Z730" s="70"/>
      <c r="AA730" s="70"/>
    </row>
    <row r="731" spans="4:27" s="1" customFormat="1" ht="18" customHeight="1">
      <c r="D731" s="35" t="s">
        <v>415</v>
      </c>
      <c r="E731" s="31"/>
      <c r="F731" s="31"/>
      <c r="G731" s="31"/>
      <c r="H731" s="31"/>
      <c r="I731" s="31"/>
      <c r="J731" s="31"/>
      <c r="K731" s="31"/>
      <c r="L731" s="119"/>
      <c r="M731" s="120"/>
      <c r="N731" s="121"/>
      <c r="O731" s="29" t="s">
        <v>264</v>
      </c>
      <c r="T731" s="13"/>
      <c r="U731" s="13"/>
      <c r="V731" s="13"/>
      <c r="W731" s="13"/>
      <c r="X731" s="13"/>
      <c r="Y731" s="70"/>
      <c r="Z731" s="70"/>
      <c r="AA731" s="70"/>
    </row>
    <row r="732" spans="4:27" s="1" customFormat="1" ht="18" customHeight="1">
      <c r="D732" s="35" t="s">
        <v>416</v>
      </c>
      <c r="E732" s="31"/>
      <c r="F732" s="31"/>
      <c r="G732" s="31"/>
      <c r="H732" s="31"/>
      <c r="I732" s="31"/>
      <c r="J732" s="31"/>
      <c r="K732" s="31"/>
      <c r="L732" s="119"/>
      <c r="M732" s="120"/>
      <c r="N732" s="121"/>
      <c r="O732" s="29" t="s">
        <v>264</v>
      </c>
      <c r="T732" s="13"/>
      <c r="U732" s="13"/>
      <c r="V732" s="13"/>
      <c r="W732" s="13"/>
      <c r="X732" s="13"/>
      <c r="Y732" s="70"/>
      <c r="Z732" s="70"/>
      <c r="AA732" s="70"/>
    </row>
    <row r="733" spans="4:27" s="1" customFormat="1" ht="18" customHeight="1">
      <c r="D733" s="35" t="s">
        <v>417</v>
      </c>
      <c r="E733" s="31"/>
      <c r="F733" s="31"/>
      <c r="G733" s="31"/>
      <c r="H733" s="31"/>
      <c r="I733" s="31"/>
      <c r="J733" s="31"/>
      <c r="K733" s="31"/>
      <c r="L733" s="119"/>
      <c r="M733" s="120"/>
      <c r="N733" s="121"/>
      <c r="O733" s="29" t="s">
        <v>264</v>
      </c>
      <c r="T733" s="13"/>
      <c r="U733" s="13"/>
      <c r="V733" s="13"/>
      <c r="W733" s="13"/>
      <c r="X733" s="13"/>
      <c r="Y733" s="70"/>
      <c r="Z733" s="70"/>
      <c r="AA733" s="70"/>
    </row>
    <row r="734" spans="4:27" s="1" customFormat="1" ht="18" customHeight="1">
      <c r="D734" s="35" t="s">
        <v>418</v>
      </c>
      <c r="E734" s="31"/>
      <c r="F734" s="31"/>
      <c r="G734" s="31"/>
      <c r="H734" s="31"/>
      <c r="I734" s="31"/>
      <c r="J734" s="31"/>
      <c r="K734" s="31"/>
      <c r="L734" s="119"/>
      <c r="M734" s="120"/>
      <c r="N734" s="121"/>
      <c r="O734" s="29" t="s">
        <v>264</v>
      </c>
      <c r="T734" s="13"/>
      <c r="U734" s="13"/>
      <c r="V734" s="13"/>
      <c r="W734" s="13"/>
      <c r="X734" s="13"/>
      <c r="Y734" s="70"/>
      <c r="Z734" s="70"/>
      <c r="AA734" s="70"/>
    </row>
    <row r="735" spans="4:27" s="1" customFormat="1" ht="18" customHeight="1">
      <c r="D735" s="35" t="s">
        <v>419</v>
      </c>
      <c r="E735" s="31"/>
      <c r="F735" s="31"/>
      <c r="G735" s="31"/>
      <c r="H735" s="31"/>
      <c r="I735" s="31"/>
      <c r="J735" s="31"/>
      <c r="K735" s="31"/>
      <c r="L735" s="119"/>
      <c r="M735" s="120"/>
      <c r="N735" s="121"/>
      <c r="O735" s="29" t="s">
        <v>264</v>
      </c>
      <c r="T735" s="13"/>
      <c r="U735" s="13"/>
      <c r="V735" s="13"/>
      <c r="W735" s="13"/>
      <c r="X735" s="13"/>
      <c r="Y735" s="70"/>
      <c r="Z735" s="70"/>
      <c r="AA735" s="70"/>
    </row>
    <row r="736" spans="4:27" s="1" customFormat="1" ht="18" customHeight="1">
      <c r="D736" s="35" t="s">
        <v>420</v>
      </c>
      <c r="E736" s="31"/>
      <c r="F736" s="31"/>
      <c r="G736" s="31"/>
      <c r="H736" s="31"/>
      <c r="I736" s="31"/>
      <c r="J736" s="31"/>
      <c r="K736" s="31"/>
      <c r="L736" s="119"/>
      <c r="M736" s="120"/>
      <c r="N736" s="121"/>
      <c r="O736" s="29" t="s">
        <v>264</v>
      </c>
      <c r="T736" s="13"/>
      <c r="U736" s="13"/>
      <c r="V736" s="13"/>
      <c r="W736" s="13"/>
      <c r="X736" s="13"/>
      <c r="Y736" s="70"/>
      <c r="Z736" s="70"/>
      <c r="AA736" s="70"/>
    </row>
    <row r="737" spans="3:27" s="1" customFormat="1" ht="18" customHeight="1" thickBot="1">
      <c r="D737" s="35" t="s">
        <v>421</v>
      </c>
      <c r="E737" s="31"/>
      <c r="F737" s="31"/>
      <c r="G737" s="31"/>
      <c r="H737" s="31"/>
      <c r="I737" s="31"/>
      <c r="J737" s="31"/>
      <c r="K737" s="31"/>
      <c r="L737" s="122"/>
      <c r="M737" s="123"/>
      <c r="N737" s="124"/>
      <c r="O737" s="29" t="s">
        <v>264</v>
      </c>
      <c r="T737" s="13"/>
      <c r="U737" s="13"/>
      <c r="V737" s="13"/>
      <c r="W737" s="13"/>
      <c r="X737" s="13"/>
      <c r="Y737" s="70"/>
      <c r="Z737" s="70"/>
      <c r="AA737" s="70"/>
    </row>
    <row r="738" spans="3:27" s="1" customFormat="1" ht="18" customHeight="1">
      <c r="K738" s="37" t="s">
        <v>350</v>
      </c>
      <c r="L738" s="113">
        <f>SUM(L713:N737)</f>
        <v>0</v>
      </c>
      <c r="M738" s="113"/>
      <c r="N738" s="113"/>
      <c r="O738" s="29" t="s">
        <v>264</v>
      </c>
      <c r="P738" s="114" t="str">
        <f>IF(L738=$L$706,"","※「①行動関連項目の点数の把握状況ごとの人数」の「①把握が可能」に記載している人数と一致させてください。")</f>
        <v/>
      </c>
      <c r="Q738" s="115"/>
      <c r="R738" s="115"/>
      <c r="S738" s="115"/>
      <c r="T738" s="13"/>
      <c r="U738" s="13"/>
      <c r="V738" s="13"/>
      <c r="W738" s="13"/>
      <c r="X738" s="13"/>
      <c r="Y738" s="70"/>
      <c r="Z738" s="70"/>
      <c r="AA738" s="70"/>
    </row>
    <row r="739" spans="3:27" s="1" customFormat="1" ht="4.5" customHeight="1">
      <c r="T739" s="4"/>
      <c r="U739" s="4"/>
      <c r="V739" s="4"/>
      <c r="W739" s="4"/>
      <c r="X739" s="4"/>
      <c r="Y739" s="70"/>
      <c r="Z739" s="70"/>
      <c r="AA739" s="70"/>
    </row>
    <row r="740" spans="3:27" s="1" customFormat="1" ht="13.5">
      <c r="C740" s="24"/>
      <c r="D740" s="8" t="s">
        <v>210</v>
      </c>
      <c r="E740" s="1" t="s">
        <v>422</v>
      </c>
      <c r="T740" s="4"/>
      <c r="U740" s="4"/>
      <c r="V740" s="4"/>
      <c r="W740" s="4"/>
      <c r="X740" s="4"/>
      <c r="Y740" s="70"/>
      <c r="Z740" s="70"/>
      <c r="AA740" s="70"/>
    </row>
    <row r="741" spans="3:27" s="1" customFormat="1" ht="14.1" thickBot="1">
      <c r="C741" s="24"/>
      <c r="D741" s="8"/>
      <c r="E741" s="10" t="s">
        <v>423</v>
      </c>
      <c r="T741" s="4"/>
      <c r="U741" s="4"/>
      <c r="V741" s="4"/>
      <c r="W741" s="4"/>
      <c r="X741" s="4"/>
      <c r="Y741" s="70"/>
      <c r="Z741" s="70"/>
      <c r="AA741" s="70"/>
    </row>
    <row r="742" spans="3:27" s="1" customFormat="1" ht="27.75" customHeight="1" thickBot="1">
      <c r="D742" s="151"/>
      <c r="E742" s="152"/>
      <c r="F742" s="152"/>
      <c r="G742" s="152"/>
      <c r="H742" s="152"/>
      <c r="I742" s="152"/>
      <c r="J742" s="152"/>
      <c r="K742" s="152"/>
      <c r="L742" s="152"/>
      <c r="M742" s="152"/>
      <c r="N742" s="152"/>
      <c r="O742" s="153"/>
      <c r="T742" s="4"/>
      <c r="U742" s="4">
        <f>IF(L707&gt;0,1,0)</f>
        <v>0</v>
      </c>
      <c r="V742" s="4"/>
      <c r="W742" s="4"/>
      <c r="X742" s="4"/>
      <c r="Y742" s="70"/>
      <c r="Z742" s="70"/>
      <c r="AA742" s="70"/>
    </row>
    <row r="743" spans="3:27" s="1" customFormat="1" ht="18" customHeight="1">
      <c r="D743" s="27"/>
      <c r="T743" s="13"/>
      <c r="U743" s="13"/>
      <c r="V743" s="13"/>
      <c r="W743" s="13"/>
      <c r="X743" s="13"/>
      <c r="Y743" s="70"/>
      <c r="Z743" s="70"/>
      <c r="AA743" s="70"/>
    </row>
    <row r="744" spans="3:27" s="1" customFormat="1" ht="18">
      <c r="C744" s="24">
        <v>6</v>
      </c>
      <c r="D744" s="1" t="s">
        <v>477</v>
      </c>
      <c r="T744" s="13"/>
      <c r="U744" s="13"/>
      <c r="V744" s="13"/>
      <c r="W744" s="13"/>
      <c r="X744" s="13"/>
      <c r="Y744" s="70"/>
      <c r="Z744" s="70"/>
      <c r="AA744" s="70"/>
    </row>
    <row r="745" spans="3:27" s="1" customFormat="1" ht="9" customHeight="1" thickBot="1">
      <c r="T745" s="13"/>
      <c r="U745" s="13"/>
      <c r="V745" s="13"/>
      <c r="W745" s="13"/>
      <c r="X745" s="13"/>
      <c r="Y745" s="70"/>
      <c r="Z745" s="70"/>
      <c r="AA745" s="70"/>
    </row>
    <row r="746" spans="3:27" s="1" customFormat="1" ht="18" customHeight="1">
      <c r="D746" s="35" t="s">
        <v>425</v>
      </c>
      <c r="E746" s="31"/>
      <c r="F746" s="31"/>
      <c r="G746" s="31"/>
      <c r="H746" s="31"/>
      <c r="I746" s="31"/>
      <c r="J746" s="31"/>
      <c r="K746" s="31"/>
      <c r="L746" s="116"/>
      <c r="M746" s="117"/>
      <c r="N746" s="118"/>
      <c r="O746" s="29" t="s">
        <v>264</v>
      </c>
      <c r="T746" s="13"/>
      <c r="U746" s="13"/>
      <c r="V746" s="13"/>
      <c r="W746" s="13"/>
      <c r="X746" s="13"/>
      <c r="Y746" s="70"/>
      <c r="Z746" s="70"/>
      <c r="AA746" s="70"/>
    </row>
    <row r="747" spans="3:27" s="1" customFormat="1" ht="18" customHeight="1">
      <c r="D747" s="35" t="s">
        <v>426</v>
      </c>
      <c r="E747" s="31"/>
      <c r="F747" s="31"/>
      <c r="G747" s="31"/>
      <c r="H747" s="31"/>
      <c r="I747" s="31"/>
      <c r="J747" s="31"/>
      <c r="K747" s="31"/>
      <c r="L747" s="119"/>
      <c r="M747" s="120"/>
      <c r="N747" s="121"/>
      <c r="O747" s="29" t="s">
        <v>264</v>
      </c>
      <c r="T747" s="13"/>
      <c r="U747" s="13"/>
      <c r="V747" s="13"/>
      <c r="W747" s="13"/>
      <c r="X747" s="13"/>
      <c r="Y747" s="70"/>
      <c r="Z747" s="70"/>
      <c r="AA747" s="70"/>
    </row>
    <row r="748" spans="3:27" s="1" customFormat="1" ht="18" customHeight="1">
      <c r="D748" s="35" t="s">
        <v>478</v>
      </c>
      <c r="E748" s="31"/>
      <c r="F748" s="31"/>
      <c r="G748" s="31"/>
      <c r="H748" s="31"/>
      <c r="I748" s="31"/>
      <c r="J748" s="31"/>
      <c r="K748" s="31"/>
      <c r="L748" s="119"/>
      <c r="M748" s="120"/>
      <c r="N748" s="121"/>
      <c r="O748" s="29" t="s">
        <v>264</v>
      </c>
      <c r="T748" s="13"/>
      <c r="U748" s="13"/>
      <c r="V748" s="13"/>
      <c r="W748" s="13"/>
      <c r="X748" s="13"/>
      <c r="Y748" s="70"/>
      <c r="Z748" s="70"/>
      <c r="AA748" s="70"/>
    </row>
    <row r="749" spans="3:27" s="1" customFormat="1" ht="18" customHeight="1">
      <c r="D749" s="35" t="s">
        <v>428</v>
      </c>
      <c r="E749" s="31"/>
      <c r="F749" s="31"/>
      <c r="G749" s="31"/>
      <c r="H749" s="31"/>
      <c r="I749" s="31"/>
      <c r="J749" s="31"/>
      <c r="K749" s="31"/>
      <c r="L749" s="119"/>
      <c r="M749" s="120"/>
      <c r="N749" s="121"/>
      <c r="O749" s="29" t="s">
        <v>264</v>
      </c>
      <c r="T749" s="13"/>
      <c r="U749" s="13"/>
      <c r="V749" s="13"/>
      <c r="W749" s="13"/>
      <c r="X749" s="13"/>
      <c r="Y749" s="70"/>
      <c r="Z749" s="70"/>
      <c r="AA749" s="70"/>
    </row>
    <row r="750" spans="3:27" s="1" customFormat="1" ht="18" customHeight="1">
      <c r="D750" s="35" t="s">
        <v>429</v>
      </c>
      <c r="E750" s="31"/>
      <c r="F750" s="31"/>
      <c r="G750" s="31"/>
      <c r="H750" s="31"/>
      <c r="I750" s="31"/>
      <c r="J750" s="31"/>
      <c r="K750" s="31"/>
      <c r="L750" s="119"/>
      <c r="M750" s="120"/>
      <c r="N750" s="121"/>
      <c r="O750" s="29" t="s">
        <v>264</v>
      </c>
      <c r="T750" s="13"/>
      <c r="U750" s="13"/>
      <c r="V750" s="13"/>
      <c r="W750" s="13"/>
      <c r="X750" s="13"/>
      <c r="Y750" s="70"/>
      <c r="Z750" s="70"/>
      <c r="AA750" s="70"/>
    </row>
    <row r="751" spans="3:27" s="1" customFormat="1" ht="18" customHeight="1">
      <c r="D751" s="35" t="s">
        <v>430</v>
      </c>
      <c r="E751" s="31"/>
      <c r="F751" s="31"/>
      <c r="G751" s="31"/>
      <c r="H751" s="31"/>
      <c r="I751" s="31"/>
      <c r="J751" s="31"/>
      <c r="K751" s="31"/>
      <c r="L751" s="119"/>
      <c r="M751" s="120"/>
      <c r="N751" s="121"/>
      <c r="O751" s="29" t="s">
        <v>264</v>
      </c>
      <c r="T751" s="13"/>
      <c r="U751" s="13"/>
      <c r="V751" s="13"/>
      <c r="W751" s="13"/>
      <c r="X751" s="13"/>
      <c r="Y751" s="70"/>
      <c r="Z751" s="70"/>
      <c r="AA751" s="70"/>
    </row>
    <row r="752" spans="3:27" s="1" customFormat="1" ht="18" customHeight="1" thickBot="1">
      <c r="D752" s="35" t="s">
        <v>479</v>
      </c>
      <c r="E752" s="31"/>
      <c r="F752" s="31"/>
      <c r="G752" s="31"/>
      <c r="H752" s="31"/>
      <c r="I752" s="31"/>
      <c r="J752" s="31"/>
      <c r="K752" s="31"/>
      <c r="L752" s="122"/>
      <c r="M752" s="123"/>
      <c r="N752" s="124"/>
      <c r="O752" s="29" t="s">
        <v>264</v>
      </c>
      <c r="T752" s="13"/>
      <c r="U752" s="13"/>
      <c r="V752" s="13"/>
      <c r="W752" s="13"/>
      <c r="X752" s="13"/>
      <c r="Y752" s="70"/>
      <c r="Z752" s="70"/>
      <c r="AA752" s="70"/>
    </row>
    <row r="753" spans="3:27" s="1" customFormat="1" ht="18" customHeight="1">
      <c r="K753" s="37" t="s">
        <v>350</v>
      </c>
      <c r="L753" s="113">
        <f>SUM(L746:N752)</f>
        <v>0</v>
      </c>
      <c r="M753" s="113"/>
      <c r="N753" s="113"/>
      <c r="O753" s="29" t="s">
        <v>264</v>
      </c>
      <c r="P753" s="114" t="str">
        <f>IF(L753=$L$658,"","※Q1.性別ごとの人数と一致させてください。")</f>
        <v/>
      </c>
      <c r="Q753" s="115"/>
      <c r="R753" s="115"/>
      <c r="S753" s="115"/>
      <c r="T753" s="13"/>
      <c r="U753" s="13"/>
      <c r="V753" s="13"/>
      <c r="W753" s="13"/>
      <c r="X753" s="13"/>
      <c r="Y753" s="70"/>
      <c r="Z753" s="70"/>
      <c r="AA753" s="70"/>
    </row>
    <row r="754" spans="3:27" s="1" customFormat="1" ht="18" customHeight="1">
      <c r="D754" s="27"/>
      <c r="T754" s="13"/>
      <c r="U754" s="13"/>
      <c r="V754" s="13"/>
      <c r="W754" s="13"/>
      <c r="X754" s="13"/>
      <c r="Y754" s="70"/>
      <c r="Z754" s="70"/>
      <c r="AA754" s="70"/>
    </row>
    <row r="755" spans="3:27" s="1" customFormat="1" ht="18">
      <c r="C755" s="24">
        <v>7</v>
      </c>
      <c r="D755" s="1" t="s">
        <v>265</v>
      </c>
      <c r="E755" s="1" t="s">
        <v>480</v>
      </c>
      <c r="T755" s="13"/>
      <c r="U755" s="13"/>
      <c r="V755" s="13"/>
      <c r="W755" s="13"/>
      <c r="X755" s="13"/>
      <c r="Y755" s="70"/>
      <c r="Z755" s="70"/>
      <c r="AA755" s="70"/>
    </row>
    <row r="756" spans="3:27" s="1" customFormat="1" ht="9" customHeight="1" thickBot="1">
      <c r="T756" s="13"/>
      <c r="U756" s="13"/>
      <c r="V756" s="13"/>
      <c r="W756" s="13"/>
      <c r="X756" s="13"/>
      <c r="Y756" s="70"/>
      <c r="Z756" s="70"/>
      <c r="AA756" s="70"/>
    </row>
    <row r="757" spans="3:27" s="1" customFormat="1" ht="18" customHeight="1">
      <c r="D757" s="35" t="s">
        <v>481</v>
      </c>
      <c r="E757" s="31"/>
      <c r="F757" s="31"/>
      <c r="G757" s="31"/>
      <c r="H757" s="31"/>
      <c r="I757" s="31"/>
      <c r="J757" s="31"/>
      <c r="K757" s="31"/>
      <c r="L757" s="116"/>
      <c r="M757" s="117"/>
      <c r="N757" s="118"/>
      <c r="O757" s="29" t="s">
        <v>264</v>
      </c>
      <c r="T757" s="13"/>
      <c r="U757" s="13"/>
      <c r="V757" s="13"/>
      <c r="W757" s="13"/>
      <c r="X757" s="13"/>
      <c r="Y757" s="70"/>
      <c r="Z757" s="70"/>
      <c r="AA757" s="70"/>
    </row>
    <row r="758" spans="3:27" s="1" customFormat="1" ht="18" customHeight="1">
      <c r="D758" s="35" t="s">
        <v>482</v>
      </c>
      <c r="E758" s="31"/>
      <c r="F758" s="31"/>
      <c r="G758" s="31"/>
      <c r="H758" s="31"/>
      <c r="I758" s="31"/>
      <c r="J758" s="31"/>
      <c r="K758" s="31"/>
      <c r="L758" s="119"/>
      <c r="M758" s="120"/>
      <c r="N758" s="121"/>
      <c r="O758" s="29" t="s">
        <v>264</v>
      </c>
      <c r="T758" s="13"/>
      <c r="U758" s="13"/>
      <c r="V758" s="13"/>
      <c r="W758" s="13"/>
      <c r="X758" s="13"/>
      <c r="Y758" s="70"/>
      <c r="Z758" s="70"/>
      <c r="AA758" s="70"/>
    </row>
    <row r="759" spans="3:27" s="1" customFormat="1" ht="18" customHeight="1">
      <c r="D759" s="35" t="s">
        <v>483</v>
      </c>
      <c r="E759" s="31"/>
      <c r="F759" s="31"/>
      <c r="G759" s="31"/>
      <c r="H759" s="31"/>
      <c r="I759" s="31"/>
      <c r="J759" s="31"/>
      <c r="K759" s="31"/>
      <c r="L759" s="119"/>
      <c r="M759" s="120"/>
      <c r="N759" s="121"/>
      <c r="O759" s="29" t="s">
        <v>264</v>
      </c>
      <c r="T759" s="13"/>
      <c r="U759" s="13"/>
      <c r="V759" s="13"/>
      <c r="W759" s="13"/>
      <c r="X759" s="13"/>
      <c r="Y759" s="70"/>
      <c r="Z759" s="70"/>
      <c r="AA759" s="70"/>
    </row>
    <row r="760" spans="3:27" s="1" customFormat="1" ht="18" customHeight="1">
      <c r="D760" s="35" t="s">
        <v>484</v>
      </c>
      <c r="E760" s="31"/>
      <c r="F760" s="31"/>
      <c r="G760" s="31"/>
      <c r="H760" s="31"/>
      <c r="I760" s="31"/>
      <c r="J760" s="31"/>
      <c r="K760" s="31"/>
      <c r="L760" s="119"/>
      <c r="M760" s="120"/>
      <c r="N760" s="121"/>
      <c r="O760" s="29" t="s">
        <v>264</v>
      </c>
      <c r="T760" s="13"/>
      <c r="U760" s="13"/>
      <c r="V760" s="13"/>
      <c r="W760" s="13"/>
      <c r="X760" s="13"/>
      <c r="Y760" s="70"/>
      <c r="Z760" s="70"/>
      <c r="AA760" s="70"/>
    </row>
    <row r="761" spans="3:27" s="1" customFormat="1" ht="18" customHeight="1">
      <c r="D761" s="35" t="s">
        <v>485</v>
      </c>
      <c r="E761" s="31"/>
      <c r="F761" s="31"/>
      <c r="G761" s="31"/>
      <c r="H761" s="31"/>
      <c r="I761" s="31"/>
      <c r="J761" s="31"/>
      <c r="K761" s="31"/>
      <c r="L761" s="119"/>
      <c r="M761" s="120"/>
      <c r="N761" s="121"/>
      <c r="O761" s="29" t="s">
        <v>264</v>
      </c>
      <c r="T761" s="13"/>
      <c r="U761" s="13"/>
      <c r="V761" s="13"/>
      <c r="W761" s="13"/>
      <c r="X761" s="13"/>
      <c r="Y761" s="70"/>
      <c r="Z761" s="70"/>
      <c r="AA761" s="70"/>
    </row>
    <row r="762" spans="3:27" s="1" customFormat="1" ht="18" customHeight="1">
      <c r="D762" s="35" t="s">
        <v>486</v>
      </c>
      <c r="E762" s="31"/>
      <c r="F762" s="31"/>
      <c r="G762" s="31"/>
      <c r="H762" s="31"/>
      <c r="I762" s="31"/>
      <c r="J762" s="31"/>
      <c r="K762" s="31"/>
      <c r="L762" s="119"/>
      <c r="M762" s="120"/>
      <c r="N762" s="121"/>
      <c r="O762" s="29" t="s">
        <v>264</v>
      </c>
      <c r="T762" s="13"/>
      <c r="U762" s="13"/>
      <c r="V762" s="13"/>
      <c r="W762" s="13"/>
      <c r="X762" s="13"/>
      <c r="Y762" s="70"/>
      <c r="Z762" s="70"/>
      <c r="AA762" s="70"/>
    </row>
    <row r="763" spans="3:27" s="1" customFormat="1" ht="18" customHeight="1" thickBot="1">
      <c r="D763" s="35" t="s">
        <v>487</v>
      </c>
      <c r="E763" s="31"/>
      <c r="F763" s="31"/>
      <c r="G763" s="31"/>
      <c r="H763" s="31"/>
      <c r="I763" s="31"/>
      <c r="J763" s="31"/>
      <c r="K763" s="31"/>
      <c r="L763" s="122"/>
      <c r="M763" s="123"/>
      <c r="N763" s="124"/>
      <c r="O763" s="29" t="s">
        <v>264</v>
      </c>
      <c r="T763" s="13"/>
      <c r="U763" s="13"/>
      <c r="V763" s="13"/>
      <c r="W763" s="13"/>
      <c r="X763" s="13"/>
      <c r="Y763" s="70"/>
      <c r="Z763" s="70"/>
      <c r="AA763" s="70"/>
    </row>
    <row r="764" spans="3:27" s="1" customFormat="1" ht="18" customHeight="1">
      <c r="K764" s="37" t="s">
        <v>350</v>
      </c>
      <c r="L764" s="113">
        <f>SUM(L757:N763)</f>
        <v>0</v>
      </c>
      <c r="M764" s="113"/>
      <c r="N764" s="113"/>
      <c r="O764" s="29" t="s">
        <v>264</v>
      </c>
      <c r="P764" s="114" t="str">
        <f>IF(L764=$L$658,"","※Q1.性別ごとの人数と一致させてください。")</f>
        <v/>
      </c>
      <c r="Q764" s="115"/>
      <c r="R764" s="115"/>
      <c r="S764" s="115"/>
      <c r="T764" s="13"/>
      <c r="U764" s="13"/>
      <c r="V764" s="13"/>
      <c r="W764" s="13"/>
      <c r="X764" s="13"/>
      <c r="Y764" s="70"/>
      <c r="Z764" s="70"/>
      <c r="AA764" s="70"/>
    </row>
    <row r="765" spans="3:27" s="1" customFormat="1" ht="4.5" customHeight="1">
      <c r="T765" s="4"/>
      <c r="U765" s="4"/>
      <c r="V765" s="4"/>
      <c r="W765" s="4"/>
      <c r="X765" s="4"/>
      <c r="Y765" s="70"/>
      <c r="Z765" s="70"/>
      <c r="AA765" s="70"/>
    </row>
    <row r="766" spans="3:27" s="1" customFormat="1" ht="14.1" thickBot="1">
      <c r="C766" s="24"/>
      <c r="D766" s="1" t="s">
        <v>257</v>
      </c>
      <c r="T766" s="4"/>
      <c r="U766" s="4"/>
      <c r="V766" s="4"/>
      <c r="W766" s="4"/>
      <c r="X766" s="4"/>
      <c r="Y766" s="70"/>
      <c r="Z766" s="70"/>
      <c r="AA766" s="70"/>
    </row>
    <row r="767" spans="3:27" s="1" customFormat="1" ht="27.75" customHeight="1" thickBot="1">
      <c r="D767" s="151"/>
      <c r="E767" s="152"/>
      <c r="F767" s="152"/>
      <c r="G767" s="152"/>
      <c r="H767" s="152"/>
      <c r="I767" s="152"/>
      <c r="J767" s="152"/>
      <c r="K767" s="152"/>
      <c r="L767" s="152"/>
      <c r="M767" s="152"/>
      <c r="N767" s="152"/>
      <c r="O767" s="153"/>
      <c r="T767" s="4"/>
      <c r="U767" s="4">
        <f>IF(L763&gt;0,1,0)</f>
        <v>0</v>
      </c>
      <c r="V767" s="4"/>
      <c r="W767" s="4"/>
      <c r="X767" s="4"/>
      <c r="Y767" s="70"/>
      <c r="Z767" s="70"/>
      <c r="AA767" s="70"/>
    </row>
    <row r="768" spans="3:27" s="1" customFormat="1" ht="18" customHeight="1">
      <c r="D768" s="27"/>
      <c r="T768" s="13"/>
      <c r="U768" s="13"/>
      <c r="V768" s="13"/>
      <c r="W768" s="13"/>
      <c r="X768" s="13"/>
      <c r="Y768" s="70"/>
      <c r="Z768" s="70"/>
      <c r="AA768" s="70"/>
    </row>
    <row r="769" spans="3:27" s="1" customFormat="1" ht="18">
      <c r="C769" s="24"/>
      <c r="D769" s="1" t="s">
        <v>173</v>
      </c>
      <c r="E769" s="1" t="s">
        <v>488</v>
      </c>
      <c r="T769" s="13"/>
      <c r="U769" s="13"/>
      <c r="V769" s="13"/>
      <c r="W769" s="13"/>
      <c r="X769" s="13"/>
      <c r="Y769" s="70"/>
      <c r="Z769" s="70"/>
      <c r="AA769" s="70"/>
    </row>
    <row r="770" spans="3:27" s="1" customFormat="1" ht="13.5">
      <c r="C770" s="24"/>
      <c r="D770" s="8"/>
      <c r="E770" s="10" t="s">
        <v>489</v>
      </c>
      <c r="T770" s="4"/>
      <c r="U770" s="4"/>
      <c r="V770" s="4"/>
      <c r="W770" s="4"/>
      <c r="X770" s="4"/>
      <c r="Y770" s="70"/>
      <c r="Z770" s="70"/>
      <c r="AA770" s="70"/>
    </row>
    <row r="771" spans="3:27" s="1" customFormat="1" ht="9" customHeight="1" thickBot="1">
      <c r="T771" s="13"/>
      <c r="U771" s="13"/>
      <c r="V771" s="13"/>
      <c r="W771" s="13"/>
      <c r="X771" s="13"/>
      <c r="Y771" s="70"/>
      <c r="Z771" s="70"/>
      <c r="AA771" s="70"/>
    </row>
    <row r="772" spans="3:27" s="1" customFormat="1" ht="18" customHeight="1">
      <c r="D772" s="35" t="s">
        <v>490</v>
      </c>
      <c r="E772" s="31"/>
      <c r="F772" s="31"/>
      <c r="G772" s="31"/>
      <c r="H772" s="31"/>
      <c r="I772" s="31"/>
      <c r="J772" s="31"/>
      <c r="K772" s="31"/>
      <c r="L772" s="116"/>
      <c r="M772" s="117"/>
      <c r="N772" s="118"/>
      <c r="O772" s="29" t="s">
        <v>264</v>
      </c>
      <c r="T772" s="13"/>
      <c r="U772" s="4">
        <f>IF(L761&gt;0,1,0)</f>
        <v>0</v>
      </c>
      <c r="V772" s="13"/>
      <c r="W772" s="13"/>
      <c r="X772" s="13"/>
      <c r="Y772" s="70"/>
      <c r="Z772" s="70"/>
      <c r="AA772" s="70"/>
    </row>
    <row r="773" spans="3:27" s="1" customFormat="1" ht="18" customHeight="1">
      <c r="D773" s="35" t="s">
        <v>491</v>
      </c>
      <c r="E773" s="31"/>
      <c r="F773" s="31"/>
      <c r="G773" s="31"/>
      <c r="H773" s="31"/>
      <c r="I773" s="31"/>
      <c r="J773" s="31"/>
      <c r="K773" s="31"/>
      <c r="L773" s="119"/>
      <c r="M773" s="120"/>
      <c r="N773" s="121"/>
      <c r="O773" s="29" t="s">
        <v>264</v>
      </c>
      <c r="T773" s="13"/>
      <c r="U773" s="13"/>
      <c r="V773" s="13"/>
      <c r="W773" s="13"/>
      <c r="X773" s="13"/>
      <c r="Y773" s="70"/>
      <c r="Z773" s="70"/>
      <c r="AA773" s="70"/>
    </row>
    <row r="774" spans="3:27" s="1" customFormat="1" ht="18" customHeight="1">
      <c r="D774" s="35" t="s">
        <v>492</v>
      </c>
      <c r="E774" s="31"/>
      <c r="F774" s="31"/>
      <c r="G774" s="31"/>
      <c r="H774" s="31"/>
      <c r="I774" s="31"/>
      <c r="J774" s="31"/>
      <c r="K774" s="31"/>
      <c r="L774" s="119"/>
      <c r="M774" s="120"/>
      <c r="N774" s="121"/>
      <c r="O774" s="29" t="s">
        <v>264</v>
      </c>
      <c r="T774" s="13"/>
      <c r="U774" s="13"/>
      <c r="V774" s="13"/>
      <c r="W774" s="13"/>
      <c r="X774" s="13"/>
      <c r="Y774" s="70"/>
      <c r="Z774" s="70"/>
      <c r="AA774" s="70"/>
    </row>
    <row r="775" spans="3:27" s="1" customFormat="1" ht="18" customHeight="1">
      <c r="D775" s="35" t="s">
        <v>493</v>
      </c>
      <c r="E775" s="31"/>
      <c r="F775" s="31"/>
      <c r="G775" s="31"/>
      <c r="H775" s="31"/>
      <c r="I775" s="31"/>
      <c r="J775" s="31"/>
      <c r="K775" s="31"/>
      <c r="L775" s="119"/>
      <c r="M775" s="120"/>
      <c r="N775" s="121"/>
      <c r="O775" s="29" t="s">
        <v>264</v>
      </c>
      <c r="T775" s="13"/>
      <c r="U775" s="13"/>
      <c r="V775" s="13"/>
      <c r="W775" s="13"/>
      <c r="X775" s="13"/>
      <c r="Y775" s="70"/>
      <c r="Z775" s="70"/>
      <c r="AA775" s="70"/>
    </row>
    <row r="776" spans="3:27" s="1" customFormat="1" ht="18" customHeight="1">
      <c r="D776" s="35" t="s">
        <v>494</v>
      </c>
      <c r="E776" s="31"/>
      <c r="F776" s="31"/>
      <c r="G776" s="31"/>
      <c r="H776" s="31"/>
      <c r="I776" s="31"/>
      <c r="J776" s="31"/>
      <c r="K776" s="31"/>
      <c r="L776" s="119"/>
      <c r="M776" s="120"/>
      <c r="N776" s="121"/>
      <c r="O776" s="29" t="s">
        <v>264</v>
      </c>
      <c r="T776" s="13"/>
      <c r="U776" s="13"/>
      <c r="V776" s="13"/>
      <c r="W776" s="13"/>
      <c r="X776" s="13"/>
      <c r="Y776" s="70"/>
      <c r="Z776" s="70"/>
      <c r="AA776" s="70"/>
    </row>
    <row r="777" spans="3:27" s="1" customFormat="1" ht="18" customHeight="1">
      <c r="D777" s="35" t="s">
        <v>495</v>
      </c>
      <c r="E777" s="31"/>
      <c r="F777" s="31"/>
      <c r="G777" s="31"/>
      <c r="H777" s="31"/>
      <c r="I777" s="31"/>
      <c r="J777" s="31"/>
      <c r="K777" s="31"/>
      <c r="L777" s="119"/>
      <c r="M777" s="120"/>
      <c r="N777" s="121"/>
      <c r="O777" s="29" t="s">
        <v>264</v>
      </c>
      <c r="S777" s="74"/>
      <c r="T777" s="13"/>
      <c r="U777" s="13"/>
      <c r="V777" s="13"/>
      <c r="W777" s="13"/>
      <c r="X777" s="13"/>
      <c r="Y777" s="70"/>
      <c r="Z777" s="70"/>
      <c r="AA777" s="70"/>
    </row>
    <row r="778" spans="3:27" s="1" customFormat="1" ht="18" customHeight="1" thickBot="1">
      <c r="D778" s="35" t="s">
        <v>496</v>
      </c>
      <c r="E778" s="31"/>
      <c r="F778" s="31"/>
      <c r="G778" s="31"/>
      <c r="H778" s="31"/>
      <c r="I778" s="31"/>
      <c r="J778" s="31"/>
      <c r="K778" s="31"/>
      <c r="L778" s="122"/>
      <c r="M778" s="123"/>
      <c r="N778" s="124"/>
      <c r="O778" s="29" t="s">
        <v>264</v>
      </c>
      <c r="S778"/>
      <c r="T778" s="13"/>
      <c r="U778" s="13"/>
      <c r="V778" s="13"/>
      <c r="W778" s="13"/>
      <c r="X778" s="13"/>
      <c r="Y778" s="70"/>
      <c r="Z778" s="70"/>
      <c r="AA778" s="70"/>
    </row>
    <row r="779" spans="3:27" s="1" customFormat="1" ht="18" customHeight="1">
      <c r="K779" s="37" t="s">
        <v>350</v>
      </c>
      <c r="L779" s="113">
        <f>SUM(L772:N778)</f>
        <v>0</v>
      </c>
      <c r="M779" s="113"/>
      <c r="N779" s="113"/>
      <c r="O779" s="29" t="s">
        <v>264</v>
      </c>
      <c r="P779" s="114" t="str">
        <f>IF(L779=$L$761,"","※Q7①「⑤病院」欄の人数と一致させてください。")</f>
        <v/>
      </c>
      <c r="Q779" s="115"/>
      <c r="R779" s="115"/>
      <c r="S779" s="115"/>
      <c r="T779" s="13"/>
      <c r="U779" s="13"/>
      <c r="V779" s="13"/>
      <c r="W779" s="13"/>
      <c r="X779" s="13"/>
      <c r="Y779" s="70"/>
      <c r="Z779" s="70"/>
      <c r="AA779" s="70"/>
    </row>
    <row r="780" spans="3:27" s="1" customFormat="1" ht="18" customHeight="1">
      <c r="D780" s="27"/>
      <c r="T780" s="13"/>
      <c r="U780" s="13"/>
      <c r="V780" s="13"/>
      <c r="W780" s="13"/>
      <c r="X780" s="13"/>
      <c r="Y780" s="70"/>
      <c r="Z780" s="70"/>
      <c r="AA780" s="70"/>
    </row>
    <row r="781" spans="3:27" s="1" customFormat="1" ht="18">
      <c r="C781" s="24"/>
      <c r="D781" s="1" t="s">
        <v>497</v>
      </c>
      <c r="E781" s="1" t="s">
        <v>498</v>
      </c>
      <c r="T781" s="13"/>
      <c r="U781" s="13"/>
      <c r="V781" s="13"/>
      <c r="W781" s="13"/>
      <c r="X781" s="13"/>
      <c r="Y781" s="70"/>
      <c r="Z781" s="70"/>
      <c r="AA781" s="70"/>
    </row>
    <row r="782" spans="3:27" s="1" customFormat="1" ht="13.5">
      <c r="C782" s="24"/>
      <c r="D782" s="8"/>
      <c r="E782" s="10" t="s">
        <v>499</v>
      </c>
      <c r="T782" s="4"/>
      <c r="U782" s="4"/>
      <c r="V782" s="4"/>
      <c r="W782" s="4"/>
      <c r="X782" s="4"/>
      <c r="Y782" s="70"/>
      <c r="Z782" s="70"/>
      <c r="AA782" s="70"/>
    </row>
    <row r="783" spans="3:27" s="1" customFormat="1" ht="9" customHeight="1" thickBot="1">
      <c r="T783" s="13"/>
      <c r="U783" s="13"/>
      <c r="V783" s="13"/>
      <c r="W783" s="13"/>
      <c r="X783" s="13"/>
      <c r="Y783" s="70"/>
      <c r="Z783" s="70"/>
      <c r="AA783" s="70"/>
    </row>
    <row r="784" spans="3:27" s="1" customFormat="1" ht="18" customHeight="1">
      <c r="D784" s="35" t="s">
        <v>500</v>
      </c>
      <c r="E784" s="31"/>
      <c r="F784" s="31"/>
      <c r="G784" s="31"/>
      <c r="H784" s="31"/>
      <c r="I784" s="31"/>
      <c r="J784" s="31"/>
      <c r="K784" s="31"/>
      <c r="L784" s="116"/>
      <c r="M784" s="117"/>
      <c r="N784" s="118"/>
      <c r="O784" s="29" t="s">
        <v>264</v>
      </c>
      <c r="S784" s="75"/>
      <c r="T784" s="13"/>
      <c r="U784" s="4">
        <f>IF(L761&gt;0,1,0)</f>
        <v>0</v>
      </c>
      <c r="V784" s="13"/>
      <c r="W784" s="13"/>
      <c r="X784" s="13"/>
      <c r="Y784" s="70"/>
      <c r="Z784" s="70"/>
      <c r="AA784" s="70"/>
    </row>
    <row r="785" spans="3:27" s="1" customFormat="1" ht="18" customHeight="1">
      <c r="D785" s="35" t="s">
        <v>501</v>
      </c>
      <c r="E785" s="31"/>
      <c r="F785" s="31"/>
      <c r="G785" s="31"/>
      <c r="H785" s="31"/>
      <c r="I785" s="31"/>
      <c r="J785" s="31"/>
      <c r="K785" s="31"/>
      <c r="L785" s="119"/>
      <c r="M785" s="120"/>
      <c r="N785" s="121"/>
      <c r="O785" s="29" t="s">
        <v>264</v>
      </c>
      <c r="S785" s="75"/>
      <c r="T785" s="13"/>
      <c r="U785" s="13"/>
      <c r="V785" s="13"/>
      <c r="W785" s="13"/>
      <c r="X785" s="13"/>
      <c r="Y785" s="70"/>
      <c r="Z785" s="70"/>
      <c r="AA785" s="70"/>
    </row>
    <row r="786" spans="3:27" s="1" customFormat="1" ht="18" customHeight="1">
      <c r="D786" s="35" t="s">
        <v>502</v>
      </c>
      <c r="E786" s="31"/>
      <c r="F786" s="31"/>
      <c r="G786" s="31"/>
      <c r="H786" s="31"/>
      <c r="I786" s="31"/>
      <c r="J786" s="31"/>
      <c r="K786" s="31"/>
      <c r="L786" s="119"/>
      <c r="M786" s="120"/>
      <c r="N786" s="121"/>
      <c r="O786" s="29" t="s">
        <v>264</v>
      </c>
      <c r="S786" s="75"/>
      <c r="T786" s="13"/>
      <c r="U786" s="13"/>
      <c r="V786" s="13"/>
      <c r="W786" s="13"/>
      <c r="X786" s="13"/>
      <c r="Y786" s="70"/>
      <c r="Z786" s="70"/>
      <c r="AA786" s="70"/>
    </row>
    <row r="787" spans="3:27" s="1" customFormat="1" ht="18" customHeight="1">
      <c r="D787" s="35" t="s">
        <v>503</v>
      </c>
      <c r="E787" s="31"/>
      <c r="F787" s="31"/>
      <c r="G787" s="31"/>
      <c r="H787" s="31"/>
      <c r="I787" s="31"/>
      <c r="J787" s="31"/>
      <c r="K787" s="31"/>
      <c r="L787" s="119"/>
      <c r="M787" s="120"/>
      <c r="N787" s="121"/>
      <c r="O787" s="29" t="s">
        <v>264</v>
      </c>
      <c r="S787" s="75"/>
      <c r="T787" s="13"/>
      <c r="U787" s="13"/>
      <c r="V787" s="13"/>
      <c r="W787" s="13"/>
      <c r="X787" s="13"/>
      <c r="Y787" s="70"/>
      <c r="Z787" s="70"/>
      <c r="AA787" s="70"/>
    </row>
    <row r="788" spans="3:27" s="1" customFormat="1" ht="18" customHeight="1">
      <c r="D788" s="35" t="s">
        <v>504</v>
      </c>
      <c r="E788" s="31"/>
      <c r="F788" s="31"/>
      <c r="G788" s="31"/>
      <c r="H788" s="31"/>
      <c r="I788" s="31"/>
      <c r="J788" s="31"/>
      <c r="K788" s="31"/>
      <c r="L788" s="119"/>
      <c r="M788" s="120"/>
      <c r="N788" s="121"/>
      <c r="O788" s="29" t="s">
        <v>264</v>
      </c>
      <c r="T788" s="13"/>
      <c r="U788" s="13"/>
      <c r="V788" s="13"/>
      <c r="W788" s="13"/>
      <c r="X788" s="13"/>
      <c r="Y788" s="70"/>
      <c r="Z788" s="70"/>
      <c r="AA788" s="70"/>
    </row>
    <row r="789" spans="3:27" s="1" customFormat="1" ht="18" customHeight="1">
      <c r="D789" s="35" t="s">
        <v>505</v>
      </c>
      <c r="E789" s="31"/>
      <c r="F789" s="31"/>
      <c r="G789" s="31"/>
      <c r="H789" s="31"/>
      <c r="I789" s="31"/>
      <c r="J789" s="31"/>
      <c r="K789" s="31"/>
      <c r="L789" s="119"/>
      <c r="M789" s="120"/>
      <c r="N789" s="121"/>
      <c r="O789" s="29" t="s">
        <v>264</v>
      </c>
      <c r="T789" s="13"/>
      <c r="U789" s="13"/>
      <c r="V789" s="13"/>
      <c r="W789" s="13"/>
      <c r="X789" s="13"/>
      <c r="Y789" s="70"/>
      <c r="Z789" s="70"/>
      <c r="AA789" s="70"/>
    </row>
    <row r="790" spans="3:27" s="1" customFormat="1" ht="18" customHeight="1">
      <c r="D790" s="35" t="s">
        <v>506</v>
      </c>
      <c r="E790" s="31"/>
      <c r="F790" s="31"/>
      <c r="G790" s="31"/>
      <c r="H790" s="31"/>
      <c r="I790" s="31"/>
      <c r="J790" s="31"/>
      <c r="K790" s="31"/>
      <c r="L790" s="119"/>
      <c r="M790" s="120"/>
      <c r="N790" s="121"/>
      <c r="O790" s="29" t="s">
        <v>264</v>
      </c>
      <c r="T790" s="13"/>
      <c r="U790" s="13"/>
      <c r="V790" s="13"/>
      <c r="W790" s="13"/>
      <c r="X790" s="13"/>
      <c r="Y790" s="70"/>
      <c r="Z790" s="70"/>
      <c r="AA790" s="70"/>
    </row>
    <row r="791" spans="3:27" s="1" customFormat="1" ht="18" customHeight="1">
      <c r="D791" s="35" t="s">
        <v>507</v>
      </c>
      <c r="E791" s="31"/>
      <c r="F791" s="31"/>
      <c r="G791" s="31"/>
      <c r="H791" s="31"/>
      <c r="I791" s="31"/>
      <c r="J791" s="31"/>
      <c r="K791" s="31"/>
      <c r="L791" s="119"/>
      <c r="M791" s="120"/>
      <c r="N791" s="121"/>
      <c r="O791" s="29" t="s">
        <v>264</v>
      </c>
      <c r="T791" s="13"/>
      <c r="U791" s="13"/>
      <c r="V791" s="13"/>
      <c r="W791" s="13"/>
      <c r="X791" s="13"/>
      <c r="Y791" s="70"/>
      <c r="Z791" s="70"/>
      <c r="AA791" s="70"/>
    </row>
    <row r="792" spans="3:27" s="1" customFormat="1" ht="18" customHeight="1">
      <c r="D792" s="35" t="s">
        <v>508</v>
      </c>
      <c r="E792" s="31"/>
      <c r="F792" s="31"/>
      <c r="G792" s="31"/>
      <c r="H792" s="31"/>
      <c r="I792" s="31"/>
      <c r="J792" s="31"/>
      <c r="K792" s="31"/>
      <c r="L792" s="119"/>
      <c r="M792" s="120"/>
      <c r="N792" s="121"/>
      <c r="O792" s="29" t="s">
        <v>264</v>
      </c>
      <c r="T792" s="13"/>
      <c r="U792" s="13"/>
      <c r="V792" s="13"/>
      <c r="W792" s="13"/>
      <c r="X792" s="13"/>
      <c r="Y792" s="70"/>
      <c r="Z792" s="70"/>
      <c r="AA792" s="70"/>
    </row>
    <row r="793" spans="3:27" s="1" customFormat="1" ht="18" customHeight="1">
      <c r="D793" s="35" t="s">
        <v>509</v>
      </c>
      <c r="E793" s="31"/>
      <c r="F793" s="31"/>
      <c r="G793" s="31"/>
      <c r="H793" s="31"/>
      <c r="I793" s="31"/>
      <c r="J793" s="31"/>
      <c r="K793" s="31"/>
      <c r="L793" s="119"/>
      <c r="M793" s="120"/>
      <c r="N793" s="121"/>
      <c r="O793" s="29" t="s">
        <v>264</v>
      </c>
      <c r="T793" s="13"/>
      <c r="U793" s="13"/>
      <c r="V793" s="13"/>
      <c r="W793" s="13"/>
      <c r="X793" s="13"/>
      <c r="Y793" s="70"/>
      <c r="Z793" s="70"/>
      <c r="AA793" s="70"/>
    </row>
    <row r="794" spans="3:27" s="1" customFormat="1" ht="18" customHeight="1">
      <c r="D794" s="35" t="s">
        <v>510</v>
      </c>
      <c r="E794" s="31"/>
      <c r="F794" s="31"/>
      <c r="G794" s="31"/>
      <c r="H794" s="31"/>
      <c r="I794" s="31"/>
      <c r="J794" s="31"/>
      <c r="K794" s="31"/>
      <c r="L794" s="119"/>
      <c r="M794" s="120"/>
      <c r="N794" s="121"/>
      <c r="O794" s="29" t="s">
        <v>264</v>
      </c>
      <c r="T794" s="13"/>
      <c r="U794" s="13"/>
      <c r="V794" s="13"/>
      <c r="W794" s="13"/>
      <c r="X794" s="13"/>
      <c r="Y794" s="70"/>
      <c r="Z794" s="70"/>
      <c r="AA794" s="70"/>
    </row>
    <row r="795" spans="3:27" s="1" customFormat="1" ht="18" customHeight="1" thickBot="1">
      <c r="D795" s="35" t="s">
        <v>511</v>
      </c>
      <c r="E795" s="31"/>
      <c r="F795" s="31"/>
      <c r="G795" s="31"/>
      <c r="H795" s="31"/>
      <c r="I795" s="31"/>
      <c r="J795" s="31"/>
      <c r="K795" s="31"/>
      <c r="L795" s="122"/>
      <c r="M795" s="123"/>
      <c r="N795" s="124"/>
      <c r="O795" s="29" t="s">
        <v>264</v>
      </c>
      <c r="T795" s="13"/>
      <c r="U795" s="13"/>
      <c r="V795" s="13"/>
      <c r="W795" s="13"/>
      <c r="X795" s="13"/>
      <c r="Y795" s="70"/>
      <c r="Z795" s="70"/>
      <c r="AA795" s="70"/>
    </row>
    <row r="796" spans="3:27" s="1" customFormat="1" ht="18" customHeight="1">
      <c r="K796" s="37" t="s">
        <v>350</v>
      </c>
      <c r="L796" s="113">
        <f>SUM(L784:N795)</f>
        <v>0</v>
      </c>
      <c r="M796" s="113"/>
      <c r="N796" s="113"/>
      <c r="O796" s="29" t="s">
        <v>264</v>
      </c>
      <c r="P796" s="114" t="str">
        <f>IF(L796=$L$761,"","※Q7①「⑤病院」欄の人数と一致させてください。")</f>
        <v/>
      </c>
      <c r="Q796" s="115"/>
      <c r="R796" s="115"/>
      <c r="S796" s="115"/>
      <c r="T796" s="13"/>
      <c r="U796" s="13"/>
      <c r="V796" s="13"/>
      <c r="W796" s="13"/>
      <c r="X796" s="13"/>
      <c r="Y796" s="70"/>
      <c r="Z796" s="70"/>
      <c r="AA796" s="70"/>
    </row>
    <row r="797" spans="3:27" s="1" customFormat="1" ht="4.5" customHeight="1">
      <c r="T797" s="13"/>
      <c r="U797" s="13"/>
      <c r="V797" s="13"/>
      <c r="W797" s="13"/>
      <c r="X797" s="13"/>
      <c r="Y797" s="70"/>
      <c r="Z797" s="70"/>
      <c r="AA797" s="70"/>
    </row>
    <row r="798" spans="3:27" s="1" customFormat="1" ht="18.600000000000001" thickBot="1">
      <c r="C798" s="24"/>
      <c r="D798" s="8" t="s">
        <v>457</v>
      </c>
      <c r="T798" s="13"/>
      <c r="U798" s="13"/>
      <c r="V798" s="13"/>
      <c r="W798" s="13"/>
      <c r="X798" s="13"/>
      <c r="Y798" s="70"/>
      <c r="Z798" s="70"/>
      <c r="AA798" s="70"/>
    </row>
    <row r="799" spans="3:27" s="1" customFormat="1" ht="27.75" customHeight="1" thickBot="1">
      <c r="D799" s="151"/>
      <c r="E799" s="152"/>
      <c r="F799" s="152"/>
      <c r="G799" s="152"/>
      <c r="H799" s="152"/>
      <c r="I799" s="152"/>
      <c r="J799" s="152"/>
      <c r="K799" s="152"/>
      <c r="L799" s="152"/>
      <c r="M799" s="152"/>
      <c r="N799" s="152"/>
      <c r="O799" s="153"/>
      <c r="T799" s="4"/>
      <c r="U799" s="4">
        <f>IF(L795&gt;0,1,0)</f>
        <v>0</v>
      </c>
      <c r="V799" s="4"/>
      <c r="W799" s="4"/>
      <c r="X799" s="4"/>
      <c r="Y799" s="70"/>
      <c r="Z799" s="70"/>
      <c r="AA799" s="70"/>
    </row>
    <row r="800" spans="3:27" s="1" customFormat="1" ht="18" customHeight="1">
      <c r="D800" s="27"/>
      <c r="T800" s="13"/>
      <c r="U800" s="13"/>
      <c r="V800" s="13"/>
      <c r="W800" s="13"/>
      <c r="X800" s="13"/>
      <c r="Y800" s="70"/>
      <c r="Z800" s="70"/>
      <c r="AA800" s="70"/>
    </row>
    <row r="801" spans="3:27" s="1" customFormat="1" ht="18">
      <c r="C801" s="24"/>
      <c r="D801" s="1" t="s">
        <v>512</v>
      </c>
      <c r="E801" s="1" t="s">
        <v>513</v>
      </c>
      <c r="T801" s="13"/>
      <c r="U801" s="13"/>
      <c r="V801" s="13"/>
      <c r="W801" s="13"/>
      <c r="X801" s="13"/>
      <c r="Y801" s="70"/>
      <c r="Z801" s="70"/>
      <c r="AA801" s="70"/>
    </row>
    <row r="802" spans="3:27" s="1" customFormat="1" ht="13.5">
      <c r="C802" s="24"/>
      <c r="D802" s="8"/>
      <c r="E802" s="10" t="s">
        <v>514</v>
      </c>
      <c r="T802" s="4"/>
      <c r="U802" s="4"/>
      <c r="V802" s="4"/>
      <c r="W802" s="4"/>
      <c r="X802" s="4"/>
      <c r="Y802" s="70"/>
      <c r="Z802" s="70"/>
      <c r="AA802" s="70"/>
    </row>
    <row r="803" spans="3:27" s="1" customFormat="1" ht="9" customHeight="1" thickBot="1">
      <c r="T803" s="13"/>
      <c r="U803" s="13"/>
      <c r="V803" s="13"/>
      <c r="W803" s="13"/>
      <c r="X803" s="13"/>
      <c r="Y803" s="70"/>
      <c r="Z803" s="70"/>
      <c r="AA803" s="70"/>
    </row>
    <row r="804" spans="3:27" s="1" customFormat="1" ht="18" customHeight="1">
      <c r="D804" s="35" t="s">
        <v>490</v>
      </c>
      <c r="E804" s="31"/>
      <c r="F804" s="31"/>
      <c r="G804" s="31"/>
      <c r="H804" s="31"/>
      <c r="I804" s="31"/>
      <c r="J804" s="31"/>
      <c r="K804" s="31"/>
      <c r="L804" s="116"/>
      <c r="M804" s="117"/>
      <c r="N804" s="118"/>
      <c r="O804" s="29" t="s">
        <v>264</v>
      </c>
      <c r="T804" s="13"/>
      <c r="U804" s="4">
        <f>IF(L762&gt;0,1,0)</f>
        <v>0</v>
      </c>
      <c r="V804" s="13"/>
      <c r="W804" s="13"/>
      <c r="X804" s="13"/>
      <c r="Y804" s="70"/>
      <c r="Z804" s="70"/>
      <c r="AA804" s="70"/>
    </row>
    <row r="805" spans="3:27" s="1" customFormat="1" ht="18" customHeight="1">
      <c r="D805" s="35" t="s">
        <v>491</v>
      </c>
      <c r="E805" s="31"/>
      <c r="F805" s="31"/>
      <c r="G805" s="31"/>
      <c r="H805" s="31"/>
      <c r="I805" s="31"/>
      <c r="J805" s="31"/>
      <c r="K805" s="31"/>
      <c r="L805" s="119"/>
      <c r="M805" s="120"/>
      <c r="N805" s="121"/>
      <c r="O805" s="29" t="s">
        <v>264</v>
      </c>
      <c r="T805" s="13"/>
      <c r="U805" s="13"/>
      <c r="V805" s="13"/>
      <c r="W805" s="13"/>
      <c r="X805" s="13"/>
      <c r="Y805" s="70"/>
      <c r="Z805" s="70"/>
      <c r="AA805" s="70"/>
    </row>
    <row r="806" spans="3:27" s="1" customFormat="1" ht="18" customHeight="1">
      <c r="D806" s="35" t="s">
        <v>492</v>
      </c>
      <c r="E806" s="31"/>
      <c r="F806" s="31"/>
      <c r="G806" s="31"/>
      <c r="H806" s="31"/>
      <c r="I806" s="31"/>
      <c r="J806" s="31"/>
      <c r="K806" s="31"/>
      <c r="L806" s="119"/>
      <c r="M806" s="120"/>
      <c r="N806" s="121"/>
      <c r="O806" s="29" t="s">
        <v>264</v>
      </c>
      <c r="T806" s="13"/>
      <c r="U806" s="13"/>
      <c r="V806" s="13"/>
      <c r="W806" s="13"/>
      <c r="X806" s="13"/>
      <c r="Y806" s="70"/>
      <c r="Z806" s="70"/>
      <c r="AA806" s="70"/>
    </row>
    <row r="807" spans="3:27" s="1" customFormat="1" ht="18" customHeight="1">
      <c r="D807" s="35" t="s">
        <v>493</v>
      </c>
      <c r="E807" s="31"/>
      <c r="F807" s="31"/>
      <c r="G807" s="31"/>
      <c r="H807" s="31"/>
      <c r="I807" s="31"/>
      <c r="J807" s="31"/>
      <c r="K807" s="31"/>
      <c r="L807" s="119"/>
      <c r="M807" s="120"/>
      <c r="N807" s="121"/>
      <c r="O807" s="29" t="s">
        <v>264</v>
      </c>
      <c r="T807" s="13"/>
      <c r="U807" s="13"/>
      <c r="V807" s="13"/>
      <c r="W807" s="13"/>
      <c r="X807" s="13"/>
      <c r="Y807" s="70"/>
      <c r="Z807" s="70"/>
      <c r="AA807" s="70"/>
    </row>
    <row r="808" spans="3:27" s="1" customFormat="1" ht="18" customHeight="1">
      <c r="D808" s="35" t="s">
        <v>494</v>
      </c>
      <c r="E808" s="31"/>
      <c r="F808" s="31"/>
      <c r="G808" s="31"/>
      <c r="H808" s="31"/>
      <c r="I808" s="31"/>
      <c r="J808" s="31"/>
      <c r="K808" s="31"/>
      <c r="L808" s="119"/>
      <c r="M808" s="120"/>
      <c r="N808" s="121"/>
      <c r="O808" s="29" t="s">
        <v>264</v>
      </c>
      <c r="T808" s="13"/>
      <c r="U808" s="13"/>
      <c r="V808" s="13"/>
      <c r="W808" s="13"/>
      <c r="X808" s="13"/>
      <c r="Y808" s="70"/>
      <c r="Z808" s="70"/>
      <c r="AA808" s="70"/>
    </row>
    <row r="809" spans="3:27" s="1" customFormat="1" ht="18" customHeight="1">
      <c r="D809" s="35" t="s">
        <v>495</v>
      </c>
      <c r="E809" s="31"/>
      <c r="F809" s="31"/>
      <c r="G809" s="31"/>
      <c r="H809" s="31"/>
      <c r="I809" s="31"/>
      <c r="J809" s="31"/>
      <c r="K809" s="31"/>
      <c r="L809" s="119"/>
      <c r="M809" s="120"/>
      <c r="N809" s="121"/>
      <c r="O809" s="29" t="s">
        <v>264</v>
      </c>
      <c r="S809" s="74"/>
      <c r="T809" s="13"/>
      <c r="U809" s="13"/>
      <c r="V809" s="13"/>
      <c r="W809" s="13"/>
      <c r="X809" s="13"/>
      <c r="Y809" s="70"/>
      <c r="Z809" s="70"/>
      <c r="AA809" s="70"/>
    </row>
    <row r="810" spans="3:27" s="1" customFormat="1" ht="18" customHeight="1" thickBot="1">
      <c r="D810" s="35" t="s">
        <v>496</v>
      </c>
      <c r="E810" s="31"/>
      <c r="F810" s="31"/>
      <c r="G810" s="31"/>
      <c r="H810" s="31"/>
      <c r="I810" s="31"/>
      <c r="J810" s="31"/>
      <c r="K810" s="31"/>
      <c r="L810" s="122"/>
      <c r="M810" s="123"/>
      <c r="N810" s="124"/>
      <c r="O810" s="29" t="s">
        <v>264</v>
      </c>
      <c r="S810"/>
      <c r="T810" s="13"/>
      <c r="U810" s="13"/>
      <c r="V810" s="13"/>
      <c r="W810" s="13"/>
      <c r="X810" s="13"/>
      <c r="Y810" s="70"/>
      <c r="Z810" s="70"/>
      <c r="AA810" s="70"/>
    </row>
    <row r="811" spans="3:27" s="1" customFormat="1" ht="18" customHeight="1">
      <c r="K811" s="37" t="s">
        <v>350</v>
      </c>
      <c r="L811" s="113">
        <f>SUM(L804:N810)</f>
        <v>0</v>
      </c>
      <c r="M811" s="113"/>
      <c r="N811" s="113"/>
      <c r="O811" s="29" t="s">
        <v>264</v>
      </c>
      <c r="P811" s="114" t="str">
        <f>IF(L811=$L$762,"","※Q7①「⑥死亡」欄の人数と一致させてください。")</f>
        <v/>
      </c>
      <c r="Q811" s="115"/>
      <c r="R811" s="115"/>
      <c r="S811" s="115"/>
      <c r="T811" s="13"/>
      <c r="U811" s="13"/>
      <c r="V811" s="13"/>
      <c r="W811" s="13"/>
      <c r="X811" s="13"/>
      <c r="Y811" s="70"/>
      <c r="Z811" s="70"/>
      <c r="AA811" s="70"/>
    </row>
    <row r="812" spans="3:27" s="1" customFormat="1" ht="18" customHeight="1">
      <c r="D812" s="27"/>
      <c r="T812" s="13"/>
      <c r="U812" s="13"/>
      <c r="V812" s="13"/>
      <c r="W812" s="13"/>
      <c r="X812" s="13"/>
      <c r="Y812" s="70"/>
      <c r="Z812" s="70"/>
      <c r="AA812" s="70"/>
    </row>
    <row r="813" spans="3:27" s="1" customFormat="1" ht="18">
      <c r="C813" s="24"/>
      <c r="D813" s="1" t="s">
        <v>515</v>
      </c>
      <c r="E813" s="1" t="s">
        <v>516</v>
      </c>
      <c r="T813" s="13"/>
      <c r="U813" s="13"/>
      <c r="V813" s="13"/>
      <c r="W813" s="13"/>
      <c r="X813" s="13"/>
      <c r="Y813" s="70"/>
      <c r="Z813" s="70"/>
      <c r="AA813" s="70"/>
    </row>
    <row r="814" spans="3:27" s="1" customFormat="1" ht="13.5">
      <c r="C814" s="24"/>
      <c r="D814" s="8"/>
      <c r="E814" s="10" t="s">
        <v>514</v>
      </c>
      <c r="T814" s="4"/>
      <c r="U814" s="4"/>
      <c r="V814" s="4"/>
      <c r="W814" s="4"/>
      <c r="X814" s="4"/>
      <c r="Y814" s="70"/>
      <c r="Z814" s="70"/>
      <c r="AA814" s="70"/>
    </row>
    <row r="815" spans="3:27" s="1" customFormat="1" ht="9" customHeight="1" thickBot="1">
      <c r="T815" s="13"/>
      <c r="U815" s="13"/>
      <c r="V815" s="13"/>
      <c r="W815" s="13"/>
      <c r="X815" s="13"/>
      <c r="Y815" s="70"/>
      <c r="Z815" s="70"/>
      <c r="AA815" s="70"/>
    </row>
    <row r="816" spans="3:27" s="1" customFormat="1" ht="18" customHeight="1">
      <c r="D816" s="35" t="s">
        <v>500</v>
      </c>
      <c r="E816" s="31"/>
      <c r="F816" s="31"/>
      <c r="G816" s="31"/>
      <c r="H816" s="31"/>
      <c r="I816" s="31"/>
      <c r="J816" s="31"/>
      <c r="K816" s="31"/>
      <c r="L816" s="116"/>
      <c r="M816" s="117"/>
      <c r="N816" s="118"/>
      <c r="O816" s="29" t="s">
        <v>264</v>
      </c>
      <c r="S816" s="75"/>
      <c r="T816" s="13"/>
      <c r="U816" s="13">
        <f>IF(L762&gt;0,1,0)</f>
        <v>0</v>
      </c>
      <c r="V816" s="13"/>
      <c r="W816" s="13"/>
      <c r="X816" s="13"/>
      <c r="Y816" s="70"/>
      <c r="Z816" s="70"/>
      <c r="AA816" s="70"/>
    </row>
    <row r="817" spans="3:27" s="1" customFormat="1" ht="18" customHeight="1">
      <c r="D817" s="35" t="s">
        <v>501</v>
      </c>
      <c r="E817" s="31"/>
      <c r="F817" s="31"/>
      <c r="G817" s="31"/>
      <c r="H817" s="31"/>
      <c r="I817" s="31"/>
      <c r="J817" s="31"/>
      <c r="K817" s="31"/>
      <c r="L817" s="119"/>
      <c r="M817" s="120"/>
      <c r="N817" s="121"/>
      <c r="O817" s="29" t="s">
        <v>264</v>
      </c>
      <c r="S817" s="75"/>
      <c r="T817" s="13"/>
      <c r="U817" s="13"/>
      <c r="V817" s="13"/>
      <c r="W817" s="13"/>
      <c r="X817" s="13"/>
      <c r="Y817" s="70"/>
      <c r="Z817" s="70"/>
      <c r="AA817" s="70"/>
    </row>
    <row r="818" spans="3:27" s="1" customFormat="1" ht="18" customHeight="1">
      <c r="D818" s="35" t="s">
        <v>502</v>
      </c>
      <c r="E818" s="31"/>
      <c r="F818" s="31"/>
      <c r="G818" s="31"/>
      <c r="H818" s="31"/>
      <c r="I818" s="31"/>
      <c r="J818" s="31"/>
      <c r="K818" s="31"/>
      <c r="L818" s="119"/>
      <c r="M818" s="120"/>
      <c r="N818" s="121"/>
      <c r="O818" s="29" t="s">
        <v>264</v>
      </c>
      <c r="S818" s="75"/>
      <c r="T818" s="13"/>
      <c r="U818" s="13"/>
      <c r="V818" s="13"/>
      <c r="W818" s="13"/>
      <c r="X818" s="13"/>
      <c r="Y818" s="70"/>
      <c r="Z818" s="70"/>
      <c r="AA818" s="70"/>
    </row>
    <row r="819" spans="3:27" s="1" customFormat="1" ht="18" customHeight="1">
      <c r="D819" s="35" t="s">
        <v>503</v>
      </c>
      <c r="E819" s="31"/>
      <c r="F819" s="31"/>
      <c r="G819" s="31"/>
      <c r="H819" s="31"/>
      <c r="I819" s="31"/>
      <c r="J819" s="31"/>
      <c r="K819" s="31"/>
      <c r="L819" s="119"/>
      <c r="M819" s="120"/>
      <c r="N819" s="121"/>
      <c r="O819" s="29" t="s">
        <v>264</v>
      </c>
      <c r="S819" s="75"/>
      <c r="T819" s="13"/>
      <c r="U819" s="13"/>
      <c r="V819" s="13"/>
      <c r="W819" s="13"/>
      <c r="X819" s="13"/>
      <c r="Y819" s="70"/>
      <c r="Z819" s="70"/>
      <c r="AA819" s="70"/>
    </row>
    <row r="820" spans="3:27" s="1" customFormat="1" ht="18" customHeight="1">
      <c r="D820" s="35" t="s">
        <v>504</v>
      </c>
      <c r="E820" s="31"/>
      <c r="F820" s="31"/>
      <c r="G820" s="31"/>
      <c r="H820" s="31"/>
      <c r="I820" s="31"/>
      <c r="J820" s="31"/>
      <c r="K820" s="31"/>
      <c r="L820" s="119"/>
      <c r="M820" s="120"/>
      <c r="N820" s="121"/>
      <c r="O820" s="29" t="s">
        <v>264</v>
      </c>
      <c r="T820" s="13"/>
      <c r="U820" s="13"/>
      <c r="V820" s="13"/>
      <c r="W820" s="13"/>
      <c r="X820" s="13"/>
      <c r="Y820" s="70"/>
      <c r="Z820" s="70"/>
      <c r="AA820" s="70"/>
    </row>
    <row r="821" spans="3:27" s="1" customFormat="1" ht="18" customHeight="1">
      <c r="D821" s="35" t="s">
        <v>505</v>
      </c>
      <c r="E821" s="31"/>
      <c r="F821" s="31"/>
      <c r="G821" s="31"/>
      <c r="H821" s="31"/>
      <c r="I821" s="31"/>
      <c r="J821" s="31"/>
      <c r="K821" s="31"/>
      <c r="L821" s="119"/>
      <c r="M821" s="120"/>
      <c r="N821" s="121"/>
      <c r="O821" s="29" t="s">
        <v>264</v>
      </c>
      <c r="T821" s="13"/>
      <c r="U821" s="13"/>
      <c r="V821" s="13"/>
      <c r="W821" s="13"/>
      <c r="X821" s="13"/>
      <c r="Y821" s="70"/>
      <c r="Z821" s="70"/>
      <c r="AA821" s="70"/>
    </row>
    <row r="822" spans="3:27" s="1" customFormat="1" ht="18" customHeight="1">
      <c r="D822" s="35" t="s">
        <v>506</v>
      </c>
      <c r="E822" s="31"/>
      <c r="F822" s="31"/>
      <c r="G822" s="31"/>
      <c r="H822" s="31"/>
      <c r="I822" s="31"/>
      <c r="J822" s="31"/>
      <c r="K822" s="31"/>
      <c r="L822" s="119"/>
      <c r="M822" s="120"/>
      <c r="N822" s="121"/>
      <c r="O822" s="29" t="s">
        <v>264</v>
      </c>
      <c r="T822" s="13"/>
      <c r="U822" s="13"/>
      <c r="V822" s="13"/>
      <c r="W822" s="13"/>
      <c r="X822" s="13"/>
      <c r="Y822" s="70"/>
      <c r="Z822" s="70"/>
      <c r="AA822" s="70"/>
    </row>
    <row r="823" spans="3:27" s="1" customFormat="1" ht="18" customHeight="1">
      <c r="D823" s="35" t="s">
        <v>507</v>
      </c>
      <c r="E823" s="31"/>
      <c r="F823" s="31"/>
      <c r="G823" s="31"/>
      <c r="H823" s="31"/>
      <c r="I823" s="31"/>
      <c r="J823" s="31"/>
      <c r="K823" s="31"/>
      <c r="L823" s="119"/>
      <c r="M823" s="120"/>
      <c r="N823" s="121"/>
      <c r="O823" s="29" t="s">
        <v>264</v>
      </c>
      <c r="T823" s="13"/>
      <c r="U823" s="13"/>
      <c r="V823" s="13"/>
      <c r="W823" s="13"/>
      <c r="X823" s="13"/>
      <c r="Y823" s="70"/>
      <c r="Z823" s="70"/>
      <c r="AA823" s="70"/>
    </row>
    <row r="824" spans="3:27" s="1" customFormat="1" ht="18" customHeight="1">
      <c r="D824" s="35" t="s">
        <v>508</v>
      </c>
      <c r="E824" s="31"/>
      <c r="F824" s="31"/>
      <c r="G824" s="31"/>
      <c r="H824" s="31"/>
      <c r="I824" s="31"/>
      <c r="J824" s="31"/>
      <c r="K824" s="31"/>
      <c r="L824" s="119"/>
      <c r="M824" s="120"/>
      <c r="N824" s="121"/>
      <c r="O824" s="29" t="s">
        <v>264</v>
      </c>
      <c r="T824" s="13"/>
      <c r="U824" s="13"/>
      <c r="V824" s="13"/>
      <c r="W824" s="13"/>
      <c r="X824" s="13"/>
      <c r="Y824" s="70"/>
      <c r="Z824" s="70"/>
      <c r="AA824" s="70"/>
    </row>
    <row r="825" spans="3:27" s="1" customFormat="1" ht="18" customHeight="1">
      <c r="D825" s="35" t="s">
        <v>509</v>
      </c>
      <c r="E825" s="31"/>
      <c r="F825" s="31"/>
      <c r="G825" s="31"/>
      <c r="H825" s="31"/>
      <c r="I825" s="31"/>
      <c r="J825" s="31"/>
      <c r="K825" s="31"/>
      <c r="L825" s="119"/>
      <c r="M825" s="120"/>
      <c r="N825" s="121"/>
      <c r="O825" s="29" t="s">
        <v>264</v>
      </c>
      <c r="T825" s="13"/>
      <c r="U825" s="13"/>
      <c r="V825" s="13"/>
      <c r="W825" s="13"/>
      <c r="X825" s="13"/>
      <c r="Y825" s="70"/>
      <c r="Z825" s="70"/>
      <c r="AA825" s="70"/>
    </row>
    <row r="826" spans="3:27" s="1" customFormat="1" ht="18" customHeight="1">
      <c r="D826" s="35" t="s">
        <v>510</v>
      </c>
      <c r="E826" s="31"/>
      <c r="F826" s="31"/>
      <c r="G826" s="31"/>
      <c r="H826" s="31"/>
      <c r="I826" s="31"/>
      <c r="J826" s="31"/>
      <c r="K826" s="31"/>
      <c r="L826" s="119"/>
      <c r="M826" s="120"/>
      <c r="N826" s="121"/>
      <c r="O826" s="29" t="s">
        <v>264</v>
      </c>
      <c r="T826" s="13"/>
      <c r="U826" s="13"/>
      <c r="V826" s="13"/>
      <c r="W826" s="13"/>
      <c r="X826" s="13"/>
      <c r="Y826" s="70"/>
      <c r="Z826" s="70"/>
      <c r="AA826" s="70"/>
    </row>
    <row r="827" spans="3:27" s="1" customFormat="1" ht="18" customHeight="1" thickBot="1">
      <c r="D827" s="35" t="s">
        <v>511</v>
      </c>
      <c r="E827" s="31"/>
      <c r="F827" s="31"/>
      <c r="G827" s="31"/>
      <c r="H827" s="31"/>
      <c r="I827" s="31"/>
      <c r="J827" s="31"/>
      <c r="K827" s="31"/>
      <c r="L827" s="122"/>
      <c r="M827" s="123"/>
      <c r="N827" s="124"/>
      <c r="O827" s="29" t="s">
        <v>264</v>
      </c>
      <c r="T827" s="13"/>
      <c r="U827" s="13"/>
      <c r="V827" s="13"/>
      <c r="W827" s="13"/>
      <c r="X827" s="13"/>
      <c r="Y827" s="70"/>
      <c r="Z827" s="70"/>
      <c r="AA827" s="70"/>
    </row>
    <row r="828" spans="3:27" s="1" customFormat="1" ht="18" customHeight="1">
      <c r="K828" s="37" t="s">
        <v>350</v>
      </c>
      <c r="L828" s="113">
        <f>SUM(L816:N827)</f>
        <v>0</v>
      </c>
      <c r="M828" s="113"/>
      <c r="N828" s="113"/>
      <c r="O828" s="29" t="s">
        <v>264</v>
      </c>
      <c r="P828" s="114" t="str">
        <f>IF(L828=$L$762,"","※Q7①「⑥死亡」欄の人数と一致させてください。")</f>
        <v/>
      </c>
      <c r="Q828" s="115"/>
      <c r="R828" s="115"/>
      <c r="S828" s="115"/>
      <c r="T828" s="13"/>
      <c r="U828" s="13"/>
      <c r="V828" s="13"/>
      <c r="W828" s="13"/>
      <c r="X828" s="13"/>
      <c r="Y828" s="70"/>
      <c r="Z828" s="70"/>
      <c r="AA828" s="70"/>
    </row>
    <row r="829" spans="3:27" s="1" customFormat="1" ht="4.5" customHeight="1">
      <c r="T829" s="13"/>
      <c r="U829" s="13"/>
      <c r="V829" s="13"/>
      <c r="W829" s="13"/>
      <c r="X829" s="13"/>
      <c r="Y829" s="70"/>
      <c r="Z829" s="70"/>
      <c r="AA829" s="70"/>
    </row>
    <row r="830" spans="3:27" s="1" customFormat="1" ht="18.600000000000001" thickBot="1">
      <c r="C830" s="24"/>
      <c r="D830" s="8" t="s">
        <v>457</v>
      </c>
      <c r="T830" s="13"/>
      <c r="U830" s="13"/>
      <c r="V830" s="13"/>
      <c r="W830" s="13"/>
      <c r="X830" s="13"/>
      <c r="Y830" s="70"/>
      <c r="Z830" s="70"/>
      <c r="AA830" s="70"/>
    </row>
    <row r="831" spans="3:27" s="1" customFormat="1" ht="27.75" customHeight="1" thickBot="1">
      <c r="D831" s="151"/>
      <c r="E831" s="152"/>
      <c r="F831" s="152"/>
      <c r="G831" s="152"/>
      <c r="H831" s="152"/>
      <c r="I831" s="152"/>
      <c r="J831" s="152"/>
      <c r="K831" s="152"/>
      <c r="L831" s="152"/>
      <c r="M831" s="152"/>
      <c r="N831" s="152"/>
      <c r="O831" s="153"/>
      <c r="T831" s="4"/>
      <c r="U831" s="4">
        <f>IF(L827&gt;0,1,0)</f>
        <v>0</v>
      </c>
      <c r="V831" s="4"/>
      <c r="W831" s="4"/>
      <c r="X831" s="4"/>
      <c r="Y831" s="70"/>
      <c r="Z831" s="70"/>
      <c r="AA831" s="70"/>
    </row>
    <row r="832" spans="3:27" s="1" customFormat="1" ht="18" customHeight="1">
      <c r="D832" s="27"/>
      <c r="T832" s="13"/>
      <c r="U832" s="13"/>
      <c r="V832" s="13"/>
      <c r="W832" s="13"/>
      <c r="X832" s="13"/>
      <c r="Y832" s="70"/>
      <c r="Z832" s="70"/>
      <c r="AA832" s="70"/>
    </row>
  </sheetData>
  <sheetProtection sheet="1" selectLockedCells="1"/>
  <mergeCells count="454">
    <mergeCell ref="P796:S796"/>
    <mergeCell ref="L828:N828"/>
    <mergeCell ref="P828:S828"/>
    <mergeCell ref="P314:S314"/>
    <mergeCell ref="P315:S315"/>
    <mergeCell ref="P316:S316"/>
    <mergeCell ref="P317:S317"/>
    <mergeCell ref="P319:S319"/>
    <mergeCell ref="P320:S320"/>
    <mergeCell ref="P321:S321"/>
    <mergeCell ref="P322:S322"/>
    <mergeCell ref="P324:S324"/>
    <mergeCell ref="P325:S325"/>
    <mergeCell ref="P326:S326"/>
    <mergeCell ref="P327:S327"/>
    <mergeCell ref="P811:S811"/>
    <mergeCell ref="L772:N772"/>
    <mergeCell ref="L773:N773"/>
    <mergeCell ref="L774:N774"/>
    <mergeCell ref="L775:N775"/>
    <mergeCell ref="L776:N776"/>
    <mergeCell ref="L777:N777"/>
    <mergeCell ref="L778:N778"/>
    <mergeCell ref="L784:N784"/>
    <mergeCell ref="L785:N785"/>
    <mergeCell ref="L786:N786"/>
    <mergeCell ref="L787:N787"/>
    <mergeCell ref="L788:N788"/>
    <mergeCell ref="L789:N789"/>
    <mergeCell ref="L790:N790"/>
    <mergeCell ref="L791:N791"/>
    <mergeCell ref="L792:N792"/>
    <mergeCell ref="L793:N793"/>
    <mergeCell ref="L794:N794"/>
    <mergeCell ref="L795:N795"/>
    <mergeCell ref="D799:O799"/>
    <mergeCell ref="L779:N779"/>
    <mergeCell ref="P779:S779"/>
    <mergeCell ref="L796:N796"/>
    <mergeCell ref="G432:H432"/>
    <mergeCell ref="J426:K426"/>
    <mergeCell ref="J427:K427"/>
    <mergeCell ref="J428:K428"/>
    <mergeCell ref="J429:K429"/>
    <mergeCell ref="J430:K430"/>
    <mergeCell ref="J431:K431"/>
    <mergeCell ref="M426:N426"/>
    <mergeCell ref="M427:N427"/>
    <mergeCell ref="M428:N428"/>
    <mergeCell ref="M429:N429"/>
    <mergeCell ref="M430:N430"/>
    <mergeCell ref="M431:N431"/>
    <mergeCell ref="L443:N443"/>
    <mergeCell ref="L719:N719"/>
    <mergeCell ref="L720:N720"/>
    <mergeCell ref="L721:N721"/>
    <mergeCell ref="L722:N722"/>
    <mergeCell ref="G425:I425"/>
    <mergeCell ref="G426:H426"/>
    <mergeCell ref="G427:H427"/>
    <mergeCell ref="G428:H428"/>
    <mergeCell ref="G429:H429"/>
    <mergeCell ref="G430:H430"/>
    <mergeCell ref="G431:H431"/>
    <mergeCell ref="J425:L425"/>
    <mergeCell ref="M425:O425"/>
    <mergeCell ref="D621:O621"/>
    <mergeCell ref="L763:N763"/>
    <mergeCell ref="D767:O767"/>
    <mergeCell ref="L757:N757"/>
    <mergeCell ref="L758:N758"/>
    <mergeCell ref="L759:N759"/>
    <mergeCell ref="L760:N760"/>
    <mergeCell ref="L761:N761"/>
    <mergeCell ref="L762:N762"/>
    <mergeCell ref="L737:N737"/>
    <mergeCell ref="D742:O742"/>
    <mergeCell ref="L746:N746"/>
    <mergeCell ref="L747:N747"/>
    <mergeCell ref="L748:N748"/>
    <mergeCell ref="L749:N749"/>
    <mergeCell ref="L750:N750"/>
    <mergeCell ref="L751:N751"/>
    <mergeCell ref="L752:N752"/>
    <mergeCell ref="L728:N728"/>
    <mergeCell ref="L729:N729"/>
    <mergeCell ref="L730:N730"/>
    <mergeCell ref="L731:N731"/>
    <mergeCell ref="L736:N736"/>
    <mergeCell ref="L723:N723"/>
    <mergeCell ref="L724:N724"/>
    <mergeCell ref="L725:N725"/>
    <mergeCell ref="L726:N726"/>
    <mergeCell ref="L727:N727"/>
    <mergeCell ref="L706:N706"/>
    <mergeCell ref="L707:N707"/>
    <mergeCell ref="L694:N694"/>
    <mergeCell ref="L688:N688"/>
    <mergeCell ref="L708:N708"/>
    <mergeCell ref="L732:N732"/>
    <mergeCell ref="L733:N733"/>
    <mergeCell ref="L734:N734"/>
    <mergeCell ref="L735:N735"/>
    <mergeCell ref="L592:N592"/>
    <mergeCell ref="L593:N593"/>
    <mergeCell ref="L594:N594"/>
    <mergeCell ref="L595:N595"/>
    <mergeCell ref="D600:O600"/>
    <mergeCell ref="L617:N617"/>
    <mergeCell ref="L604:N604"/>
    <mergeCell ref="L605:N605"/>
    <mergeCell ref="L606:N606"/>
    <mergeCell ref="L607:N607"/>
    <mergeCell ref="L608:N608"/>
    <mergeCell ref="L609:N609"/>
    <mergeCell ref="L610:N610"/>
    <mergeCell ref="L611:N611"/>
    <mergeCell ref="L615:N615"/>
    <mergeCell ref="L612:N612"/>
    <mergeCell ref="L613:N613"/>
    <mergeCell ref="L614:N614"/>
    <mergeCell ref="L616:N616"/>
    <mergeCell ref="D640:K640"/>
    <mergeCell ref="D306:O306"/>
    <mergeCell ref="L316:N316"/>
    <mergeCell ref="L321:N321"/>
    <mergeCell ref="L326:N326"/>
    <mergeCell ref="D351:F351"/>
    <mergeCell ref="C372:P372"/>
    <mergeCell ref="C399:P399"/>
    <mergeCell ref="H356:J356"/>
    <mergeCell ref="D356:G356"/>
    <mergeCell ref="D357:G357"/>
    <mergeCell ref="H357:J357"/>
    <mergeCell ref="D362:G362"/>
    <mergeCell ref="H362:J362"/>
    <mergeCell ref="D363:G363"/>
    <mergeCell ref="H363:J363"/>
    <mergeCell ref="D368:G368"/>
    <mergeCell ref="H368:J368"/>
    <mergeCell ref="L330:N330"/>
    <mergeCell ref="L331:N331"/>
    <mergeCell ref="L332:N332"/>
    <mergeCell ref="L333:N333"/>
    <mergeCell ref="D369:G369"/>
    <mergeCell ref="H369:J369"/>
    <mergeCell ref="L317:N317"/>
    <mergeCell ref="L413:N413"/>
    <mergeCell ref="L415:N415"/>
    <mergeCell ref="L405:N405"/>
    <mergeCell ref="L416:N416"/>
    <mergeCell ref="L403:N403"/>
    <mergeCell ref="L404:N404"/>
    <mergeCell ref="L414:N414"/>
    <mergeCell ref="L441:N441"/>
    <mergeCell ref="L442:N442"/>
    <mergeCell ref="L436:N436"/>
    <mergeCell ref="L437:N437"/>
    <mergeCell ref="L438:N438"/>
    <mergeCell ref="L417:N417"/>
    <mergeCell ref="L439:N439"/>
    <mergeCell ref="L440:N440"/>
    <mergeCell ref="L418:N418"/>
    <mergeCell ref="L410:N410"/>
    <mergeCell ref="L411:N411"/>
    <mergeCell ref="L412:N412"/>
    <mergeCell ref="L419:N419"/>
    <mergeCell ref="L406:N406"/>
    <mergeCell ref="D18:O18"/>
    <mergeCell ref="D21:O21"/>
    <mergeCell ref="D24:O24"/>
    <mergeCell ref="D27:O27"/>
    <mergeCell ref="C33:P33"/>
    <mergeCell ref="D9:O9"/>
    <mergeCell ref="D12:O12"/>
    <mergeCell ref="C2:P2"/>
    <mergeCell ref="C4:P4"/>
    <mergeCell ref="F30:H30"/>
    <mergeCell ref="D30:E30"/>
    <mergeCell ref="L320:N320"/>
    <mergeCell ref="L313:N313"/>
    <mergeCell ref="L314:N314"/>
    <mergeCell ref="L340:N340"/>
    <mergeCell ref="D314:D317"/>
    <mergeCell ref="D319:D322"/>
    <mergeCell ref="D324:D327"/>
    <mergeCell ref="L334:N334"/>
    <mergeCell ref="L322:N322"/>
    <mergeCell ref="L327:N327"/>
    <mergeCell ref="L325:N325"/>
    <mergeCell ref="L324:N324"/>
    <mergeCell ref="L323:N323"/>
    <mergeCell ref="L315:N315"/>
    <mergeCell ref="L335:N335"/>
    <mergeCell ref="L336:N336"/>
    <mergeCell ref="L337:N337"/>
    <mergeCell ref="L338:N338"/>
    <mergeCell ref="L339:N339"/>
    <mergeCell ref="L328:N328"/>
    <mergeCell ref="L329:N329"/>
    <mergeCell ref="L804:N804"/>
    <mergeCell ref="L805:N805"/>
    <mergeCell ref="L806:N806"/>
    <mergeCell ref="L807:N807"/>
    <mergeCell ref="L808:N808"/>
    <mergeCell ref="L809:N809"/>
    <mergeCell ref="L810:N810"/>
    <mergeCell ref="L816:N816"/>
    <mergeCell ref="L826:N826"/>
    <mergeCell ref="L811:N811"/>
    <mergeCell ref="L827:N827"/>
    <mergeCell ref="D831:O831"/>
    <mergeCell ref="L817:N817"/>
    <mergeCell ref="L818:N818"/>
    <mergeCell ref="L819:N819"/>
    <mergeCell ref="L820:N820"/>
    <mergeCell ref="L821:N821"/>
    <mergeCell ref="L822:N822"/>
    <mergeCell ref="L823:N823"/>
    <mergeCell ref="L824:N824"/>
    <mergeCell ref="L825:N825"/>
    <mergeCell ref="D253:F253"/>
    <mergeCell ref="D258:F258"/>
    <mergeCell ref="D263:F263"/>
    <mergeCell ref="D268:F268"/>
    <mergeCell ref="D273:F273"/>
    <mergeCell ref="D95:F95"/>
    <mergeCell ref="D100:F100"/>
    <mergeCell ref="D110:F110"/>
    <mergeCell ref="D126:O126"/>
    <mergeCell ref="D150:F150"/>
    <mergeCell ref="D245:F245"/>
    <mergeCell ref="D145:F145"/>
    <mergeCell ref="D233:O233"/>
    <mergeCell ref="D249:F249"/>
    <mergeCell ref="D278:F278"/>
    <mergeCell ref="D282:F282"/>
    <mergeCell ref="L454:N454"/>
    <mergeCell ref="L455:N455"/>
    <mergeCell ref="L464:N464"/>
    <mergeCell ref="L465:N465"/>
    <mergeCell ref="L480:N480"/>
    <mergeCell ref="L481:N481"/>
    <mergeCell ref="L482:N482"/>
    <mergeCell ref="L461:N461"/>
    <mergeCell ref="L462:N462"/>
    <mergeCell ref="L463:N463"/>
    <mergeCell ref="L466:N466"/>
    <mergeCell ref="L467:N467"/>
    <mergeCell ref="L468:N468"/>
    <mergeCell ref="L469:N469"/>
    <mergeCell ref="L470:N470"/>
    <mergeCell ref="L471:N471"/>
    <mergeCell ref="L472:N472"/>
    <mergeCell ref="L473:N473"/>
    <mergeCell ref="L474:N474"/>
    <mergeCell ref="L475:N475"/>
    <mergeCell ref="L318:N318"/>
    <mergeCell ref="L319:N319"/>
    <mergeCell ref="L640:N640"/>
    <mergeCell ref="D641:K641"/>
    <mergeCell ref="D642:K642"/>
    <mergeCell ref="D643:K643"/>
    <mergeCell ref="D647:O647"/>
    <mergeCell ref="L692:N692"/>
    <mergeCell ref="L693:N693"/>
    <mergeCell ref="D634:O634"/>
    <mergeCell ref="L641:N641"/>
    <mergeCell ref="L642:N642"/>
    <mergeCell ref="L643:N643"/>
    <mergeCell ref="L689:N689"/>
    <mergeCell ref="L690:N690"/>
    <mergeCell ref="L691:N691"/>
    <mergeCell ref="L667:N667"/>
    <mergeCell ref="C650:P650"/>
    <mergeCell ref="L657:N657"/>
    <mergeCell ref="L670:N670"/>
    <mergeCell ref="L662:N662"/>
    <mergeCell ref="L663:N663"/>
    <mergeCell ref="L664:N664"/>
    <mergeCell ref="L665:N665"/>
    <mergeCell ref="L666:N666"/>
    <mergeCell ref="G684:H684"/>
    <mergeCell ref="D629:K629"/>
    <mergeCell ref="D631:K631"/>
    <mergeCell ref="L525:N525"/>
    <mergeCell ref="L526:N526"/>
    <mergeCell ref="L527:N527"/>
    <mergeCell ref="L528:N528"/>
    <mergeCell ref="L546:N546"/>
    <mergeCell ref="L547:N547"/>
    <mergeCell ref="L631:N631"/>
    <mergeCell ref="D630:K630"/>
    <mergeCell ref="L630:N630"/>
    <mergeCell ref="L626:N626"/>
    <mergeCell ref="L627:N627"/>
    <mergeCell ref="L628:N628"/>
    <mergeCell ref="L629:N629"/>
    <mergeCell ref="L548:N548"/>
    <mergeCell ref="L549:N549"/>
    <mergeCell ref="L550:N550"/>
    <mergeCell ref="L551:N551"/>
    <mergeCell ref="L552:N552"/>
    <mergeCell ref="L554:N554"/>
    <mergeCell ref="L555:N555"/>
    <mergeCell ref="L578:N578"/>
    <mergeCell ref="L579:N579"/>
    <mergeCell ref="L444:N444"/>
    <mergeCell ref="L445:N445"/>
    <mergeCell ref="L483:N483"/>
    <mergeCell ref="L484:N484"/>
    <mergeCell ref="L485:N485"/>
    <mergeCell ref="L478:N478"/>
    <mergeCell ref="L479:N479"/>
    <mergeCell ref="L521:N521"/>
    <mergeCell ref="L522:N522"/>
    <mergeCell ref="L520:N520"/>
    <mergeCell ref="D490:O490"/>
    <mergeCell ref="L501:N501"/>
    <mergeCell ref="L502:N502"/>
    <mergeCell ref="L503:N503"/>
    <mergeCell ref="L504:N504"/>
    <mergeCell ref="L515:N515"/>
    <mergeCell ref="L494:N494"/>
    <mergeCell ref="L495:N495"/>
    <mergeCell ref="L497:N497"/>
    <mergeCell ref="L456:N456"/>
    <mergeCell ref="L486:N486"/>
    <mergeCell ref="L505:N505"/>
    <mergeCell ref="D626:K626"/>
    <mergeCell ref="L498:N498"/>
    <mergeCell ref="L499:N499"/>
    <mergeCell ref="L500:N500"/>
    <mergeCell ref="C508:P508"/>
    <mergeCell ref="L513:N513"/>
    <mergeCell ref="L514:N514"/>
    <mergeCell ref="L564:N564"/>
    <mergeCell ref="L565:N565"/>
    <mergeCell ref="L571:N571"/>
    <mergeCell ref="L572:N572"/>
    <mergeCell ref="L573:N573"/>
    <mergeCell ref="L574:N574"/>
    <mergeCell ref="L575:N575"/>
    <mergeCell ref="L576:N576"/>
    <mergeCell ref="L577:N577"/>
    <mergeCell ref="L523:N523"/>
    <mergeCell ref="L524:N524"/>
    <mergeCell ref="L580:N580"/>
    <mergeCell ref="L581:N581"/>
    <mergeCell ref="L582:N582"/>
    <mergeCell ref="L583:N583"/>
    <mergeCell ref="L584:N584"/>
    <mergeCell ref="L585:N585"/>
    <mergeCell ref="J678:K678"/>
    <mergeCell ref="M678:N678"/>
    <mergeCell ref="G679:H679"/>
    <mergeCell ref="J679:K679"/>
    <mergeCell ref="M679:N679"/>
    <mergeCell ref="G680:H680"/>
    <mergeCell ref="J680:K680"/>
    <mergeCell ref="M680:N680"/>
    <mergeCell ref="G681:H681"/>
    <mergeCell ref="J681:K681"/>
    <mergeCell ref="M681:N681"/>
    <mergeCell ref="G535:I535"/>
    <mergeCell ref="J443:K443"/>
    <mergeCell ref="P406:S406"/>
    <mergeCell ref="P419:S419"/>
    <mergeCell ref="J432:S432"/>
    <mergeCell ref="P443:S443"/>
    <mergeCell ref="G682:H682"/>
    <mergeCell ref="J682:K682"/>
    <mergeCell ref="M682:N682"/>
    <mergeCell ref="P456:S456"/>
    <mergeCell ref="P505:S505"/>
    <mergeCell ref="P486:S486"/>
    <mergeCell ref="P596:S596"/>
    <mergeCell ref="L496:N496"/>
    <mergeCell ref="L476:N476"/>
    <mergeCell ref="L477:N477"/>
    <mergeCell ref="G541:H541"/>
    <mergeCell ref="J541:K541"/>
    <mergeCell ref="M541:N541"/>
    <mergeCell ref="G542:H542"/>
    <mergeCell ref="G677:I677"/>
    <mergeCell ref="J677:L677"/>
    <mergeCell ref="M677:O677"/>
    <mergeCell ref="G678:H678"/>
    <mergeCell ref="G537:H537"/>
    <mergeCell ref="J537:K537"/>
    <mergeCell ref="M537:N537"/>
    <mergeCell ref="G538:H538"/>
    <mergeCell ref="J538:K538"/>
    <mergeCell ref="M538:N538"/>
    <mergeCell ref="G539:H539"/>
    <mergeCell ref="J539:K539"/>
    <mergeCell ref="L596:N596"/>
    <mergeCell ref="G540:H540"/>
    <mergeCell ref="J540:K540"/>
    <mergeCell ref="M540:N540"/>
    <mergeCell ref="L586:N586"/>
    <mergeCell ref="L587:N587"/>
    <mergeCell ref="L588:N588"/>
    <mergeCell ref="L589:N589"/>
    <mergeCell ref="L590:N590"/>
    <mergeCell ref="L591:N591"/>
    <mergeCell ref="P738:S738"/>
    <mergeCell ref="L516:N516"/>
    <mergeCell ref="L529:N529"/>
    <mergeCell ref="P529:S529"/>
    <mergeCell ref="J542:S542"/>
    <mergeCell ref="L553:N553"/>
    <mergeCell ref="P553:S553"/>
    <mergeCell ref="L566:N566"/>
    <mergeCell ref="P566:S566"/>
    <mergeCell ref="L618:N618"/>
    <mergeCell ref="P618:S618"/>
    <mergeCell ref="L644:N644"/>
    <mergeCell ref="M539:N539"/>
    <mergeCell ref="D627:K627"/>
    <mergeCell ref="D628:K628"/>
    <mergeCell ref="P708:S708"/>
    <mergeCell ref="G683:H683"/>
    <mergeCell ref="J683:K683"/>
    <mergeCell ref="M683:N683"/>
    <mergeCell ref="J535:L535"/>
    <mergeCell ref="M535:O535"/>
    <mergeCell ref="G536:H536"/>
    <mergeCell ref="J536:K536"/>
    <mergeCell ref="M536:N536"/>
    <mergeCell ref="L753:N753"/>
    <mergeCell ref="P753:S753"/>
    <mergeCell ref="L764:N764"/>
    <mergeCell ref="P764:S764"/>
    <mergeCell ref="P644:S644"/>
    <mergeCell ref="L658:N658"/>
    <mergeCell ref="L671:N671"/>
    <mergeCell ref="P671:S671"/>
    <mergeCell ref="J684:S684"/>
    <mergeCell ref="L697:N697"/>
    <mergeCell ref="P697:S697"/>
    <mergeCell ref="L655:N655"/>
    <mergeCell ref="L656:N656"/>
    <mergeCell ref="L695:N695"/>
    <mergeCell ref="L696:N696"/>
    <mergeCell ref="L715:N715"/>
    <mergeCell ref="L716:N716"/>
    <mergeCell ref="L717:N717"/>
    <mergeCell ref="L718:N718"/>
    <mergeCell ref="L713:N713"/>
    <mergeCell ref="L714:N714"/>
    <mergeCell ref="L668:N668"/>
    <mergeCell ref="L669:N669"/>
    <mergeCell ref="L738:N738"/>
  </mergeCells>
  <phoneticPr fontId="3"/>
  <conditionalFormatting sqref="D39:D43 D49:D51">
    <cfRule type="containsBlanks" dxfId="396" priority="165">
      <formula>LEN(TRIM(D39))=0</formula>
    </cfRule>
    <cfRule type="expression" dxfId="395" priority="162">
      <formula>X39="赤"</formula>
    </cfRule>
    <cfRule type="expression" dxfId="394" priority="163">
      <formula>X39="グレー"</formula>
    </cfRule>
    <cfRule type="expression" dxfId="393" priority="164">
      <formula>X39="白"</formula>
    </cfRule>
  </conditionalFormatting>
  <conditionalFormatting sqref="D89:D90 D95 D100 D105:D106 D110">
    <cfRule type="expression" dxfId="392" priority="32">
      <formula>$D$74&lt;&gt;"○"</formula>
    </cfRule>
  </conditionalFormatting>
  <conditionalFormatting sqref="D105:D106">
    <cfRule type="expression" dxfId="391" priority="93">
      <formula>X105="赤"</formula>
    </cfRule>
    <cfRule type="expression" dxfId="390" priority="95">
      <formula>X105="白"</formula>
    </cfRule>
    <cfRule type="containsBlanks" dxfId="389" priority="96">
      <formula>LEN(TRIM(D105))=0</formula>
    </cfRule>
    <cfRule type="expression" dxfId="388" priority="94">
      <formula>X105="グレー"</formula>
    </cfRule>
  </conditionalFormatting>
  <conditionalFormatting sqref="D131:D133">
    <cfRule type="containsBlanks" dxfId="387" priority="92">
      <formula>LEN(TRIM(D131))=0</formula>
    </cfRule>
    <cfRule type="expression" dxfId="386" priority="91">
      <formula>X131="白"</formula>
    </cfRule>
    <cfRule type="expression" dxfId="385" priority="90">
      <formula>X131="グレー"</formula>
    </cfRule>
    <cfRule type="expression" dxfId="384" priority="89">
      <formula>X131="赤"</formula>
    </cfRule>
  </conditionalFormatting>
  <conditionalFormatting sqref="D138:D140">
    <cfRule type="expression" dxfId="383" priority="86">
      <formula>X138="グレー"</formula>
    </cfRule>
    <cfRule type="expression" dxfId="382" priority="85">
      <formula>X138="赤"</formula>
    </cfRule>
    <cfRule type="containsBlanks" dxfId="381" priority="88">
      <formula>LEN(TRIM(D138))=0</formula>
    </cfRule>
    <cfRule type="expression" dxfId="380" priority="87">
      <formula>X138="白"</formula>
    </cfRule>
  </conditionalFormatting>
  <conditionalFormatting sqref="D157:D159">
    <cfRule type="containsBlanks" dxfId="379" priority="84">
      <formula>LEN(TRIM(D157))=0</formula>
    </cfRule>
    <cfRule type="expression" dxfId="378" priority="83">
      <formula>X157="白"</formula>
    </cfRule>
    <cfRule type="expression" dxfId="377" priority="81">
      <formula>X157="赤"</formula>
    </cfRule>
    <cfRule type="expression" dxfId="376" priority="29">
      <formula>$D$139="○"</formula>
    </cfRule>
    <cfRule type="expression" dxfId="375" priority="82">
      <formula>X157="グレー"</formula>
    </cfRule>
  </conditionalFormatting>
  <conditionalFormatting sqref="D169:D170">
    <cfRule type="containsBlanks" dxfId="374" priority="76">
      <formula>LEN(TRIM(D169))=0</formula>
    </cfRule>
    <cfRule type="expression" dxfId="373" priority="75">
      <formula>X169="白"</formula>
    </cfRule>
    <cfRule type="expression" dxfId="372" priority="74">
      <formula>X169="グレー"</formula>
    </cfRule>
    <cfRule type="expression" dxfId="371" priority="73">
      <formula>X169="赤"</formula>
    </cfRule>
  </conditionalFormatting>
  <conditionalFormatting sqref="D176:D179 D184:D186">
    <cfRule type="expression" dxfId="370" priority="16">
      <formula>$D$169&lt;&gt;"○"</formula>
    </cfRule>
  </conditionalFormatting>
  <conditionalFormatting sqref="D176:D179">
    <cfRule type="expression" dxfId="369" priority="22">
      <formula>X176="白"</formula>
    </cfRule>
    <cfRule type="expression" dxfId="368" priority="17">
      <formula>X176="赤"</formula>
    </cfRule>
    <cfRule type="containsBlanks" dxfId="367" priority="72">
      <formula>LEN(TRIM(D176))=0</formula>
    </cfRule>
    <cfRule type="expression" dxfId="366" priority="18">
      <formula>X176="グレー"</formula>
    </cfRule>
  </conditionalFormatting>
  <conditionalFormatting sqref="D184:D186">
    <cfRule type="expression" dxfId="365" priority="66">
      <formula>X184="グレー"</formula>
    </cfRule>
    <cfRule type="expression" dxfId="364" priority="65">
      <formula>X184="赤"</formula>
    </cfRule>
    <cfRule type="expression" dxfId="363" priority="67">
      <formula>X184="白"</formula>
    </cfRule>
    <cfRule type="containsBlanks" dxfId="362" priority="68">
      <formula>LEN(TRIM(D184))=0</formula>
    </cfRule>
  </conditionalFormatting>
  <conditionalFormatting sqref="D191:D193">
    <cfRule type="expression" dxfId="361" priority="63">
      <formula>X191="白"</formula>
    </cfRule>
    <cfRule type="expression" dxfId="360" priority="61">
      <formula>X191="赤"</formula>
    </cfRule>
    <cfRule type="expression" dxfId="359" priority="20">
      <formula>$D$169&lt;&gt;"○"</formula>
    </cfRule>
    <cfRule type="expression" dxfId="358" priority="62">
      <formula>X191="グレー"</formula>
    </cfRule>
    <cfRule type="containsBlanks" dxfId="357" priority="64">
      <formula>LEN(TRIM(D191))=0</formula>
    </cfRule>
  </conditionalFormatting>
  <conditionalFormatting sqref="D198:D200 D205:D207 D212:D214 D219:D221 D226:D230 D89:D90 D600:O600 D56:D61 D68:D83 J68:J83 D115:D123 D295:D303">
    <cfRule type="containsBlanks" dxfId="356" priority="189">
      <formula>LEN(TRIM(D56))=0</formula>
    </cfRule>
  </conditionalFormatting>
  <conditionalFormatting sqref="D226:D230 D198:D200 D205:D207 D212:D214 D219:D221 D238:D240 D245">
    <cfRule type="expression" dxfId="355" priority="57">
      <formula>$D$169&lt;&gt;"○"</formula>
    </cfRule>
  </conditionalFormatting>
  <conditionalFormatting sqref="D226:D230">
    <cfRule type="expression" dxfId="354" priority="21">
      <formula>$D$170="○"</formula>
    </cfRule>
  </conditionalFormatting>
  <conditionalFormatting sqref="D238:D240">
    <cfRule type="containsBlanks" dxfId="353" priority="97">
      <formula>LEN(TRIM(D238))=0</formula>
    </cfRule>
    <cfRule type="expression" dxfId="352" priority="58">
      <formula>X238="赤"</formula>
    </cfRule>
    <cfRule type="expression" dxfId="351" priority="59">
      <formula>X238="グレー"</formula>
    </cfRule>
    <cfRule type="expression" dxfId="350" priority="60">
      <formula>X238="白"</formula>
    </cfRule>
  </conditionalFormatting>
  <conditionalFormatting sqref="D287:D290">
    <cfRule type="expression" dxfId="349" priority="53">
      <formula>X287="赤"</formula>
    </cfRule>
    <cfRule type="expression" dxfId="348" priority="54">
      <formula>X287="グレー"</formula>
    </cfRule>
    <cfRule type="expression" dxfId="347" priority="55">
      <formula>X287="白"</formula>
    </cfRule>
    <cfRule type="containsBlanks" dxfId="346" priority="56">
      <formula>LEN(TRIM(D287))=0</formula>
    </cfRule>
  </conditionalFormatting>
  <conditionalFormatting sqref="D345:D346">
    <cfRule type="containsBlanks" dxfId="345" priority="52">
      <formula>LEN(TRIM(D345))=0</formula>
    </cfRule>
    <cfRule type="expression" dxfId="344" priority="49">
      <formula>X345="赤"</formula>
    </cfRule>
    <cfRule type="expression" dxfId="343" priority="50">
      <formula>X345="グレー"</formula>
    </cfRule>
    <cfRule type="expression" dxfId="342" priority="51">
      <formula>X345="白"</formula>
    </cfRule>
  </conditionalFormatting>
  <conditionalFormatting sqref="D377:D378">
    <cfRule type="containsBlanks" dxfId="341" priority="48">
      <formula>LEN(TRIM(D377))=0</formula>
    </cfRule>
    <cfRule type="expression" dxfId="340" priority="47">
      <formula>X377="白"</formula>
    </cfRule>
    <cfRule type="expression" dxfId="339" priority="45">
      <formula>X377="赤"</formula>
    </cfRule>
    <cfRule type="expression" dxfId="338" priority="46">
      <formula>X377="グレー"</formula>
    </cfRule>
  </conditionalFormatting>
  <conditionalFormatting sqref="D383:D384">
    <cfRule type="expression" dxfId="337" priority="43">
      <formula>X383="白"</formula>
    </cfRule>
    <cfRule type="expression" dxfId="336" priority="41">
      <formula>X383="赤"</formula>
    </cfRule>
    <cfRule type="expression" dxfId="335" priority="42">
      <formula>X383="グレー"</formula>
    </cfRule>
    <cfRule type="containsBlanks" dxfId="334" priority="44">
      <formula>LEN(TRIM(D383))=0</formula>
    </cfRule>
  </conditionalFormatting>
  <conditionalFormatting sqref="D389:D390">
    <cfRule type="containsBlanks" dxfId="333" priority="40">
      <formula>LEN(TRIM(D389))=0</formula>
    </cfRule>
    <cfRule type="expression" dxfId="332" priority="38">
      <formula>X389="グレー"</formula>
    </cfRule>
    <cfRule type="expression" dxfId="331" priority="37">
      <formula>X389="赤"</formula>
    </cfRule>
    <cfRule type="expression" dxfId="330" priority="39">
      <formula>X389="白"</formula>
    </cfRule>
  </conditionalFormatting>
  <conditionalFormatting sqref="D395:D396">
    <cfRule type="containsBlanks" dxfId="329" priority="36">
      <formula>LEN(TRIM(D395))=0</formula>
    </cfRule>
    <cfRule type="expression" dxfId="328" priority="35">
      <formula>X395="白"</formula>
    </cfRule>
    <cfRule type="expression" dxfId="327" priority="33">
      <formula>X395="赤"</formula>
    </cfRule>
    <cfRule type="expression" dxfId="326" priority="34">
      <formula>X395="グレー"</formula>
    </cfRule>
  </conditionalFormatting>
  <conditionalFormatting sqref="D145:F145">
    <cfRule type="expression" dxfId="325" priority="31">
      <formula>$D$139="○"</formula>
    </cfRule>
  </conditionalFormatting>
  <conditionalFormatting sqref="D150:F150">
    <cfRule type="expression" dxfId="324" priority="30">
      <formula>$D$138="○"</formula>
    </cfRule>
  </conditionalFormatting>
  <conditionalFormatting sqref="D245:F245 D95:F95 D100:F100 D110:F110 D145:F145 D150:F150 D263:F263 D268:F268 D273:F273 D278:F278 L461:N485 L571:N595 L713:N737 L804:N810 L816:N827 D9:O9 D12:O12 D15:M15 D18:O18 D21:O21 D24:O24 D27:O27 F30:H30 D249:F249 D253:F253 D258:F258 D282:F282 L313:N340 D351:F351 H356:J357 H362:J363 H368:J369 L403:N405 L410:N418 G426:H429 J426:K431 L436:N442 L444:N445 L454:N455 L494:N504 L513:N515 L520:N528 G536:H539 J536:K541 L546:N552 L554:N555 L564:N565 L604:N617 L626:N631 L640:N643 L655:N657 L662:N670 G678:H681 J678:K683 L688:N696 L706:N707 L746:N752 L757:N763">
    <cfRule type="containsBlanks" dxfId="323" priority="190">
      <formula>LEN(TRIM(D9))=0</formula>
    </cfRule>
  </conditionalFormatting>
  <conditionalFormatting sqref="D263:F263 D268:F268 D273:F273 D278:F278">
    <cfRule type="expression" dxfId="322" priority="28">
      <formula>$D$139="○"</formula>
    </cfRule>
  </conditionalFormatting>
  <conditionalFormatting sqref="D126:O126">
    <cfRule type="containsBlanks" dxfId="321" priority="187">
      <formula>LEN(TRIM(D126))=0</formula>
    </cfRule>
    <cfRule type="expression" dxfId="320" priority="186">
      <formula>U126=0</formula>
    </cfRule>
  </conditionalFormatting>
  <conditionalFormatting sqref="D233:O233">
    <cfRule type="containsBlanks" dxfId="319" priority="183">
      <formula>LEN(TRIM(D233))=0</formula>
    </cfRule>
    <cfRule type="expression" dxfId="318" priority="182">
      <formula>U233=0</formula>
    </cfRule>
  </conditionalFormatting>
  <conditionalFormatting sqref="D306:O306">
    <cfRule type="expression" dxfId="317" priority="180">
      <formula>U306=0</formula>
    </cfRule>
    <cfRule type="containsBlanks" dxfId="316" priority="181">
      <formula>LEN(TRIM(D306))=0</formula>
    </cfRule>
  </conditionalFormatting>
  <conditionalFormatting sqref="D490:O490">
    <cfRule type="expression" dxfId="315" priority="168">
      <formula>U490=0</formula>
    </cfRule>
    <cfRule type="containsBlanks" dxfId="314" priority="169">
      <formula>LEN(TRIM(D490))=0</formula>
    </cfRule>
  </conditionalFormatting>
  <conditionalFormatting sqref="D600:O600">
    <cfRule type="expression" dxfId="313" priority="13">
      <formula>U600=0</formula>
    </cfRule>
  </conditionalFormatting>
  <conditionalFormatting sqref="D621:O621">
    <cfRule type="containsBlanks" dxfId="312" priority="173">
      <formula>LEN(TRIM(D621))=0</formula>
    </cfRule>
    <cfRule type="expression" dxfId="311" priority="172">
      <formula>U621=0</formula>
    </cfRule>
  </conditionalFormatting>
  <conditionalFormatting sqref="D634:O634">
    <cfRule type="expression" dxfId="310" priority="174">
      <formula>U634=0</formula>
    </cfRule>
    <cfRule type="containsBlanks" dxfId="309" priority="175">
      <formula>LEN(TRIM(D634))=0</formula>
    </cfRule>
  </conditionalFormatting>
  <conditionalFormatting sqref="D647:O647">
    <cfRule type="containsBlanks" dxfId="308" priority="171">
      <formula>LEN(TRIM(D647))=0</formula>
    </cfRule>
    <cfRule type="expression" dxfId="307" priority="170">
      <formula>U647=0</formula>
    </cfRule>
  </conditionalFormatting>
  <conditionalFormatting sqref="D742:O742">
    <cfRule type="containsBlanks" dxfId="306" priority="167">
      <formula>LEN(TRIM(D742))=0</formula>
    </cfRule>
    <cfRule type="expression" dxfId="305" priority="166">
      <formula>U742=0</formula>
    </cfRule>
  </conditionalFormatting>
  <conditionalFormatting sqref="D767:O767">
    <cfRule type="expression" dxfId="304" priority="178">
      <formula>U767=0</formula>
    </cfRule>
    <cfRule type="containsBlanks" dxfId="303" priority="179">
      <formula>LEN(TRIM(D767))=0</formula>
    </cfRule>
  </conditionalFormatting>
  <conditionalFormatting sqref="D799:O799">
    <cfRule type="containsBlanks" dxfId="302" priority="11">
      <formula>LEN(TRIM(D799))=0</formula>
    </cfRule>
    <cfRule type="expression" dxfId="301" priority="10">
      <formula>U799=0</formula>
    </cfRule>
  </conditionalFormatting>
  <conditionalFormatting sqref="D831:O831">
    <cfRule type="expression" dxfId="300" priority="176">
      <formula>U831=0</formula>
    </cfRule>
    <cfRule type="containsBlanks" dxfId="299" priority="177">
      <formula>LEN(TRIM(D831))=0</formula>
    </cfRule>
  </conditionalFormatting>
  <conditionalFormatting sqref="J432:S432">
    <cfRule type="containsText" dxfId="298" priority="3" stopIfTrue="1" operator="containsText" text="※">
      <formula>NOT(ISERROR(SEARCH("※",J432)))</formula>
    </cfRule>
  </conditionalFormatting>
  <conditionalFormatting sqref="J542:S542">
    <cfRule type="containsText" dxfId="297" priority="2" operator="containsText" text="※">
      <formula>NOT(ISERROR(SEARCH("※",J542)))</formula>
    </cfRule>
  </conditionalFormatting>
  <conditionalFormatting sqref="J684:S684">
    <cfRule type="containsText" dxfId="296" priority="1" stopIfTrue="1" operator="containsText" text="※">
      <formula>NOT(ISERROR(SEARCH("※",J684)))</formula>
    </cfRule>
  </conditionalFormatting>
  <conditionalFormatting sqref="L461:N485">
    <cfRule type="expression" dxfId="295" priority="15">
      <formula>$U$454=0</formula>
    </cfRule>
  </conditionalFormatting>
  <conditionalFormatting sqref="L571:N595">
    <cfRule type="expression" dxfId="294" priority="14">
      <formula>$U$564=0</formula>
    </cfRule>
  </conditionalFormatting>
  <conditionalFormatting sqref="L713:N737">
    <cfRule type="expression" dxfId="293" priority="12">
      <formula>$U$706=0</formula>
    </cfRule>
  </conditionalFormatting>
  <conditionalFormatting sqref="L772:N778 L784:N795">
    <cfRule type="containsBlanks" dxfId="292" priority="9">
      <formula>LEN(TRIM(L772))=0</formula>
    </cfRule>
  </conditionalFormatting>
  <conditionalFormatting sqref="L772:N778">
    <cfRule type="expression" dxfId="291" priority="8">
      <formula>$U$772=0</formula>
    </cfRule>
  </conditionalFormatting>
  <conditionalFormatting sqref="L784:N795">
    <cfRule type="expression" dxfId="290" priority="7">
      <formula>$U$772=0</formula>
    </cfRule>
  </conditionalFormatting>
  <conditionalFormatting sqref="L804:N810">
    <cfRule type="expression" dxfId="289" priority="6">
      <formula>$U$804=0</formula>
    </cfRule>
  </conditionalFormatting>
  <conditionalFormatting sqref="L816:N827">
    <cfRule type="expression" dxfId="288" priority="5">
      <formula>$U$816=0</formula>
    </cfRule>
  </conditionalFormatting>
  <conditionalFormatting sqref="P1:P1048576">
    <cfRule type="containsText" dxfId="287" priority="4" stopIfTrue="1" operator="containsText" text="※">
      <formula>NOT(ISERROR(SEARCH("※",P1)))</formula>
    </cfRule>
  </conditionalFormatting>
  <dataValidations count="3">
    <dataValidation type="list" allowBlank="1" showInputMessage="1" showErrorMessage="1" sqref="D336:I336" xr:uid="{D7D78EAB-8A6B-4134-BA49-ECA3710BE5C7}">
      <formula1>$D$328:$D$333</formula1>
    </dataValidation>
    <dataValidation type="list" allowBlank="1" showInputMessage="1" showErrorMessage="1" sqref="D415:J415 E500:J500 D826:J826 E751:J751 D762:J762 D525:J525 E481:J481 D609:J609 E441:J441 D667:J667 E591:J591 E551:J551 E733:J733 D794:J794" xr:uid="{EBFA8187-E870-463E-ACA0-0D3514DD7D23}">
      <formula1>$T$407:$T$409</formula1>
    </dataValidation>
    <dataValidation type="list" allowBlank="1" showInputMessage="1" showErrorMessage="1" sqref="D295:D303 D395:D396 D377:D378 D345:D346 D287:D290 D238:D240 D383:D384 D191:D193 D184:D186 D226:D230 D219:D221 D212:D214 D205:D207 D198:D200 D176:D179 D169:D170 D157:D159 D138:D140 D131:D133 D105:D106 D115:D123 D389:D390 D89:D90 J68:J83 D68:D83 D56:D61 D39:D43 D49:D51" xr:uid="{3B14C2AE-2B08-400E-8971-0C2825D1D936}">
      <formula1>$T$39:$T$39</formula1>
    </dataValidation>
  </dataValidations>
  <pageMargins left="0.7" right="0.7" top="0.75" bottom="0.75" header="0.3" footer="0.3"/>
  <pageSetup paperSize="9" scale="98" orientation="portrait" r:id="rId1"/>
  <rowBreaks count="25" manualBreakCount="25">
    <brk id="31" max="16383" man="1"/>
    <brk id="62" max="16383" man="1"/>
    <brk id="107" max="16383" man="1"/>
    <brk id="134" max="16383" man="1"/>
    <brk id="180" max="16383" man="1"/>
    <brk id="222" max="16383" man="1"/>
    <brk id="264" max="16383" man="1"/>
    <brk id="291" max="16383" man="1"/>
    <brk id="307" max="16383" man="1"/>
    <brk id="347" min="1" max="16" man="1"/>
    <brk id="370" max="16383" man="1"/>
    <brk id="397" max="16383" man="1"/>
    <brk id="433" max="16383" man="1"/>
    <brk id="448" max="16383" man="1"/>
    <brk id="491" max="16383" man="1"/>
    <brk id="506" max="16383" man="1"/>
    <brk id="543" max="16383" man="1"/>
    <brk id="558" max="16383" man="1"/>
    <brk id="601" max="16383" man="1"/>
    <brk id="635" max="16383" man="1"/>
    <brk id="648" max="16383" man="1"/>
    <brk id="685" max="16383" man="1"/>
    <brk id="700" max="16383" man="1"/>
    <brk id="743" max="16383" man="1"/>
    <brk id="80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F5DF4-F89D-4F5A-950C-54C9FE8D100C}">
  <sheetPr>
    <tabColor rgb="FFFFFF00"/>
  </sheetPr>
  <dimension ref="A1:AK461"/>
  <sheetViews>
    <sheetView showGridLines="0" zoomScaleNormal="100" zoomScaleSheetLayoutView="100" workbookViewId="0">
      <selection activeCell="L40" sqref="L40:N40"/>
    </sheetView>
  </sheetViews>
  <sheetFormatPr defaultColWidth="9" defaultRowHeight="14.25" customHeight="1"/>
  <cols>
    <col min="1" max="1" width="3.5" style="49" customWidth="1"/>
    <col min="2" max="2" width="0.75" style="49" customWidth="1"/>
    <col min="3" max="16" width="5.625" style="49" customWidth="1"/>
    <col min="17" max="17" width="0.75" style="49" customWidth="1"/>
    <col min="18" max="18" width="3.5" style="49" customWidth="1"/>
    <col min="19" max="19" width="75.875" style="49" customWidth="1"/>
    <col min="20" max="24" width="5.5" style="13" hidden="1" customWidth="1"/>
    <col min="25" max="27" width="5.5" style="71" hidden="1" customWidth="1"/>
    <col min="28" max="16384" width="9" style="49"/>
  </cols>
  <sheetData>
    <row r="1" spans="1:27" customFormat="1" ht="18">
      <c r="A1" s="1"/>
      <c r="T1" s="4"/>
      <c r="U1" s="4"/>
      <c r="V1" s="4"/>
      <c r="W1" s="4"/>
      <c r="X1" s="4"/>
      <c r="Y1" s="13"/>
      <c r="Z1" s="13"/>
      <c r="AA1" s="13"/>
    </row>
    <row r="2" spans="1:27" s="1" customFormat="1" ht="33" customHeight="1">
      <c r="C2" s="175" t="s">
        <v>517</v>
      </c>
      <c r="D2" s="176"/>
      <c r="E2" s="176"/>
      <c r="F2" s="176"/>
      <c r="G2" s="176"/>
      <c r="H2" s="176"/>
      <c r="I2" s="176"/>
      <c r="J2" s="176"/>
      <c r="K2" s="176"/>
      <c r="L2" s="176"/>
      <c r="M2" s="176"/>
      <c r="N2" s="176"/>
      <c r="O2" s="176"/>
      <c r="P2" s="177"/>
      <c r="S2" s="22"/>
      <c r="T2" s="6"/>
      <c r="U2" s="6"/>
      <c r="V2" s="6"/>
      <c r="W2" s="6"/>
      <c r="X2" s="6"/>
      <c r="Y2" s="70"/>
      <c r="Z2" s="70"/>
      <c r="AA2" s="70"/>
    </row>
    <row r="3" spans="1:27" s="1" customFormat="1" ht="4.5" customHeight="1">
      <c r="T3" s="4"/>
      <c r="U3" s="4"/>
      <c r="V3" s="4"/>
      <c r="W3" s="4"/>
      <c r="X3" s="4"/>
      <c r="Y3" s="70"/>
      <c r="Z3" s="70"/>
      <c r="AA3" s="70"/>
    </row>
    <row r="4" spans="1:27" s="1" customFormat="1" ht="13.5">
      <c r="C4" s="150" t="s">
        <v>518</v>
      </c>
      <c r="D4" s="150"/>
      <c r="E4" s="150"/>
      <c r="F4" s="150"/>
      <c r="G4" s="150"/>
      <c r="H4" s="150"/>
      <c r="I4" s="150"/>
      <c r="J4" s="150"/>
      <c r="K4" s="150"/>
      <c r="L4" s="150"/>
      <c r="M4" s="150"/>
      <c r="N4" s="150"/>
      <c r="O4" s="150"/>
      <c r="P4" s="150"/>
      <c r="T4" s="4"/>
      <c r="U4" s="4"/>
      <c r="V4" s="4"/>
      <c r="W4" s="4"/>
      <c r="X4" s="4"/>
      <c r="Y4" s="70"/>
      <c r="Z4" s="70"/>
      <c r="AA4" s="70"/>
    </row>
    <row r="5" spans="1:27" s="1" customFormat="1" ht="4.5" customHeight="1">
      <c r="T5" s="4"/>
      <c r="U5" s="4"/>
      <c r="V5" s="4"/>
      <c r="W5" s="4"/>
      <c r="X5" s="4"/>
      <c r="Y5" s="70"/>
      <c r="Z5" s="70"/>
      <c r="AA5" s="70"/>
    </row>
    <row r="6" spans="1:27" s="1" customFormat="1" ht="13.5">
      <c r="C6" s="24">
        <v>1</v>
      </c>
      <c r="D6" s="1" t="s">
        <v>519</v>
      </c>
      <c r="T6" s="4"/>
      <c r="U6" s="4"/>
      <c r="V6" s="4"/>
      <c r="W6" s="4"/>
      <c r="X6" s="4"/>
      <c r="Y6" s="70"/>
      <c r="Z6" s="70"/>
      <c r="AA6" s="70"/>
    </row>
    <row r="7" spans="1:27" s="1" customFormat="1" ht="13.5">
      <c r="C7" s="50"/>
      <c r="D7" s="10" t="s">
        <v>520</v>
      </c>
      <c r="E7" s="10" t="s">
        <v>521</v>
      </c>
      <c r="T7" s="4"/>
      <c r="U7" s="4"/>
      <c r="V7" s="4"/>
      <c r="W7" s="4"/>
      <c r="X7" s="4"/>
      <c r="Y7" s="70"/>
      <c r="Z7" s="70"/>
      <c r="AA7" s="70"/>
    </row>
    <row r="8" spans="1:27" s="1" customFormat="1" ht="13.5">
      <c r="C8" s="50"/>
      <c r="D8" s="10"/>
      <c r="E8" s="10" t="s">
        <v>522</v>
      </c>
      <c r="T8" s="4"/>
      <c r="U8" s="4"/>
      <c r="V8" s="4"/>
      <c r="W8" s="4"/>
      <c r="X8" s="4"/>
      <c r="Y8" s="70"/>
      <c r="Z8" s="70"/>
      <c r="AA8" s="70"/>
    </row>
    <row r="9" spans="1:27" s="1" customFormat="1" ht="13.5">
      <c r="C9" s="50"/>
      <c r="D9" s="10"/>
      <c r="E9" s="10" t="s">
        <v>523</v>
      </c>
      <c r="T9" s="4"/>
      <c r="U9" s="4"/>
      <c r="V9" s="4"/>
      <c r="W9" s="4"/>
      <c r="X9" s="4"/>
      <c r="Y9" s="70"/>
      <c r="Z9" s="70"/>
      <c r="AA9" s="70"/>
    </row>
    <row r="10" spans="1:27" s="1" customFormat="1" ht="13.5">
      <c r="C10" s="50"/>
      <c r="D10" s="10"/>
      <c r="E10" s="10" t="s">
        <v>524</v>
      </c>
      <c r="T10" s="4"/>
      <c r="U10" s="4"/>
      <c r="V10" s="4"/>
      <c r="W10" s="4"/>
      <c r="X10" s="4"/>
      <c r="Y10" s="70"/>
      <c r="Z10" s="70"/>
      <c r="AA10" s="70"/>
    </row>
    <row r="11" spans="1:27" s="1" customFormat="1" ht="13.5">
      <c r="C11" s="50"/>
      <c r="D11" s="10" t="s">
        <v>525</v>
      </c>
      <c r="E11" s="10" t="s">
        <v>526</v>
      </c>
      <c r="T11" s="4"/>
      <c r="U11" s="4"/>
      <c r="V11" s="4"/>
      <c r="W11" s="4"/>
      <c r="X11" s="4"/>
      <c r="Y11" s="70"/>
      <c r="Z11" s="70"/>
      <c r="AA11" s="70"/>
    </row>
    <row r="12" spans="1:27" s="1" customFormat="1" ht="13.5">
      <c r="C12" s="50"/>
      <c r="D12" s="10"/>
      <c r="E12" s="10" t="s">
        <v>527</v>
      </c>
      <c r="T12" s="4"/>
      <c r="U12" s="4"/>
      <c r="V12" s="4"/>
      <c r="W12" s="4"/>
      <c r="X12" s="4"/>
      <c r="Y12" s="70"/>
      <c r="Z12" s="70"/>
      <c r="AA12" s="70"/>
    </row>
    <row r="13" spans="1:27" s="1" customFormat="1" ht="13.5">
      <c r="C13" s="50"/>
      <c r="D13" s="10" t="s">
        <v>525</v>
      </c>
      <c r="E13" s="10" t="s">
        <v>528</v>
      </c>
      <c r="T13" s="4"/>
      <c r="U13" s="4"/>
      <c r="V13" s="4"/>
      <c r="W13" s="4"/>
      <c r="X13" s="4"/>
      <c r="Y13" s="70"/>
      <c r="Z13" s="70"/>
      <c r="AA13" s="70"/>
    </row>
    <row r="14" spans="1:27" s="1" customFormat="1" ht="9" customHeight="1" thickBot="1">
      <c r="T14" s="4"/>
      <c r="U14" s="4"/>
      <c r="V14" s="4"/>
      <c r="W14" s="4"/>
      <c r="X14" s="4"/>
      <c r="Y14" s="70"/>
      <c r="Z14" s="70"/>
      <c r="AA14" s="70"/>
    </row>
    <row r="15" spans="1:27" s="1" customFormat="1" ht="27.75" customHeight="1">
      <c r="D15" s="127" t="s">
        <v>529</v>
      </c>
      <c r="E15" s="128"/>
      <c r="F15" s="128"/>
      <c r="G15" s="128"/>
      <c r="H15" s="128"/>
      <c r="I15" s="128"/>
      <c r="J15" s="128"/>
      <c r="K15" s="149"/>
      <c r="L15" s="116"/>
      <c r="M15" s="117"/>
      <c r="N15" s="118"/>
      <c r="O15" s="29" t="s">
        <v>176</v>
      </c>
      <c r="T15" s="4"/>
      <c r="U15" s="4"/>
      <c r="V15" s="4"/>
      <c r="W15" s="4"/>
      <c r="X15" s="4"/>
      <c r="Y15" s="70"/>
      <c r="Z15" s="70"/>
      <c r="AA15" s="70"/>
    </row>
    <row r="16" spans="1:27" s="1" customFormat="1" ht="27.75" customHeight="1">
      <c r="D16" s="127" t="s">
        <v>530</v>
      </c>
      <c r="E16" s="128"/>
      <c r="F16" s="128"/>
      <c r="G16" s="128"/>
      <c r="H16" s="128"/>
      <c r="I16" s="128"/>
      <c r="J16" s="128"/>
      <c r="K16" s="149"/>
      <c r="L16" s="119"/>
      <c r="M16" s="120"/>
      <c r="N16" s="121"/>
      <c r="O16" s="29" t="s">
        <v>176</v>
      </c>
      <c r="T16" s="4"/>
      <c r="U16" s="4"/>
      <c r="V16" s="4"/>
      <c r="W16" s="4"/>
      <c r="X16" s="4"/>
      <c r="Y16" s="70"/>
      <c r="Z16" s="70"/>
      <c r="AA16" s="70"/>
    </row>
    <row r="17" spans="3:27" s="1" customFormat="1" ht="27.75" customHeight="1">
      <c r="D17" s="127" t="s">
        <v>531</v>
      </c>
      <c r="E17" s="128"/>
      <c r="F17" s="128"/>
      <c r="G17" s="128"/>
      <c r="H17" s="128"/>
      <c r="I17" s="128"/>
      <c r="J17" s="128"/>
      <c r="K17" s="149"/>
      <c r="L17" s="119"/>
      <c r="M17" s="120"/>
      <c r="N17" s="121"/>
      <c r="O17" s="29" t="s">
        <v>176</v>
      </c>
      <c r="T17" s="4"/>
      <c r="U17" s="4"/>
      <c r="V17" s="4"/>
      <c r="W17" s="4"/>
      <c r="X17" s="4"/>
      <c r="Y17" s="70"/>
      <c r="Z17" s="70"/>
      <c r="AA17" s="70"/>
    </row>
    <row r="18" spans="3:27" s="1" customFormat="1" ht="27.75" customHeight="1">
      <c r="D18" s="127" t="s">
        <v>532</v>
      </c>
      <c r="E18" s="128"/>
      <c r="F18" s="128"/>
      <c r="G18" s="128"/>
      <c r="H18" s="128"/>
      <c r="I18" s="128"/>
      <c r="J18" s="128"/>
      <c r="K18" s="149"/>
      <c r="L18" s="119"/>
      <c r="M18" s="120"/>
      <c r="N18" s="121"/>
      <c r="O18" s="29" t="s">
        <v>176</v>
      </c>
      <c r="T18" s="4"/>
      <c r="U18" s="4"/>
      <c r="V18" s="4"/>
      <c r="W18" s="4"/>
      <c r="X18" s="4"/>
      <c r="Y18" s="70"/>
      <c r="Z18" s="70"/>
      <c r="AA18" s="70"/>
    </row>
    <row r="19" spans="3:27" s="1" customFormat="1" ht="27.75" customHeight="1">
      <c r="D19" s="127" t="s">
        <v>533</v>
      </c>
      <c r="E19" s="128"/>
      <c r="F19" s="128"/>
      <c r="G19" s="128"/>
      <c r="H19" s="128"/>
      <c r="I19" s="128"/>
      <c r="J19" s="128"/>
      <c r="K19" s="149"/>
      <c r="L19" s="119"/>
      <c r="M19" s="120"/>
      <c r="N19" s="121"/>
      <c r="O19" s="29" t="s">
        <v>176</v>
      </c>
      <c r="T19" s="4"/>
      <c r="U19" s="4"/>
      <c r="V19" s="4"/>
      <c r="W19" s="4"/>
      <c r="X19" s="4"/>
      <c r="Y19" s="70"/>
      <c r="Z19" s="70"/>
      <c r="AA19" s="70"/>
    </row>
    <row r="20" spans="3:27" s="1" customFormat="1" ht="27.75" customHeight="1">
      <c r="D20" s="127" t="s">
        <v>534</v>
      </c>
      <c r="E20" s="128"/>
      <c r="F20" s="128"/>
      <c r="G20" s="128"/>
      <c r="H20" s="128"/>
      <c r="I20" s="128"/>
      <c r="J20" s="128"/>
      <c r="K20" s="149"/>
      <c r="L20" s="119"/>
      <c r="M20" s="120"/>
      <c r="N20" s="121"/>
      <c r="O20" s="29" t="s">
        <v>176</v>
      </c>
      <c r="T20" s="4"/>
      <c r="U20" s="4"/>
      <c r="V20" s="4"/>
      <c r="W20" s="4"/>
      <c r="X20" s="4"/>
      <c r="Y20" s="70"/>
      <c r="Z20" s="70"/>
      <c r="AA20" s="70"/>
    </row>
    <row r="21" spans="3:27" s="1" customFormat="1" ht="27.75" customHeight="1">
      <c r="D21" s="127" t="s">
        <v>535</v>
      </c>
      <c r="E21" s="128"/>
      <c r="F21" s="128"/>
      <c r="G21" s="128"/>
      <c r="H21" s="128"/>
      <c r="I21" s="128"/>
      <c r="J21" s="128"/>
      <c r="K21" s="149"/>
      <c r="L21" s="119"/>
      <c r="M21" s="120"/>
      <c r="N21" s="121"/>
      <c r="O21" s="29" t="s">
        <v>176</v>
      </c>
      <c r="T21" s="4"/>
      <c r="U21" s="4"/>
      <c r="V21" s="4"/>
      <c r="W21" s="4"/>
      <c r="X21" s="4"/>
      <c r="Y21" s="70"/>
      <c r="Z21" s="70"/>
      <c r="AA21" s="70"/>
    </row>
    <row r="22" spans="3:27" s="1" customFormat="1" ht="27.75" customHeight="1">
      <c r="D22" s="127" t="s">
        <v>536</v>
      </c>
      <c r="E22" s="128"/>
      <c r="F22" s="128"/>
      <c r="G22" s="128"/>
      <c r="H22" s="128"/>
      <c r="I22" s="128"/>
      <c r="J22" s="128"/>
      <c r="K22" s="149"/>
      <c r="L22" s="119"/>
      <c r="M22" s="120"/>
      <c r="N22" s="121"/>
      <c r="O22" s="29" t="s">
        <v>176</v>
      </c>
      <c r="T22" s="4"/>
      <c r="U22" s="4"/>
      <c r="V22" s="4"/>
      <c r="W22" s="4"/>
      <c r="X22" s="4"/>
      <c r="Y22" s="70"/>
      <c r="Z22" s="70"/>
      <c r="AA22" s="70"/>
    </row>
    <row r="23" spans="3:27" s="1" customFormat="1" ht="27.75" customHeight="1">
      <c r="D23" s="127" t="s">
        <v>537</v>
      </c>
      <c r="E23" s="128"/>
      <c r="F23" s="128"/>
      <c r="G23" s="128"/>
      <c r="H23" s="128"/>
      <c r="I23" s="128"/>
      <c r="J23" s="128"/>
      <c r="K23" s="149"/>
      <c r="L23" s="119"/>
      <c r="M23" s="120"/>
      <c r="N23" s="121"/>
      <c r="O23" s="29" t="s">
        <v>176</v>
      </c>
      <c r="T23" s="4"/>
      <c r="U23" s="4"/>
      <c r="V23" s="4"/>
      <c r="W23" s="4"/>
      <c r="X23" s="4"/>
      <c r="Y23" s="70"/>
      <c r="Z23" s="70"/>
      <c r="AA23" s="70"/>
    </row>
    <row r="24" spans="3:27" s="1" customFormat="1" ht="27.75" customHeight="1" thickBot="1">
      <c r="D24" s="127" t="s">
        <v>538</v>
      </c>
      <c r="E24" s="128"/>
      <c r="F24" s="128"/>
      <c r="G24" s="128"/>
      <c r="H24" s="128"/>
      <c r="I24" s="128"/>
      <c r="J24" s="128"/>
      <c r="K24" s="149"/>
      <c r="L24" s="122"/>
      <c r="M24" s="123"/>
      <c r="N24" s="124"/>
      <c r="O24" s="29" t="s">
        <v>176</v>
      </c>
      <c r="T24" s="4"/>
      <c r="U24" s="4"/>
      <c r="V24" s="4"/>
      <c r="W24" s="4"/>
      <c r="X24" s="4"/>
      <c r="Y24" s="70"/>
      <c r="Z24" s="70"/>
      <c r="AA24" s="70"/>
    </row>
    <row r="25" spans="3:27" s="1" customFormat="1" ht="27.75" customHeight="1">
      <c r="K25" s="37" t="s">
        <v>350</v>
      </c>
      <c r="L25" s="113">
        <f>SUM(L15:N24)</f>
        <v>0</v>
      </c>
      <c r="M25" s="113"/>
      <c r="N25" s="113"/>
      <c r="O25" s="29" t="s">
        <v>264</v>
      </c>
      <c r="P25" s="114" t="str">
        <f>IF(L25=①基本情報!$D$282,"","※「①基本情報」シート内の実施サービス、定員、人員体制等Q9⑤利用者数（実人数）と一致させてください。")</f>
        <v/>
      </c>
      <c r="Q25" s="115"/>
      <c r="R25" s="115"/>
      <c r="S25" s="115"/>
      <c r="T25" s="13"/>
      <c r="U25" s="13"/>
      <c r="V25" s="13"/>
      <c r="W25" s="13"/>
      <c r="X25" s="13"/>
      <c r="Y25" s="70"/>
      <c r="Z25" s="70"/>
      <c r="AA25" s="70"/>
    </row>
    <row r="26" spans="3:27" s="1" customFormat="1" ht="4.5" customHeight="1">
      <c r="T26" s="4"/>
      <c r="U26" s="4"/>
      <c r="V26" s="4"/>
      <c r="W26" s="4"/>
      <c r="X26" s="4"/>
      <c r="Y26" s="70"/>
      <c r="Z26" s="70"/>
      <c r="AA26" s="70"/>
    </row>
    <row r="27" spans="3:27" s="1" customFormat="1" ht="14.1" thickBot="1">
      <c r="C27" s="24"/>
      <c r="D27" s="8" t="s">
        <v>457</v>
      </c>
      <c r="T27" s="4"/>
      <c r="U27" s="4"/>
      <c r="V27" s="4"/>
      <c r="W27" s="4"/>
      <c r="X27" s="4"/>
      <c r="Y27" s="70"/>
      <c r="Z27" s="70"/>
      <c r="AA27" s="70"/>
    </row>
    <row r="28" spans="3:27" s="1" customFormat="1" ht="27.75" customHeight="1" thickBot="1">
      <c r="D28" s="151"/>
      <c r="E28" s="152"/>
      <c r="F28" s="152"/>
      <c r="G28" s="152"/>
      <c r="H28" s="152"/>
      <c r="I28" s="152"/>
      <c r="J28" s="152"/>
      <c r="K28" s="152"/>
      <c r="L28" s="152"/>
      <c r="M28" s="152"/>
      <c r="N28" s="152"/>
      <c r="O28" s="153"/>
      <c r="T28" s="4"/>
      <c r="U28" s="4">
        <f>IF(L24&gt;0,1,0)</f>
        <v>0</v>
      </c>
      <c r="V28" s="4"/>
      <c r="W28" s="4"/>
      <c r="X28" s="4"/>
      <c r="Y28" s="70"/>
      <c r="Z28" s="70"/>
      <c r="AA28" s="70"/>
    </row>
    <row r="29" spans="3:27" s="1" customFormat="1" ht="18" customHeight="1">
      <c r="D29" s="27"/>
      <c r="T29" s="4"/>
      <c r="U29" s="4"/>
      <c r="V29" s="4"/>
      <c r="W29" s="4"/>
      <c r="X29" s="4"/>
      <c r="Y29" s="70"/>
      <c r="Z29" s="70"/>
      <c r="AA29" s="70"/>
    </row>
    <row r="30" spans="3:27" s="1" customFormat="1" ht="13.5">
      <c r="C30" s="24">
        <v>2</v>
      </c>
      <c r="D30" s="1" t="s">
        <v>539</v>
      </c>
      <c r="T30" s="4"/>
      <c r="U30" s="4"/>
      <c r="V30" s="4"/>
      <c r="W30" s="4"/>
      <c r="X30" s="4"/>
      <c r="Y30" s="70"/>
      <c r="Z30" s="70"/>
      <c r="AA30" s="70"/>
    </row>
    <row r="31" spans="3:27" s="1" customFormat="1" ht="9" customHeight="1">
      <c r="T31" s="4"/>
      <c r="U31" s="4"/>
      <c r="V31" s="4"/>
      <c r="W31" s="4"/>
      <c r="X31" s="4"/>
      <c r="Y31" s="70"/>
      <c r="Z31" s="70"/>
      <c r="AA31" s="70"/>
    </row>
    <row r="32" spans="3:27" s="1" customFormat="1" ht="13.5">
      <c r="C32" s="50"/>
      <c r="D32" s="10" t="s">
        <v>520</v>
      </c>
      <c r="E32" s="10" t="s">
        <v>540</v>
      </c>
      <c r="T32" s="4"/>
      <c r="U32" s="4"/>
      <c r="V32" s="4"/>
      <c r="W32" s="4"/>
      <c r="X32" s="4"/>
      <c r="Y32" s="70"/>
      <c r="Z32" s="70"/>
      <c r="AA32" s="70"/>
    </row>
    <row r="33" spans="3:27" s="1" customFormat="1" ht="13.5">
      <c r="C33" s="50"/>
      <c r="D33" s="10"/>
      <c r="E33" s="10" t="s">
        <v>541</v>
      </c>
      <c r="T33" s="4"/>
      <c r="U33" s="4"/>
      <c r="V33" s="4"/>
      <c r="W33" s="4"/>
      <c r="X33" s="4"/>
      <c r="Y33" s="70"/>
      <c r="Z33" s="70"/>
      <c r="AA33" s="70"/>
    </row>
    <row r="34" spans="3:27" s="1" customFormat="1" ht="13.5">
      <c r="C34" s="50"/>
      <c r="D34" s="10"/>
      <c r="E34" s="10" t="s">
        <v>542</v>
      </c>
      <c r="T34" s="4"/>
      <c r="U34" s="4"/>
      <c r="V34" s="4"/>
      <c r="W34" s="4"/>
      <c r="X34" s="4"/>
      <c r="Y34" s="70"/>
      <c r="Z34" s="70"/>
      <c r="AA34" s="70"/>
    </row>
    <row r="35" spans="3:27" s="1" customFormat="1" ht="13.5">
      <c r="C35" s="50"/>
      <c r="D35" s="10"/>
      <c r="E35" s="10" t="s">
        <v>543</v>
      </c>
      <c r="T35" s="4"/>
      <c r="U35" s="4"/>
      <c r="V35" s="4"/>
      <c r="W35" s="4"/>
      <c r="X35" s="4"/>
      <c r="Y35" s="70"/>
      <c r="Z35" s="70"/>
      <c r="AA35" s="70"/>
    </row>
    <row r="36" spans="3:27" s="1" customFormat="1" ht="13.5">
      <c r="C36" s="50"/>
      <c r="D36" s="10"/>
      <c r="E36" s="10" t="s">
        <v>544</v>
      </c>
      <c r="T36" s="4"/>
      <c r="U36" s="4"/>
      <c r="V36" s="4"/>
      <c r="W36" s="4"/>
      <c r="X36" s="4"/>
      <c r="Y36" s="70"/>
      <c r="Z36" s="70"/>
      <c r="AA36" s="70"/>
    </row>
    <row r="37" spans="3:27" s="1" customFormat="1" ht="9" customHeight="1" thickBot="1">
      <c r="T37" s="4"/>
      <c r="U37" s="4"/>
      <c r="V37" s="4"/>
      <c r="W37" s="4"/>
      <c r="X37" s="4"/>
      <c r="Y37" s="70"/>
      <c r="Z37" s="70"/>
      <c r="AA37" s="70"/>
    </row>
    <row r="38" spans="3:27" s="1" customFormat="1" ht="27.75" customHeight="1">
      <c r="D38" s="127" t="s">
        <v>545</v>
      </c>
      <c r="E38" s="128"/>
      <c r="F38" s="128"/>
      <c r="G38" s="128"/>
      <c r="H38" s="128"/>
      <c r="I38" s="128"/>
      <c r="J38" s="128"/>
      <c r="K38" s="149"/>
      <c r="L38" s="116"/>
      <c r="M38" s="117"/>
      <c r="N38" s="118"/>
      <c r="O38" s="29" t="s">
        <v>176</v>
      </c>
      <c r="T38" s="4"/>
      <c r="U38" s="4"/>
      <c r="V38" s="4"/>
      <c r="W38" s="4"/>
      <c r="X38" s="4"/>
      <c r="Y38" s="70"/>
      <c r="Z38" s="70"/>
      <c r="AA38" s="70"/>
    </row>
    <row r="39" spans="3:27" s="1" customFormat="1" ht="27.75" customHeight="1">
      <c r="D39" s="127" t="s">
        <v>546</v>
      </c>
      <c r="E39" s="128"/>
      <c r="F39" s="128"/>
      <c r="G39" s="128"/>
      <c r="H39" s="128"/>
      <c r="I39" s="128"/>
      <c r="J39" s="128"/>
      <c r="K39" s="149"/>
      <c r="L39" s="119"/>
      <c r="M39" s="120"/>
      <c r="N39" s="121"/>
      <c r="O39" s="29" t="s">
        <v>176</v>
      </c>
      <c r="T39" s="4"/>
      <c r="U39" s="4"/>
      <c r="V39" s="4"/>
      <c r="W39" s="4"/>
      <c r="X39" s="4"/>
      <c r="Y39" s="70"/>
      <c r="Z39" s="70"/>
      <c r="AA39" s="70"/>
    </row>
    <row r="40" spans="3:27" s="1" customFormat="1" ht="27.75" customHeight="1">
      <c r="D40" s="127" t="s">
        <v>547</v>
      </c>
      <c r="E40" s="128"/>
      <c r="F40" s="128"/>
      <c r="G40" s="128"/>
      <c r="H40" s="128"/>
      <c r="I40" s="128"/>
      <c r="J40" s="128"/>
      <c r="K40" s="149"/>
      <c r="L40" s="119"/>
      <c r="M40" s="120"/>
      <c r="N40" s="121"/>
      <c r="O40" s="29" t="s">
        <v>176</v>
      </c>
      <c r="T40" s="4"/>
      <c r="U40" s="4"/>
      <c r="V40" s="4"/>
      <c r="W40" s="4"/>
      <c r="X40" s="4"/>
      <c r="Y40" s="70"/>
      <c r="Z40" s="70"/>
      <c r="AA40" s="70"/>
    </row>
    <row r="41" spans="3:27" s="1" customFormat="1" ht="27.75" customHeight="1" thickBot="1">
      <c r="D41" s="127" t="s">
        <v>548</v>
      </c>
      <c r="E41" s="128"/>
      <c r="F41" s="128"/>
      <c r="G41" s="128"/>
      <c r="H41" s="128"/>
      <c r="I41" s="128"/>
      <c r="J41" s="128"/>
      <c r="K41" s="149"/>
      <c r="L41" s="122"/>
      <c r="M41" s="123"/>
      <c r="N41" s="124"/>
      <c r="O41" s="29" t="s">
        <v>176</v>
      </c>
      <c r="T41" s="4"/>
      <c r="U41" s="4"/>
      <c r="V41" s="4"/>
      <c r="W41" s="4"/>
      <c r="X41" s="4"/>
      <c r="Y41" s="70"/>
      <c r="Z41" s="70"/>
      <c r="AA41" s="70"/>
    </row>
    <row r="42" spans="3:27" s="1" customFormat="1" ht="38.450000000000003" customHeight="1">
      <c r="K42" s="37" t="s">
        <v>350</v>
      </c>
      <c r="L42" s="113">
        <f>SUM(L38:N41)</f>
        <v>0</v>
      </c>
      <c r="M42" s="113"/>
      <c r="N42" s="113"/>
      <c r="O42" s="29" t="s">
        <v>264</v>
      </c>
      <c r="P42" s="194" t="str">
        <f>IF(L42=SUM(L15:N17),"","※「Q1.日中活動の状況ごとの施設入所支援利用者数（実人数）」の「①障害者支援施設として実施している日中活動サービスを利用（居住する建物内）」「②障害者支援施設として実施している日中活動サービスを利用（居住する建物外だが敷地内）」「③障害者支援施設として実施している日中活動サービスを利用（敷地外）」の合計値と一致させてください。")</f>
        <v/>
      </c>
      <c r="Q42" s="195"/>
      <c r="R42" s="195"/>
      <c r="S42" s="195"/>
      <c r="T42" s="13"/>
      <c r="U42" s="13"/>
      <c r="V42" s="13"/>
      <c r="W42" s="13"/>
      <c r="X42" s="13"/>
      <c r="Y42" s="70"/>
      <c r="Z42" s="70"/>
      <c r="AA42" s="70"/>
    </row>
    <row r="43" spans="3:27" s="1" customFormat="1" ht="4.5" customHeight="1">
      <c r="T43" s="4"/>
      <c r="U43" s="4"/>
      <c r="V43" s="4"/>
      <c r="W43" s="4"/>
      <c r="X43" s="4"/>
      <c r="Y43" s="70"/>
      <c r="Z43" s="70"/>
      <c r="AA43" s="70"/>
    </row>
    <row r="44" spans="3:27" s="1" customFormat="1" ht="14.1" thickBot="1">
      <c r="C44" s="24"/>
      <c r="D44" s="8" t="s">
        <v>549</v>
      </c>
      <c r="T44" s="4"/>
      <c r="U44" s="4"/>
      <c r="V44" s="4"/>
      <c r="W44" s="4"/>
      <c r="X44" s="4"/>
      <c r="Y44" s="70"/>
      <c r="Z44" s="70"/>
      <c r="AA44" s="70"/>
    </row>
    <row r="45" spans="3:27" s="1" customFormat="1" ht="27.75" customHeight="1" thickBot="1">
      <c r="D45" s="151"/>
      <c r="E45" s="152"/>
      <c r="F45" s="152"/>
      <c r="G45" s="152"/>
      <c r="H45" s="152"/>
      <c r="I45" s="152"/>
      <c r="J45" s="152"/>
      <c r="K45" s="152"/>
      <c r="L45" s="152"/>
      <c r="M45" s="152"/>
      <c r="N45" s="152"/>
      <c r="O45" s="153"/>
      <c r="T45" s="4"/>
      <c r="U45" s="4">
        <f>IF(L41&gt;0,1,0)</f>
        <v>0</v>
      </c>
      <c r="V45" s="4"/>
      <c r="W45" s="4"/>
      <c r="X45" s="4"/>
      <c r="Y45" s="70"/>
      <c r="Z45" s="70"/>
      <c r="AA45" s="70"/>
    </row>
    <row r="46" spans="3:27" s="1" customFormat="1" ht="18" customHeight="1">
      <c r="D46" s="27"/>
      <c r="T46" s="4"/>
      <c r="U46" s="4"/>
      <c r="V46" s="4"/>
      <c r="W46" s="4"/>
      <c r="X46" s="4"/>
      <c r="Y46" s="70"/>
      <c r="Z46" s="70"/>
      <c r="AA46" s="70"/>
    </row>
    <row r="47" spans="3:27" s="1" customFormat="1" ht="13.5">
      <c r="C47" s="24">
        <v>3</v>
      </c>
      <c r="D47" s="1" t="s">
        <v>550</v>
      </c>
      <c r="T47" s="4"/>
      <c r="U47" s="4"/>
      <c r="V47" s="4"/>
      <c r="W47" s="4"/>
      <c r="X47" s="4"/>
      <c r="Y47" s="70"/>
      <c r="Z47" s="70"/>
      <c r="AA47" s="70"/>
    </row>
    <row r="48" spans="3:27" s="1" customFormat="1" ht="9" customHeight="1">
      <c r="T48" s="4"/>
      <c r="U48" s="4"/>
      <c r="V48" s="4"/>
      <c r="W48" s="4"/>
      <c r="X48" s="4"/>
      <c r="Y48" s="70"/>
      <c r="Z48" s="70"/>
      <c r="AA48" s="70"/>
    </row>
    <row r="49" spans="3:27" s="1" customFormat="1" ht="13.5">
      <c r="C49" s="50"/>
      <c r="D49" s="10" t="s">
        <v>520</v>
      </c>
      <c r="E49" s="10" t="s">
        <v>540</v>
      </c>
      <c r="T49" s="4"/>
      <c r="U49" s="4"/>
      <c r="V49" s="4"/>
      <c r="W49" s="4"/>
      <c r="X49" s="4"/>
      <c r="Y49" s="70"/>
      <c r="Z49" s="70"/>
      <c r="AA49" s="70"/>
    </row>
    <row r="50" spans="3:27" s="1" customFormat="1" ht="13.5">
      <c r="C50" s="50"/>
      <c r="D50" s="10"/>
      <c r="E50" s="10" t="s">
        <v>541</v>
      </c>
      <c r="T50" s="4"/>
      <c r="U50" s="4"/>
      <c r="V50" s="4"/>
      <c r="W50" s="4"/>
      <c r="X50" s="4"/>
      <c r="Y50" s="70"/>
      <c r="Z50" s="70"/>
      <c r="AA50" s="70"/>
    </row>
    <row r="51" spans="3:27" s="1" customFormat="1" ht="13.5">
      <c r="C51" s="50"/>
      <c r="D51" s="10"/>
      <c r="E51" s="10" t="s">
        <v>542</v>
      </c>
      <c r="T51" s="4"/>
      <c r="U51" s="4"/>
      <c r="V51" s="4"/>
      <c r="W51" s="4"/>
      <c r="X51" s="4"/>
      <c r="Y51" s="70"/>
      <c r="Z51" s="70"/>
      <c r="AA51" s="70"/>
    </row>
    <row r="52" spans="3:27" s="1" customFormat="1" ht="13.5">
      <c r="C52" s="50"/>
      <c r="D52" s="10"/>
      <c r="E52" s="10" t="s">
        <v>543</v>
      </c>
      <c r="T52" s="4"/>
      <c r="U52" s="4"/>
      <c r="V52" s="4"/>
      <c r="W52" s="4"/>
      <c r="X52" s="4"/>
      <c r="Y52" s="70"/>
      <c r="Z52" s="70"/>
      <c r="AA52" s="70"/>
    </row>
    <row r="53" spans="3:27" s="1" customFormat="1" ht="13.5">
      <c r="C53" s="50"/>
      <c r="D53" s="10"/>
      <c r="E53" s="10" t="s">
        <v>551</v>
      </c>
      <c r="T53" s="4"/>
      <c r="U53" s="4"/>
      <c r="V53" s="4"/>
      <c r="W53" s="4"/>
      <c r="X53" s="4"/>
      <c r="Y53" s="70"/>
      <c r="Z53" s="70"/>
      <c r="AA53" s="70"/>
    </row>
    <row r="54" spans="3:27" s="1" customFormat="1" ht="13.5">
      <c r="C54" s="50"/>
      <c r="D54" s="10" t="s">
        <v>525</v>
      </c>
      <c r="E54" s="10" t="s">
        <v>552</v>
      </c>
      <c r="T54" s="4"/>
      <c r="U54" s="4"/>
      <c r="V54" s="4"/>
      <c r="W54" s="4"/>
      <c r="X54" s="4"/>
      <c r="Y54" s="70"/>
      <c r="Z54" s="70"/>
      <c r="AA54" s="70"/>
    </row>
    <row r="55" spans="3:27" s="1" customFormat="1" ht="9" customHeight="1" thickBot="1">
      <c r="T55" s="4"/>
      <c r="U55" s="4"/>
      <c r="V55" s="4"/>
      <c r="W55" s="4"/>
      <c r="X55" s="4"/>
      <c r="Y55" s="70"/>
      <c r="Z55" s="70"/>
      <c r="AA55" s="70"/>
    </row>
    <row r="56" spans="3:27" s="1" customFormat="1" ht="18" customHeight="1">
      <c r="D56" s="35" t="s">
        <v>553</v>
      </c>
      <c r="E56" s="31"/>
      <c r="F56" s="31"/>
      <c r="G56" s="31"/>
      <c r="H56" s="31"/>
      <c r="I56" s="31"/>
      <c r="J56" s="31"/>
      <c r="K56" s="31"/>
      <c r="L56" s="116"/>
      <c r="M56" s="117"/>
      <c r="N56" s="118"/>
      <c r="O56" s="29" t="s">
        <v>176</v>
      </c>
      <c r="T56" s="4"/>
      <c r="U56" s="4"/>
      <c r="V56" s="4"/>
      <c r="W56" s="4"/>
      <c r="X56" s="4"/>
      <c r="Y56" s="70"/>
      <c r="Z56" s="70"/>
      <c r="AA56" s="70"/>
    </row>
    <row r="57" spans="3:27" s="1" customFormat="1" ht="18" customHeight="1">
      <c r="D57" s="35" t="s">
        <v>554</v>
      </c>
      <c r="E57" s="31"/>
      <c r="F57" s="31"/>
      <c r="G57" s="31"/>
      <c r="H57" s="31"/>
      <c r="I57" s="31"/>
      <c r="J57" s="31"/>
      <c r="K57" s="31"/>
      <c r="L57" s="119"/>
      <c r="M57" s="120"/>
      <c r="N57" s="121"/>
      <c r="O57" s="29" t="s">
        <v>176</v>
      </c>
      <c r="T57" s="4"/>
      <c r="U57" s="4"/>
      <c r="V57" s="4"/>
      <c r="W57" s="4"/>
      <c r="X57" s="4"/>
      <c r="Y57" s="70"/>
      <c r="Z57" s="70"/>
      <c r="AA57" s="70"/>
    </row>
    <row r="58" spans="3:27" s="1" customFormat="1" ht="18" customHeight="1">
      <c r="D58" s="35" t="s">
        <v>555</v>
      </c>
      <c r="E58" s="31"/>
      <c r="F58" s="31"/>
      <c r="G58" s="31"/>
      <c r="H58" s="31"/>
      <c r="I58" s="31"/>
      <c r="J58" s="31"/>
      <c r="K58" s="31"/>
      <c r="L58" s="119"/>
      <c r="M58" s="120"/>
      <c r="N58" s="121"/>
      <c r="O58" s="29" t="s">
        <v>176</v>
      </c>
      <c r="T58" s="4"/>
      <c r="U58" s="4"/>
      <c r="V58" s="4"/>
      <c r="W58" s="4"/>
      <c r="X58" s="4"/>
      <c r="Y58" s="70"/>
      <c r="Z58" s="70"/>
      <c r="AA58" s="70"/>
    </row>
    <row r="59" spans="3:27" s="1" customFormat="1" ht="18" customHeight="1">
      <c r="D59" s="35" t="s">
        <v>556</v>
      </c>
      <c r="E59" s="31"/>
      <c r="F59" s="31"/>
      <c r="G59" s="31"/>
      <c r="H59" s="31"/>
      <c r="I59" s="31"/>
      <c r="J59" s="31"/>
      <c r="K59" s="31"/>
      <c r="L59" s="119"/>
      <c r="M59" s="120"/>
      <c r="N59" s="121"/>
      <c r="O59" s="29" t="s">
        <v>176</v>
      </c>
      <c r="T59" s="4"/>
      <c r="U59" s="4"/>
      <c r="V59" s="4"/>
      <c r="W59" s="4"/>
      <c r="X59" s="4"/>
      <c r="Y59" s="70"/>
      <c r="Z59" s="70"/>
      <c r="AA59" s="70"/>
    </row>
    <row r="60" spans="3:27" s="1" customFormat="1" ht="18" customHeight="1">
      <c r="D60" s="35" t="s">
        <v>557</v>
      </c>
      <c r="E60" s="31"/>
      <c r="F60" s="31"/>
      <c r="G60" s="31"/>
      <c r="H60" s="31"/>
      <c r="I60" s="31"/>
      <c r="J60" s="31"/>
      <c r="K60" s="31"/>
      <c r="L60" s="119"/>
      <c r="M60" s="120"/>
      <c r="N60" s="121"/>
      <c r="O60" s="29" t="s">
        <v>176</v>
      </c>
      <c r="T60" s="4"/>
      <c r="U60" s="4"/>
      <c r="V60" s="4"/>
      <c r="W60" s="4"/>
      <c r="X60" s="4"/>
      <c r="Y60" s="70"/>
      <c r="Z60" s="70"/>
      <c r="AA60" s="70"/>
    </row>
    <row r="61" spans="3:27" s="1" customFormat="1" ht="18" customHeight="1" thickBot="1">
      <c r="D61" s="35" t="s">
        <v>558</v>
      </c>
      <c r="E61" s="31"/>
      <c r="F61" s="31"/>
      <c r="G61" s="31"/>
      <c r="H61" s="31"/>
      <c r="I61" s="31"/>
      <c r="J61" s="31"/>
      <c r="K61" s="31"/>
      <c r="L61" s="122"/>
      <c r="M61" s="123"/>
      <c r="N61" s="124"/>
      <c r="O61" s="29" t="s">
        <v>176</v>
      </c>
      <c r="T61" s="4"/>
      <c r="U61" s="4"/>
      <c r="V61" s="4"/>
      <c r="W61" s="4"/>
      <c r="X61" s="4"/>
      <c r="Y61" s="70"/>
      <c r="Z61" s="70"/>
      <c r="AA61" s="70"/>
    </row>
    <row r="62" spans="3:27" s="1" customFormat="1" ht="4.5" customHeight="1">
      <c r="T62" s="4"/>
      <c r="U62" s="4"/>
      <c r="V62" s="4"/>
      <c r="W62" s="4"/>
      <c r="X62" s="4"/>
      <c r="Y62" s="70"/>
      <c r="Z62" s="70"/>
      <c r="AA62" s="70"/>
    </row>
    <row r="63" spans="3:27" s="1" customFormat="1" ht="14.1" thickBot="1">
      <c r="C63" s="24"/>
      <c r="D63" s="8" t="s">
        <v>457</v>
      </c>
      <c r="T63" s="4"/>
      <c r="U63" s="4"/>
      <c r="V63" s="4"/>
      <c r="W63" s="4"/>
      <c r="X63" s="4"/>
      <c r="Y63" s="70"/>
      <c r="Z63" s="70"/>
      <c r="AA63" s="70"/>
    </row>
    <row r="64" spans="3:27" s="1" customFormat="1" ht="27.75" customHeight="1" thickBot="1">
      <c r="D64" s="151"/>
      <c r="E64" s="152"/>
      <c r="F64" s="152"/>
      <c r="G64" s="152"/>
      <c r="H64" s="152"/>
      <c r="I64" s="152"/>
      <c r="J64" s="152"/>
      <c r="K64" s="152"/>
      <c r="L64" s="152"/>
      <c r="M64" s="152"/>
      <c r="N64" s="152"/>
      <c r="O64" s="153"/>
      <c r="T64" s="4"/>
      <c r="U64" s="4">
        <f>IF(L61&gt;0,1,0)</f>
        <v>0</v>
      </c>
      <c r="V64" s="4"/>
      <c r="W64" s="4"/>
      <c r="X64" s="4"/>
      <c r="Y64" s="70"/>
      <c r="Z64" s="70"/>
      <c r="AA64" s="70"/>
    </row>
    <row r="65" spans="3:27" s="1" customFormat="1" ht="27.75" customHeight="1">
      <c r="D65" s="51"/>
      <c r="E65" s="51"/>
      <c r="F65" s="51"/>
      <c r="G65" s="51"/>
      <c r="H65" s="51"/>
      <c r="I65" s="51"/>
      <c r="J65" s="51"/>
      <c r="K65" s="51"/>
      <c r="L65" s="51"/>
      <c r="M65" s="51"/>
      <c r="N65" s="51"/>
      <c r="O65" s="51"/>
      <c r="T65" s="4"/>
      <c r="U65" s="4"/>
      <c r="V65" s="4"/>
      <c r="W65" s="4"/>
      <c r="X65" s="4"/>
      <c r="Y65" s="70"/>
      <c r="Z65" s="70"/>
      <c r="AA65" s="70"/>
    </row>
    <row r="66" spans="3:27" s="1" customFormat="1" ht="13.5">
      <c r="C66" s="24">
        <v>4</v>
      </c>
      <c r="D66" s="1" t="s">
        <v>559</v>
      </c>
      <c r="E66" s="1" t="s">
        <v>560</v>
      </c>
      <c r="T66" s="4"/>
      <c r="U66" s="4"/>
      <c r="V66" s="4"/>
      <c r="W66" s="4"/>
      <c r="X66" s="4"/>
      <c r="Y66" s="70"/>
      <c r="Z66" s="70"/>
      <c r="AA66" s="70"/>
    </row>
    <row r="67" spans="3:27" s="1" customFormat="1" ht="9" customHeight="1">
      <c r="T67" s="4"/>
      <c r="U67" s="4"/>
      <c r="V67" s="4"/>
      <c r="W67" s="4"/>
      <c r="X67" s="4"/>
      <c r="Y67" s="70"/>
      <c r="Z67" s="70"/>
      <c r="AA67" s="70"/>
    </row>
    <row r="68" spans="3:27" s="1" customFormat="1" ht="13.5">
      <c r="C68" s="50"/>
      <c r="D68" s="10" t="s">
        <v>520</v>
      </c>
      <c r="E68" s="10" t="s">
        <v>561</v>
      </c>
      <c r="T68" s="4"/>
      <c r="U68" s="4"/>
      <c r="V68" s="4"/>
      <c r="W68" s="4"/>
      <c r="X68" s="4"/>
      <c r="Y68" s="70"/>
      <c r="Z68" s="70"/>
      <c r="AA68" s="70"/>
    </row>
    <row r="69" spans="3:27" s="1" customFormat="1" ht="13.5">
      <c r="C69" s="50"/>
      <c r="D69" s="10"/>
      <c r="E69" s="10" t="s">
        <v>543</v>
      </c>
      <c r="T69" s="4"/>
      <c r="U69" s="4"/>
      <c r="V69" s="4"/>
      <c r="W69" s="4"/>
      <c r="X69" s="4"/>
      <c r="Y69" s="70"/>
      <c r="Z69" s="70"/>
      <c r="AA69" s="70"/>
    </row>
    <row r="70" spans="3:27" s="1" customFormat="1" ht="13.5">
      <c r="C70" s="50"/>
      <c r="D70" s="10"/>
      <c r="E70" s="10" t="s">
        <v>562</v>
      </c>
      <c r="T70" s="4"/>
      <c r="U70" s="4"/>
      <c r="V70" s="4"/>
      <c r="W70" s="4"/>
      <c r="X70" s="4"/>
      <c r="Y70" s="70"/>
      <c r="Z70" s="70"/>
      <c r="AA70" s="70"/>
    </row>
    <row r="71" spans="3:27" s="1" customFormat="1" ht="13.5">
      <c r="C71" s="50"/>
      <c r="D71" s="10"/>
      <c r="E71" s="10" t="s">
        <v>563</v>
      </c>
      <c r="T71" s="4"/>
      <c r="U71" s="4"/>
      <c r="V71" s="4"/>
      <c r="W71" s="4"/>
      <c r="X71" s="4"/>
      <c r="Y71" s="70"/>
      <c r="Z71" s="70"/>
      <c r="AA71" s="70"/>
    </row>
    <row r="72" spans="3:27" s="1" customFormat="1" ht="13.5">
      <c r="C72" s="50"/>
      <c r="D72" s="10"/>
      <c r="E72" s="10" t="s">
        <v>564</v>
      </c>
      <c r="T72" s="4"/>
      <c r="U72" s="4"/>
      <c r="V72" s="4"/>
      <c r="W72" s="4"/>
      <c r="X72" s="4"/>
      <c r="Y72" s="70"/>
      <c r="Z72" s="70"/>
      <c r="AA72" s="70"/>
    </row>
    <row r="73" spans="3:27" s="1" customFormat="1" ht="13.5">
      <c r="C73" s="50"/>
      <c r="D73" s="10" t="s">
        <v>525</v>
      </c>
      <c r="E73" s="10" t="s">
        <v>565</v>
      </c>
      <c r="T73" s="4"/>
      <c r="U73" s="4"/>
      <c r="V73" s="4"/>
      <c r="W73" s="4"/>
      <c r="X73" s="4"/>
      <c r="Y73" s="70"/>
      <c r="Z73" s="70"/>
      <c r="AA73" s="70"/>
    </row>
    <row r="74" spans="3:27" s="1" customFormat="1" ht="9" customHeight="1" thickBot="1">
      <c r="T74" s="4"/>
      <c r="U74" s="4"/>
      <c r="V74" s="4"/>
      <c r="W74" s="4"/>
      <c r="X74" s="4"/>
      <c r="Y74" s="70"/>
      <c r="Z74" s="70"/>
      <c r="AA74" s="70"/>
    </row>
    <row r="75" spans="3:27" s="1" customFormat="1" ht="27.75" customHeight="1">
      <c r="D75" s="196" t="s">
        <v>566</v>
      </c>
      <c r="E75" s="197"/>
      <c r="F75" s="197"/>
      <c r="G75" s="197"/>
      <c r="H75" s="197"/>
      <c r="I75" s="197"/>
      <c r="J75" s="197"/>
      <c r="K75" s="198"/>
      <c r="L75" s="116"/>
      <c r="M75" s="117"/>
      <c r="N75" s="118"/>
      <c r="O75" s="29" t="s">
        <v>176</v>
      </c>
      <c r="T75" s="4"/>
      <c r="U75" s="4"/>
      <c r="V75" s="4"/>
      <c r="W75" s="4"/>
      <c r="X75" s="4"/>
      <c r="Y75" s="70"/>
      <c r="Z75" s="70"/>
      <c r="AA75" s="70"/>
    </row>
    <row r="76" spans="3:27" s="1" customFormat="1" ht="27.75" customHeight="1" thickBot="1">
      <c r="D76" s="196" t="s">
        <v>567</v>
      </c>
      <c r="E76" s="197"/>
      <c r="F76" s="197"/>
      <c r="G76" s="197"/>
      <c r="H76" s="197"/>
      <c r="I76" s="197"/>
      <c r="J76" s="197"/>
      <c r="K76" s="198"/>
      <c r="L76" s="122"/>
      <c r="M76" s="123"/>
      <c r="N76" s="124"/>
      <c r="O76" s="29" t="s">
        <v>176</v>
      </c>
      <c r="T76" s="4"/>
      <c r="U76" s="4"/>
      <c r="V76" s="4"/>
      <c r="W76" s="4"/>
      <c r="X76" s="4"/>
      <c r="Y76" s="70"/>
      <c r="Z76" s="70"/>
      <c r="AA76" s="70"/>
    </row>
    <row r="77" spans="3:27" s="1" customFormat="1" ht="38.1" customHeight="1">
      <c r="K77" s="37" t="s">
        <v>350</v>
      </c>
      <c r="L77" s="113">
        <f>SUM(L75:N76)</f>
        <v>0</v>
      </c>
      <c r="M77" s="113"/>
      <c r="N77" s="113"/>
      <c r="O77" s="29" t="s">
        <v>264</v>
      </c>
      <c r="P77" s="194" t="str">
        <f>IF(L77=SUM($L$17,$L$20,L23),"","※「Q1.日中活動の状況ごとの施設入所支援利用者数（実人数）」の「③障害者支援施設として実施している日中活動サービスを利用（敷地外）」「⑥同一法人が運営する別の日中活動事業所等を利用（敷地外）」「⑨他法人・他団体が運営する日中活動事業所等を利用（敷地外）」の合計値と一致させてください。")</f>
        <v/>
      </c>
      <c r="Q77" s="195"/>
      <c r="R77" s="195"/>
      <c r="S77" s="195"/>
      <c r="T77" s="13"/>
      <c r="U77" s="13"/>
      <c r="V77" s="13"/>
      <c r="W77" s="13"/>
      <c r="X77" s="13"/>
      <c r="Y77" s="70"/>
      <c r="Z77" s="70"/>
      <c r="AA77" s="70"/>
    </row>
    <row r="78" spans="3:27" s="1" customFormat="1" ht="18" customHeight="1">
      <c r="D78" s="27"/>
      <c r="T78" s="4"/>
      <c r="U78" s="4"/>
      <c r="V78" s="4"/>
      <c r="W78" s="4"/>
      <c r="X78" s="4"/>
      <c r="Y78" s="70"/>
      <c r="Z78" s="70"/>
      <c r="AA78" s="70"/>
    </row>
    <row r="79" spans="3:27" s="1" customFormat="1" ht="13.5">
      <c r="C79" s="24"/>
      <c r="D79" s="1" t="s">
        <v>568</v>
      </c>
      <c r="E79" s="1" t="s">
        <v>569</v>
      </c>
      <c r="T79" s="4"/>
      <c r="U79" s="4"/>
      <c r="V79" s="4"/>
      <c r="W79" s="4"/>
      <c r="X79" s="4"/>
      <c r="Y79" s="70"/>
      <c r="Z79" s="70"/>
      <c r="AA79" s="70"/>
    </row>
    <row r="80" spans="3:27" s="1" customFormat="1" ht="9" customHeight="1">
      <c r="T80" s="4"/>
      <c r="U80" s="4"/>
      <c r="V80" s="4"/>
      <c r="W80" s="4"/>
      <c r="X80" s="4"/>
      <c r="Y80" s="70"/>
      <c r="Z80" s="70"/>
      <c r="AA80" s="70"/>
    </row>
    <row r="81" spans="3:27" s="1" customFormat="1" ht="13.5">
      <c r="C81" s="50"/>
      <c r="D81" s="10" t="s">
        <v>520</v>
      </c>
      <c r="E81" s="10" t="s">
        <v>561</v>
      </c>
      <c r="T81" s="4"/>
      <c r="U81" s="4"/>
      <c r="V81" s="4"/>
      <c r="W81" s="4"/>
      <c r="X81" s="4"/>
      <c r="Y81" s="70"/>
      <c r="Z81" s="70"/>
      <c r="AA81" s="70"/>
    </row>
    <row r="82" spans="3:27" s="1" customFormat="1" ht="13.5">
      <c r="C82" s="50"/>
      <c r="D82" s="10"/>
      <c r="E82" s="10" t="s">
        <v>543</v>
      </c>
      <c r="T82" s="4"/>
      <c r="U82" s="4"/>
      <c r="V82" s="4"/>
      <c r="W82" s="4"/>
      <c r="X82" s="4"/>
      <c r="Y82" s="70"/>
      <c r="Z82" s="70"/>
      <c r="AA82" s="70"/>
    </row>
    <row r="83" spans="3:27" s="1" customFormat="1" ht="13.5">
      <c r="C83" s="50"/>
      <c r="D83" s="10"/>
      <c r="E83" s="10" t="s">
        <v>562</v>
      </c>
      <c r="T83" s="4"/>
      <c r="U83" s="4"/>
      <c r="V83" s="4"/>
      <c r="W83" s="4"/>
      <c r="X83" s="4"/>
      <c r="Y83" s="70"/>
      <c r="Z83" s="70"/>
      <c r="AA83" s="70"/>
    </row>
    <row r="84" spans="3:27" s="1" customFormat="1" ht="13.5">
      <c r="C84" s="50"/>
      <c r="D84" s="10"/>
      <c r="E84" s="10" t="s">
        <v>563</v>
      </c>
      <c r="T84" s="4"/>
      <c r="U84" s="4"/>
      <c r="V84" s="4"/>
      <c r="W84" s="4"/>
      <c r="X84" s="4"/>
      <c r="Y84" s="70"/>
      <c r="Z84" s="70"/>
      <c r="AA84" s="70"/>
    </row>
    <row r="85" spans="3:27" s="1" customFormat="1" ht="13.5">
      <c r="C85" s="50"/>
      <c r="D85" s="10"/>
      <c r="E85" s="10" t="s">
        <v>564</v>
      </c>
      <c r="T85" s="4"/>
      <c r="U85" s="4"/>
      <c r="V85" s="4"/>
      <c r="W85" s="4"/>
      <c r="X85" s="4"/>
      <c r="Y85" s="70"/>
      <c r="Z85" s="70"/>
      <c r="AA85" s="70"/>
    </row>
    <row r="86" spans="3:27" s="1" customFormat="1" ht="13.5">
      <c r="C86" s="50"/>
      <c r="D86" s="10" t="s">
        <v>525</v>
      </c>
      <c r="E86" s="10" t="s">
        <v>570</v>
      </c>
      <c r="T86" s="4"/>
      <c r="U86" s="4"/>
      <c r="V86" s="4"/>
      <c r="W86" s="4"/>
      <c r="X86" s="4"/>
      <c r="Y86" s="70"/>
      <c r="Z86" s="70"/>
      <c r="AA86" s="70"/>
    </row>
    <row r="87" spans="3:27" s="1" customFormat="1" ht="9" customHeight="1" thickBot="1">
      <c r="T87" s="4"/>
      <c r="U87" s="4"/>
      <c r="V87" s="4"/>
      <c r="W87" s="4"/>
      <c r="X87" s="4"/>
      <c r="Y87" s="70"/>
      <c r="Z87" s="70"/>
      <c r="AA87" s="70"/>
    </row>
    <row r="88" spans="3:27" s="1" customFormat="1" ht="27.75" customHeight="1">
      <c r="D88" s="196" t="s">
        <v>571</v>
      </c>
      <c r="E88" s="197"/>
      <c r="F88" s="197"/>
      <c r="G88" s="197"/>
      <c r="H88" s="197"/>
      <c r="I88" s="197"/>
      <c r="J88" s="197"/>
      <c r="K88" s="198"/>
      <c r="L88" s="116"/>
      <c r="M88" s="117"/>
      <c r="N88" s="118"/>
      <c r="O88" s="29" t="s">
        <v>176</v>
      </c>
      <c r="T88" s="4"/>
      <c r="U88" s="4"/>
      <c r="V88" s="4"/>
      <c r="W88" s="4"/>
      <c r="X88" s="4"/>
      <c r="Y88" s="70"/>
      <c r="Z88" s="70"/>
      <c r="AA88" s="70"/>
    </row>
    <row r="89" spans="3:27" s="1" customFormat="1" ht="27.75" customHeight="1">
      <c r="D89" s="196" t="s">
        <v>572</v>
      </c>
      <c r="E89" s="197"/>
      <c r="F89" s="197"/>
      <c r="G89" s="197"/>
      <c r="H89" s="197"/>
      <c r="I89" s="197"/>
      <c r="J89" s="197"/>
      <c r="K89" s="198"/>
      <c r="L89" s="119"/>
      <c r="M89" s="120"/>
      <c r="N89" s="121"/>
      <c r="O89" s="29" t="s">
        <v>176</v>
      </c>
      <c r="T89" s="4"/>
      <c r="U89" s="4"/>
      <c r="V89" s="4"/>
      <c r="W89" s="4"/>
      <c r="X89" s="4"/>
      <c r="Y89" s="70"/>
      <c r="Z89" s="70"/>
      <c r="AA89" s="70"/>
    </row>
    <row r="90" spans="3:27" s="1" customFormat="1" ht="27.75" customHeight="1">
      <c r="D90" s="196" t="s">
        <v>573</v>
      </c>
      <c r="E90" s="197"/>
      <c r="F90" s="197"/>
      <c r="G90" s="197"/>
      <c r="H90" s="197"/>
      <c r="I90" s="197"/>
      <c r="J90" s="197"/>
      <c r="K90" s="198"/>
      <c r="L90" s="119"/>
      <c r="M90" s="120"/>
      <c r="N90" s="121"/>
      <c r="O90" s="29" t="s">
        <v>176</v>
      </c>
      <c r="T90" s="4"/>
      <c r="U90" s="4"/>
      <c r="V90" s="4"/>
      <c r="W90" s="4"/>
      <c r="X90" s="4"/>
      <c r="Y90" s="70"/>
      <c r="Z90" s="70"/>
      <c r="AA90" s="70"/>
    </row>
    <row r="91" spans="3:27" s="1" customFormat="1" ht="27.75" customHeight="1" thickBot="1">
      <c r="D91" s="196" t="s">
        <v>472</v>
      </c>
      <c r="E91" s="197"/>
      <c r="F91" s="197"/>
      <c r="G91" s="197"/>
      <c r="H91" s="197"/>
      <c r="I91" s="197"/>
      <c r="J91" s="197"/>
      <c r="K91" s="198"/>
      <c r="L91" s="122"/>
      <c r="M91" s="123"/>
      <c r="N91" s="124"/>
      <c r="O91" s="29" t="s">
        <v>176</v>
      </c>
      <c r="T91" s="4"/>
      <c r="U91" s="4"/>
      <c r="V91" s="4"/>
      <c r="W91" s="4"/>
      <c r="X91" s="4"/>
      <c r="Y91" s="70"/>
      <c r="Z91" s="70"/>
      <c r="AA91" s="70"/>
    </row>
    <row r="92" spans="3:27" s="1" customFormat="1" ht="38.1" customHeight="1">
      <c r="K92" s="37" t="s">
        <v>350</v>
      </c>
      <c r="L92" s="113">
        <f>SUM(L88:N91)</f>
        <v>0</v>
      </c>
      <c r="M92" s="113"/>
      <c r="N92" s="113"/>
      <c r="O92" s="29" t="s">
        <v>264</v>
      </c>
      <c r="P92" s="194" t="str">
        <f>IF(L92=SUM($L$17,$L$20,L23),"","※「Q1.日中活動の状況ごとの施設入所支援利用者数（実人数）」の「③障害者支援施設として実施している日中活動サービスを利用（敷地外）」「⑥同一法人が運営する別の日中活動事業所等を利用（敷地外）」「⑨他法人・他団体が運営する日中活動事業所等を利用（敷地外）」の合計値と一致させてください。")</f>
        <v/>
      </c>
      <c r="Q92" s="195"/>
      <c r="R92" s="195"/>
      <c r="S92" s="195"/>
      <c r="T92" s="13"/>
      <c r="U92" s="13"/>
      <c r="V92" s="13"/>
      <c r="W92" s="13"/>
      <c r="X92" s="13"/>
      <c r="Y92" s="70"/>
      <c r="Z92" s="70"/>
      <c r="AA92" s="70"/>
    </row>
    <row r="93" spans="3:27" s="1" customFormat="1" ht="4.5" customHeight="1">
      <c r="T93" s="4"/>
      <c r="U93" s="4"/>
      <c r="V93" s="4"/>
      <c r="W93" s="4"/>
      <c r="X93" s="4"/>
      <c r="Y93" s="70"/>
      <c r="Z93" s="70"/>
      <c r="AA93" s="70"/>
    </row>
    <row r="94" spans="3:27" s="1" customFormat="1" ht="14.1" thickBot="1">
      <c r="C94" s="24"/>
      <c r="D94" s="8" t="s">
        <v>574</v>
      </c>
      <c r="T94" s="4"/>
      <c r="U94" s="4"/>
      <c r="V94" s="4"/>
      <c r="W94" s="4"/>
      <c r="X94" s="4"/>
      <c r="Y94" s="70"/>
      <c r="Z94" s="70"/>
      <c r="AA94" s="70"/>
    </row>
    <row r="95" spans="3:27" s="1" customFormat="1" ht="27.75" customHeight="1" thickBot="1">
      <c r="D95" s="151"/>
      <c r="E95" s="152"/>
      <c r="F95" s="152"/>
      <c r="G95" s="152"/>
      <c r="H95" s="152"/>
      <c r="I95" s="152"/>
      <c r="J95" s="152"/>
      <c r="K95" s="152"/>
      <c r="L95" s="152"/>
      <c r="M95" s="152"/>
      <c r="N95" s="152"/>
      <c r="O95" s="153"/>
      <c r="T95" s="4"/>
      <c r="U95" s="4">
        <f>IF(L91&gt;0,1,0)</f>
        <v>0</v>
      </c>
      <c r="V95" s="4"/>
      <c r="W95" s="4"/>
      <c r="X95" s="4"/>
      <c r="Y95" s="70"/>
      <c r="Z95" s="70"/>
      <c r="AA95" s="70"/>
    </row>
    <row r="96" spans="3:27" s="1" customFormat="1" ht="18" customHeight="1">
      <c r="D96" s="27"/>
      <c r="T96" s="4"/>
      <c r="U96" s="4"/>
      <c r="V96" s="4"/>
      <c r="W96" s="4"/>
      <c r="X96" s="4"/>
      <c r="Y96" s="70"/>
      <c r="Z96" s="70"/>
      <c r="AA96" s="70"/>
    </row>
    <row r="97" spans="3:27" s="1" customFormat="1" ht="18" customHeight="1">
      <c r="D97" s="27"/>
      <c r="T97" s="4"/>
      <c r="U97" s="4"/>
      <c r="V97" s="4"/>
      <c r="W97" s="4"/>
      <c r="X97" s="4"/>
      <c r="Y97" s="70"/>
      <c r="Z97" s="70"/>
      <c r="AA97" s="70"/>
    </row>
    <row r="98" spans="3:27" s="1" customFormat="1" ht="4.5" customHeight="1">
      <c r="T98" s="4"/>
      <c r="U98" s="4"/>
      <c r="V98" s="4"/>
      <c r="W98" s="4"/>
      <c r="X98" s="4"/>
      <c r="Y98" s="70"/>
      <c r="Z98" s="70"/>
      <c r="AA98" s="70"/>
    </row>
    <row r="99" spans="3:27" s="1" customFormat="1" ht="13.5">
      <c r="C99" s="150" t="s">
        <v>575</v>
      </c>
      <c r="D99" s="150"/>
      <c r="E99" s="150"/>
      <c r="F99" s="150"/>
      <c r="G99" s="150"/>
      <c r="H99" s="150"/>
      <c r="I99" s="150"/>
      <c r="J99" s="150"/>
      <c r="K99" s="150"/>
      <c r="L99" s="150"/>
      <c r="M99" s="150"/>
      <c r="N99" s="150"/>
      <c r="O99" s="150"/>
      <c r="P99" s="150"/>
      <c r="T99" s="4"/>
      <c r="U99" s="4"/>
      <c r="V99" s="4"/>
      <c r="W99" s="4"/>
      <c r="X99" s="4"/>
      <c r="Y99" s="70"/>
      <c r="Z99" s="70"/>
      <c r="AA99" s="70"/>
    </row>
    <row r="100" spans="3:27" s="1" customFormat="1" ht="4.5" customHeight="1">
      <c r="T100" s="13"/>
      <c r="U100" s="13"/>
      <c r="V100" s="13"/>
      <c r="W100" s="13"/>
      <c r="X100" s="13"/>
      <c r="Y100" s="70"/>
      <c r="Z100" s="70"/>
      <c r="AA100" s="70"/>
    </row>
    <row r="101" spans="3:27" s="1" customFormat="1" ht="18">
      <c r="C101" s="24">
        <v>5</v>
      </c>
      <c r="D101" s="1" t="s">
        <v>576</v>
      </c>
      <c r="T101" s="13"/>
      <c r="U101" s="13"/>
      <c r="V101" s="13"/>
      <c r="W101" s="13"/>
      <c r="X101" s="13"/>
      <c r="Y101" s="70"/>
      <c r="Z101" s="70"/>
      <c r="AA101" s="70"/>
    </row>
    <row r="102" spans="3:27" s="1" customFormat="1" ht="18">
      <c r="C102" s="52" t="s">
        <v>525</v>
      </c>
      <c r="D102" s="10" t="s">
        <v>577</v>
      </c>
      <c r="E102" s="10"/>
      <c r="F102" s="10"/>
      <c r="G102" s="10"/>
      <c r="H102" s="10"/>
      <c r="I102" s="10"/>
      <c r="J102" s="10"/>
      <c r="T102" s="13"/>
      <c r="U102" s="13"/>
      <c r="V102" s="13"/>
      <c r="W102" s="13"/>
      <c r="X102" s="13"/>
      <c r="Y102" s="70"/>
      <c r="Z102" s="70"/>
      <c r="AA102" s="70"/>
    </row>
    <row r="103" spans="3:27" s="1" customFormat="1" ht="9" customHeight="1" thickBot="1">
      <c r="T103" s="13"/>
      <c r="U103" s="13"/>
      <c r="V103" s="13"/>
      <c r="W103" s="13"/>
      <c r="X103" s="13"/>
      <c r="Y103" s="70"/>
      <c r="Z103" s="70"/>
      <c r="AA103" s="70"/>
    </row>
    <row r="104" spans="3:27" s="1" customFormat="1" ht="18" customHeight="1">
      <c r="D104" s="35" t="s">
        <v>578</v>
      </c>
      <c r="E104" s="31"/>
      <c r="F104" s="31"/>
      <c r="G104" s="31"/>
      <c r="H104" s="31"/>
      <c r="I104" s="31"/>
      <c r="J104" s="31"/>
      <c r="K104" s="31"/>
      <c r="L104" s="116"/>
      <c r="M104" s="117"/>
      <c r="N104" s="118"/>
      <c r="O104" s="29" t="s">
        <v>176</v>
      </c>
      <c r="T104" s="13"/>
      <c r="U104" s="13"/>
      <c r="V104" s="13"/>
      <c r="W104" s="13"/>
      <c r="X104" s="13"/>
      <c r="Y104" s="70"/>
      <c r="Z104" s="70"/>
      <c r="AA104" s="70"/>
    </row>
    <row r="105" spans="3:27" s="1" customFormat="1" ht="18" customHeight="1">
      <c r="D105" s="35" t="s">
        <v>579</v>
      </c>
      <c r="E105" s="31"/>
      <c r="F105" s="31"/>
      <c r="G105" s="31"/>
      <c r="H105" s="31"/>
      <c r="I105" s="31"/>
      <c r="J105" s="31"/>
      <c r="K105" s="31"/>
      <c r="L105" s="119"/>
      <c r="M105" s="120"/>
      <c r="N105" s="121"/>
      <c r="O105" s="29" t="s">
        <v>176</v>
      </c>
      <c r="T105" s="13"/>
      <c r="U105" s="13"/>
      <c r="V105" s="13"/>
      <c r="W105" s="13"/>
      <c r="X105" s="13"/>
      <c r="Y105" s="70"/>
      <c r="Z105" s="70"/>
      <c r="AA105" s="70"/>
    </row>
    <row r="106" spans="3:27" s="1" customFormat="1" ht="18" customHeight="1">
      <c r="D106" s="35" t="s">
        <v>580</v>
      </c>
      <c r="E106" s="31"/>
      <c r="F106" s="31"/>
      <c r="G106" s="31"/>
      <c r="H106" s="31"/>
      <c r="I106" s="31"/>
      <c r="J106" s="31"/>
      <c r="K106" s="31"/>
      <c r="L106" s="119"/>
      <c r="M106" s="120"/>
      <c r="N106" s="121"/>
      <c r="O106" s="29" t="s">
        <v>176</v>
      </c>
      <c r="T106" s="13"/>
      <c r="U106" s="13"/>
      <c r="V106" s="13"/>
      <c r="W106" s="13"/>
      <c r="X106" s="13"/>
      <c r="Y106" s="70"/>
      <c r="Z106" s="70"/>
      <c r="AA106" s="70"/>
    </row>
    <row r="107" spans="3:27" s="1" customFormat="1" ht="18" customHeight="1">
      <c r="D107" s="35" t="s">
        <v>581</v>
      </c>
      <c r="E107" s="31"/>
      <c r="F107" s="31"/>
      <c r="G107" s="31"/>
      <c r="H107" s="31"/>
      <c r="I107" s="31"/>
      <c r="J107" s="31"/>
      <c r="K107" s="31"/>
      <c r="L107" s="119"/>
      <c r="M107" s="120"/>
      <c r="N107" s="121"/>
      <c r="O107" s="29" t="s">
        <v>176</v>
      </c>
      <c r="T107" s="13"/>
      <c r="U107" s="13"/>
      <c r="V107" s="13"/>
      <c r="W107" s="13"/>
      <c r="X107" s="13"/>
      <c r="Y107" s="70"/>
      <c r="Z107" s="70"/>
      <c r="AA107" s="70"/>
    </row>
    <row r="108" spans="3:27" s="1" customFormat="1" ht="18" customHeight="1">
      <c r="D108" s="35" t="s">
        <v>582</v>
      </c>
      <c r="E108" s="31"/>
      <c r="F108" s="31"/>
      <c r="G108" s="31"/>
      <c r="H108" s="31"/>
      <c r="I108" s="31"/>
      <c r="J108" s="31"/>
      <c r="K108" s="31"/>
      <c r="L108" s="119"/>
      <c r="M108" s="120"/>
      <c r="N108" s="121"/>
      <c r="O108" s="29" t="s">
        <v>176</v>
      </c>
      <c r="T108" s="13"/>
      <c r="U108" s="13"/>
      <c r="V108" s="13"/>
      <c r="W108" s="13"/>
      <c r="X108" s="13"/>
      <c r="Y108" s="70"/>
      <c r="Z108" s="70"/>
      <c r="AA108" s="70"/>
    </row>
    <row r="109" spans="3:27" s="1" customFormat="1" ht="18" customHeight="1">
      <c r="D109" s="35" t="s">
        <v>583</v>
      </c>
      <c r="E109" s="31"/>
      <c r="F109" s="31"/>
      <c r="G109" s="31"/>
      <c r="H109" s="31"/>
      <c r="I109" s="31"/>
      <c r="J109" s="31"/>
      <c r="K109" s="31"/>
      <c r="L109" s="119"/>
      <c r="M109" s="120"/>
      <c r="N109" s="121"/>
      <c r="O109" s="29" t="s">
        <v>176</v>
      </c>
      <c r="T109" s="13"/>
      <c r="U109" s="13"/>
      <c r="V109" s="13"/>
      <c r="W109" s="13"/>
      <c r="X109" s="13"/>
      <c r="Y109" s="70"/>
      <c r="Z109" s="70"/>
      <c r="AA109" s="70"/>
    </row>
    <row r="110" spans="3:27" s="1" customFormat="1" ht="18" customHeight="1">
      <c r="D110" s="35" t="s">
        <v>584</v>
      </c>
      <c r="E110" s="31"/>
      <c r="F110" s="31"/>
      <c r="G110" s="31"/>
      <c r="H110" s="31"/>
      <c r="I110" s="31"/>
      <c r="J110" s="31"/>
      <c r="K110" s="31"/>
      <c r="L110" s="119"/>
      <c r="M110" s="120"/>
      <c r="N110" s="121"/>
      <c r="O110" s="29" t="s">
        <v>176</v>
      </c>
      <c r="T110" s="13"/>
      <c r="U110" s="13"/>
      <c r="V110" s="13"/>
      <c r="W110" s="13"/>
      <c r="X110" s="13"/>
      <c r="Y110" s="70"/>
      <c r="Z110" s="70"/>
      <c r="AA110" s="70"/>
    </row>
    <row r="111" spans="3:27" s="1" customFormat="1" ht="18" customHeight="1" thickBot="1">
      <c r="D111" s="35" t="s">
        <v>585</v>
      </c>
      <c r="E111" s="31"/>
      <c r="F111" s="31"/>
      <c r="G111" s="31"/>
      <c r="H111" s="31"/>
      <c r="I111" s="31"/>
      <c r="J111" s="31"/>
      <c r="K111" s="31"/>
      <c r="L111" s="122"/>
      <c r="M111" s="123"/>
      <c r="N111" s="124"/>
      <c r="O111" s="29" t="s">
        <v>176</v>
      </c>
      <c r="T111" s="13"/>
      <c r="U111" s="13"/>
      <c r="V111" s="13"/>
      <c r="W111" s="13"/>
      <c r="X111" s="13"/>
      <c r="Y111" s="70"/>
      <c r="Z111" s="70"/>
      <c r="AA111" s="70"/>
    </row>
    <row r="112" spans="3:27" s="1" customFormat="1" ht="4.5" customHeight="1">
      <c r="T112" s="13"/>
      <c r="U112" s="13"/>
      <c r="V112" s="13"/>
      <c r="W112" s="13"/>
      <c r="X112" s="13"/>
      <c r="Y112" s="70"/>
      <c r="Z112" s="70"/>
      <c r="AA112" s="70"/>
    </row>
    <row r="113" spans="3:27" s="1" customFormat="1" ht="18.600000000000001" thickBot="1">
      <c r="C113" s="24"/>
      <c r="D113" s="8" t="s">
        <v>457</v>
      </c>
      <c r="T113" s="13"/>
      <c r="U113" s="13"/>
      <c r="V113" s="13"/>
      <c r="W113" s="13"/>
      <c r="X113" s="13"/>
      <c r="Y113" s="70"/>
      <c r="Z113" s="70"/>
      <c r="AA113" s="70"/>
    </row>
    <row r="114" spans="3:27" s="1" customFormat="1" ht="27.75" customHeight="1" thickBot="1">
      <c r="D114" s="151"/>
      <c r="E114" s="152"/>
      <c r="F114" s="152"/>
      <c r="G114" s="152"/>
      <c r="H114" s="152"/>
      <c r="I114" s="152"/>
      <c r="J114" s="152"/>
      <c r="K114" s="152"/>
      <c r="L114" s="152"/>
      <c r="M114" s="152"/>
      <c r="N114" s="152"/>
      <c r="O114" s="153"/>
      <c r="T114" s="4"/>
      <c r="U114" s="4">
        <f>IF(L111&gt;0,1,0)</f>
        <v>0</v>
      </c>
      <c r="V114" s="4"/>
      <c r="W114" s="4"/>
      <c r="X114" s="4"/>
      <c r="Y114" s="70"/>
      <c r="Z114" s="70"/>
      <c r="AA114" s="70"/>
    </row>
    <row r="115" spans="3:27" s="1" customFormat="1" ht="18" customHeight="1">
      <c r="D115" s="27"/>
      <c r="T115" s="13"/>
      <c r="U115" s="13"/>
      <c r="V115" s="13"/>
      <c r="W115" s="13"/>
      <c r="X115" s="13"/>
      <c r="Y115" s="70"/>
      <c r="Z115" s="70"/>
      <c r="AA115" s="70"/>
    </row>
    <row r="116" spans="3:27" s="1" customFormat="1" ht="18">
      <c r="C116" s="24">
        <v>6</v>
      </c>
      <c r="D116" s="1" t="s">
        <v>586</v>
      </c>
      <c r="T116" s="13"/>
      <c r="U116" s="13"/>
      <c r="V116" s="13"/>
      <c r="W116" s="13"/>
      <c r="X116" s="13"/>
      <c r="Y116" s="70"/>
      <c r="Z116" s="70"/>
      <c r="AA116" s="70"/>
    </row>
    <row r="117" spans="3:27" s="1" customFormat="1" ht="18">
      <c r="C117" s="52" t="s">
        <v>525</v>
      </c>
      <c r="D117" s="10" t="s">
        <v>587</v>
      </c>
      <c r="E117" s="10"/>
      <c r="F117" s="10"/>
      <c r="G117" s="10"/>
      <c r="H117" s="10"/>
      <c r="I117" s="10"/>
      <c r="J117" s="10"/>
      <c r="T117" s="13"/>
      <c r="U117" s="13"/>
      <c r="V117" s="13"/>
      <c r="W117" s="13"/>
      <c r="X117" s="13"/>
      <c r="Y117" s="70"/>
      <c r="Z117" s="70"/>
      <c r="AA117" s="70"/>
    </row>
    <row r="118" spans="3:27" s="1" customFormat="1" ht="9" customHeight="1" thickBot="1">
      <c r="T118" s="13"/>
      <c r="U118" s="13"/>
      <c r="V118" s="13"/>
      <c r="W118" s="13"/>
      <c r="X118" s="13"/>
      <c r="Y118" s="70"/>
      <c r="Z118" s="70"/>
      <c r="AA118" s="70"/>
    </row>
    <row r="119" spans="3:27" s="1" customFormat="1" ht="18" customHeight="1">
      <c r="D119" s="53" t="s">
        <v>588</v>
      </c>
      <c r="E119" s="31"/>
      <c r="F119" s="31"/>
      <c r="G119" s="31"/>
      <c r="H119" s="31"/>
      <c r="I119" s="31"/>
      <c r="J119" s="31"/>
      <c r="K119" s="31"/>
      <c r="L119" s="116"/>
      <c r="M119" s="117"/>
      <c r="N119" s="118"/>
      <c r="O119" s="29" t="s">
        <v>176</v>
      </c>
      <c r="T119" s="13"/>
      <c r="U119" s="13"/>
      <c r="V119" s="13"/>
      <c r="W119" s="13"/>
      <c r="X119" s="13"/>
      <c r="Y119" s="70"/>
      <c r="Z119" s="70"/>
      <c r="AA119" s="70"/>
    </row>
    <row r="120" spans="3:27" s="1" customFormat="1" ht="18" customHeight="1">
      <c r="D120" s="53" t="s">
        <v>589</v>
      </c>
      <c r="E120" s="31"/>
      <c r="F120" s="31"/>
      <c r="G120" s="31"/>
      <c r="H120" s="31"/>
      <c r="I120" s="31"/>
      <c r="J120" s="31"/>
      <c r="K120" s="31"/>
      <c r="L120" s="119"/>
      <c r="M120" s="120"/>
      <c r="N120" s="121"/>
      <c r="O120" s="29" t="s">
        <v>176</v>
      </c>
      <c r="T120" s="13"/>
      <c r="U120" s="13"/>
      <c r="V120" s="13"/>
      <c r="W120" s="13"/>
      <c r="X120" s="13"/>
      <c r="Y120" s="70"/>
      <c r="Z120" s="70"/>
      <c r="AA120" s="70"/>
    </row>
    <row r="121" spans="3:27" s="1" customFormat="1" ht="18" customHeight="1">
      <c r="D121" s="53" t="s">
        <v>590</v>
      </c>
      <c r="E121" s="31"/>
      <c r="F121" s="31"/>
      <c r="G121" s="31"/>
      <c r="H121" s="31"/>
      <c r="I121" s="31"/>
      <c r="J121" s="31"/>
      <c r="K121" s="31"/>
      <c r="L121" s="119"/>
      <c r="M121" s="120"/>
      <c r="N121" s="121"/>
      <c r="O121" s="29" t="s">
        <v>176</v>
      </c>
      <c r="T121" s="13"/>
      <c r="U121" s="13"/>
      <c r="V121" s="13"/>
      <c r="W121" s="13"/>
      <c r="X121" s="13"/>
      <c r="Y121" s="70"/>
      <c r="Z121" s="70"/>
      <c r="AA121" s="70"/>
    </row>
    <row r="122" spans="3:27" s="1" customFormat="1" ht="18" customHeight="1">
      <c r="D122" s="53" t="s">
        <v>591</v>
      </c>
      <c r="E122" s="31"/>
      <c r="F122" s="31"/>
      <c r="G122" s="31"/>
      <c r="H122" s="31"/>
      <c r="I122" s="31"/>
      <c r="J122" s="31"/>
      <c r="K122" s="31"/>
      <c r="L122" s="119"/>
      <c r="M122" s="120"/>
      <c r="N122" s="121"/>
      <c r="O122" s="29" t="s">
        <v>176</v>
      </c>
      <c r="T122" s="13"/>
      <c r="U122" s="13"/>
      <c r="V122" s="13"/>
      <c r="W122" s="13"/>
      <c r="X122" s="13"/>
      <c r="Y122" s="70"/>
      <c r="Z122" s="70"/>
      <c r="AA122" s="70"/>
    </row>
    <row r="123" spans="3:27" s="1" customFormat="1" ht="18" customHeight="1">
      <c r="D123" s="53" t="s">
        <v>592</v>
      </c>
      <c r="E123" s="31"/>
      <c r="F123" s="31"/>
      <c r="G123" s="31"/>
      <c r="H123" s="31"/>
      <c r="I123" s="31"/>
      <c r="J123" s="31"/>
      <c r="K123" s="31"/>
      <c r="L123" s="119"/>
      <c r="M123" s="120"/>
      <c r="N123" s="121"/>
      <c r="O123" s="29" t="s">
        <v>176</v>
      </c>
      <c r="T123" s="13"/>
      <c r="U123" s="13"/>
      <c r="V123" s="13"/>
      <c r="W123" s="13"/>
      <c r="X123" s="13"/>
      <c r="Y123" s="70"/>
      <c r="Z123" s="70"/>
      <c r="AA123" s="70"/>
    </row>
    <row r="124" spans="3:27" s="1" customFormat="1" ht="18" customHeight="1">
      <c r="D124" s="53" t="s">
        <v>593</v>
      </c>
      <c r="E124" s="31"/>
      <c r="F124" s="31"/>
      <c r="G124" s="31"/>
      <c r="H124" s="31"/>
      <c r="I124" s="31"/>
      <c r="J124" s="31"/>
      <c r="K124" s="31"/>
      <c r="L124" s="119"/>
      <c r="M124" s="120"/>
      <c r="N124" s="121"/>
      <c r="O124" s="29" t="s">
        <v>176</v>
      </c>
      <c r="T124" s="13"/>
      <c r="U124" s="13"/>
      <c r="V124" s="13"/>
      <c r="W124" s="13"/>
      <c r="X124" s="13"/>
      <c r="Y124" s="70"/>
      <c r="Z124" s="70"/>
      <c r="AA124" s="70"/>
    </row>
    <row r="125" spans="3:27" s="1" customFormat="1" ht="18" customHeight="1" thickBot="1">
      <c r="D125" s="53" t="s">
        <v>594</v>
      </c>
      <c r="E125" s="31"/>
      <c r="F125" s="31"/>
      <c r="G125" s="31"/>
      <c r="H125" s="31"/>
      <c r="I125" s="31"/>
      <c r="J125" s="31"/>
      <c r="K125" s="31"/>
      <c r="L125" s="122"/>
      <c r="M125" s="123"/>
      <c r="N125" s="124"/>
      <c r="O125" s="29" t="s">
        <v>176</v>
      </c>
      <c r="T125" s="13"/>
      <c r="U125" s="13"/>
      <c r="V125" s="13"/>
      <c r="W125" s="13"/>
      <c r="X125" s="13"/>
      <c r="Y125" s="70"/>
      <c r="Z125" s="70"/>
      <c r="AA125" s="70"/>
    </row>
    <row r="126" spans="3:27" s="1" customFormat="1" ht="4.5" customHeight="1">
      <c r="T126" s="13"/>
      <c r="U126" s="13"/>
      <c r="V126" s="13"/>
      <c r="W126" s="13"/>
      <c r="X126" s="13"/>
      <c r="Y126" s="70"/>
      <c r="Z126" s="70"/>
      <c r="AA126" s="70"/>
    </row>
    <row r="127" spans="3:27" s="1" customFormat="1" ht="18.600000000000001" thickBot="1">
      <c r="C127" s="24"/>
      <c r="D127" s="8" t="s">
        <v>457</v>
      </c>
      <c r="T127" s="13"/>
      <c r="U127" s="13"/>
      <c r="V127" s="13"/>
      <c r="W127" s="13"/>
      <c r="X127" s="13"/>
      <c r="Y127" s="70"/>
      <c r="Z127" s="70"/>
      <c r="AA127" s="70"/>
    </row>
    <row r="128" spans="3:27" s="1" customFormat="1" ht="27.75" customHeight="1" thickBot="1">
      <c r="D128" s="151"/>
      <c r="E128" s="152"/>
      <c r="F128" s="152"/>
      <c r="G128" s="152"/>
      <c r="H128" s="152"/>
      <c r="I128" s="152"/>
      <c r="J128" s="152"/>
      <c r="K128" s="152"/>
      <c r="L128" s="152"/>
      <c r="M128" s="152"/>
      <c r="N128" s="152"/>
      <c r="O128" s="153"/>
      <c r="T128" s="4"/>
      <c r="U128" s="4">
        <f>IF(L125&gt;0,1,0)</f>
        <v>0</v>
      </c>
      <c r="V128" s="4"/>
      <c r="W128" s="4"/>
      <c r="X128" s="4"/>
      <c r="Y128" s="70"/>
      <c r="Z128" s="70"/>
      <c r="AA128" s="70"/>
    </row>
    <row r="129" spans="3:27" s="1" customFormat="1" ht="18" customHeight="1">
      <c r="D129" s="27"/>
      <c r="T129" s="13"/>
      <c r="U129" s="13"/>
      <c r="V129" s="13"/>
      <c r="W129" s="13"/>
      <c r="X129" s="13"/>
      <c r="Y129" s="70"/>
      <c r="Z129" s="70"/>
      <c r="AA129" s="70"/>
    </row>
    <row r="130" spans="3:27" s="1" customFormat="1" ht="18">
      <c r="C130" s="24">
        <v>7</v>
      </c>
      <c r="D130" s="14" t="s">
        <v>183</v>
      </c>
      <c r="E130" s="1" t="s">
        <v>595</v>
      </c>
      <c r="T130" s="13"/>
      <c r="U130" s="13"/>
      <c r="V130" s="13"/>
      <c r="W130" s="13"/>
      <c r="X130" s="13"/>
      <c r="Y130" s="70"/>
      <c r="Z130" s="70"/>
      <c r="AA130" s="70"/>
    </row>
    <row r="131" spans="3:27" s="1" customFormat="1" ht="9" customHeight="1">
      <c r="T131" s="13"/>
      <c r="U131" s="13"/>
      <c r="V131" s="13"/>
      <c r="W131" s="13"/>
      <c r="X131" s="13"/>
      <c r="Y131" s="70"/>
      <c r="Z131" s="70"/>
      <c r="AA131" s="70"/>
    </row>
    <row r="132" spans="3:27" s="1" customFormat="1" ht="18.600000000000001" thickBot="1">
      <c r="C132" s="24"/>
      <c r="D132" s="8" t="s">
        <v>596</v>
      </c>
      <c r="T132" s="13"/>
      <c r="U132" s="13"/>
      <c r="V132" s="13"/>
      <c r="W132" s="13"/>
      <c r="X132" s="13"/>
      <c r="Y132" s="70"/>
      <c r="Z132" s="70"/>
      <c r="AA132" s="70"/>
    </row>
    <row r="133" spans="3:27" s="1" customFormat="1" ht="18" customHeight="1">
      <c r="D133" s="19"/>
      <c r="E133" s="30" t="s">
        <v>597</v>
      </c>
      <c r="F133" s="31"/>
      <c r="G133" s="31"/>
      <c r="H133" s="31"/>
      <c r="I133" s="31"/>
      <c r="J133" s="31"/>
      <c r="K133" s="31"/>
      <c r="L133" s="31"/>
      <c r="M133" s="31"/>
      <c r="N133" s="31"/>
      <c r="O133" s="32"/>
      <c r="S133" s="25"/>
      <c r="T133" s="4" t="s">
        <v>114</v>
      </c>
      <c r="U133" s="13"/>
      <c r="V133" s="13"/>
      <c r="W133" s="13"/>
      <c r="X133" s="13"/>
      <c r="Y133" s="70"/>
      <c r="Z133" s="70"/>
      <c r="AA133" s="70"/>
    </row>
    <row r="134" spans="3:27" s="1" customFormat="1" ht="18" customHeight="1">
      <c r="D134" s="21"/>
      <c r="E134" s="30" t="s">
        <v>598</v>
      </c>
      <c r="F134" s="31"/>
      <c r="G134" s="31"/>
      <c r="H134" s="31"/>
      <c r="I134" s="31"/>
      <c r="J134" s="31"/>
      <c r="K134" s="31"/>
      <c r="L134" s="31"/>
      <c r="M134" s="31"/>
      <c r="N134" s="31"/>
      <c r="O134" s="32"/>
      <c r="S134" s="25"/>
      <c r="T134" s="13"/>
      <c r="U134" s="13"/>
      <c r="V134" s="13"/>
      <c r="W134" s="13"/>
      <c r="X134" s="13"/>
      <c r="Y134" s="70"/>
      <c r="Z134" s="70"/>
      <c r="AA134" s="70"/>
    </row>
    <row r="135" spans="3:27" s="1" customFormat="1" ht="18" customHeight="1">
      <c r="D135" s="21"/>
      <c r="E135" s="30" t="s">
        <v>599</v>
      </c>
      <c r="F135" s="31"/>
      <c r="G135" s="31"/>
      <c r="H135" s="31"/>
      <c r="I135" s="31"/>
      <c r="J135" s="31"/>
      <c r="K135" s="31"/>
      <c r="L135" s="31"/>
      <c r="M135" s="31"/>
      <c r="N135" s="31"/>
      <c r="O135" s="32"/>
      <c r="S135" s="25"/>
      <c r="T135" s="13"/>
      <c r="U135" s="13"/>
      <c r="V135" s="13"/>
      <c r="W135" s="13"/>
      <c r="X135" s="13"/>
      <c r="Y135" s="70"/>
      <c r="Z135" s="70"/>
      <c r="AA135" s="70"/>
    </row>
    <row r="136" spans="3:27" s="1" customFormat="1" ht="18" customHeight="1">
      <c r="D136" s="21"/>
      <c r="E136" s="30" t="s">
        <v>600</v>
      </c>
      <c r="F136" s="31"/>
      <c r="G136" s="31"/>
      <c r="H136" s="31"/>
      <c r="I136" s="31"/>
      <c r="J136" s="31"/>
      <c r="K136" s="31"/>
      <c r="L136" s="31"/>
      <c r="M136" s="31"/>
      <c r="N136" s="31"/>
      <c r="O136" s="32"/>
      <c r="S136" s="25"/>
      <c r="T136" s="13"/>
      <c r="U136" s="13"/>
      <c r="V136" s="13"/>
      <c r="W136" s="13"/>
      <c r="X136" s="13"/>
      <c r="Y136" s="70"/>
      <c r="Z136" s="70"/>
      <c r="AA136" s="70"/>
    </row>
    <row r="137" spans="3:27" s="1" customFormat="1" ht="18" customHeight="1" thickBot="1">
      <c r="D137" s="20"/>
      <c r="E137" s="30" t="s">
        <v>255</v>
      </c>
      <c r="F137" s="31"/>
      <c r="G137" s="31"/>
      <c r="H137" s="31"/>
      <c r="I137" s="31"/>
      <c r="J137" s="31"/>
      <c r="K137" s="31"/>
      <c r="L137" s="31"/>
      <c r="M137" s="31"/>
      <c r="N137" s="31"/>
      <c r="O137" s="32"/>
      <c r="S137" s="25"/>
      <c r="T137" s="13"/>
      <c r="U137" s="13"/>
      <c r="V137" s="13"/>
      <c r="W137" s="13"/>
      <c r="X137" s="13"/>
      <c r="Y137" s="70"/>
      <c r="Z137" s="70"/>
      <c r="AA137" s="70"/>
    </row>
    <row r="138" spans="3:27" s="1" customFormat="1" ht="4.5" customHeight="1">
      <c r="T138" s="13"/>
      <c r="U138" s="13"/>
      <c r="V138" s="13"/>
      <c r="W138" s="13"/>
      <c r="X138" s="13"/>
      <c r="Y138" s="70"/>
      <c r="Z138" s="70"/>
      <c r="AA138" s="70"/>
    </row>
    <row r="139" spans="3:27" s="1" customFormat="1" ht="18.600000000000001" thickBot="1">
      <c r="C139" s="24"/>
      <c r="D139" s="8" t="s">
        <v>601</v>
      </c>
      <c r="E139" s="1" t="s">
        <v>457</v>
      </c>
      <c r="T139" s="13"/>
      <c r="U139" s="13"/>
      <c r="V139" s="13"/>
      <c r="W139" s="13"/>
      <c r="X139" s="13"/>
      <c r="Y139" s="70"/>
      <c r="Z139" s="70"/>
      <c r="AA139" s="70"/>
    </row>
    <row r="140" spans="3:27" s="1" customFormat="1" ht="27.75" customHeight="1" thickBot="1">
      <c r="D140" s="151"/>
      <c r="E140" s="152"/>
      <c r="F140" s="152"/>
      <c r="G140" s="152"/>
      <c r="H140" s="152"/>
      <c r="I140" s="152"/>
      <c r="J140" s="152"/>
      <c r="K140" s="152"/>
      <c r="L140" s="152"/>
      <c r="M140" s="152"/>
      <c r="N140" s="152"/>
      <c r="O140" s="153"/>
      <c r="T140" s="4"/>
      <c r="U140" s="4">
        <f>IF(COUNTIF(D137,"○")=1,1,0)</f>
        <v>0</v>
      </c>
      <c r="V140" s="4"/>
      <c r="W140" s="4"/>
      <c r="X140" s="4"/>
      <c r="Y140" s="70"/>
      <c r="Z140" s="70"/>
      <c r="AA140" s="70"/>
    </row>
    <row r="141" spans="3:27" s="1" customFormat="1" ht="18" customHeight="1">
      <c r="D141" s="27"/>
      <c r="T141" s="13"/>
      <c r="U141" s="13"/>
      <c r="V141" s="13"/>
      <c r="W141" s="13"/>
      <c r="X141" s="13"/>
      <c r="Y141" s="70"/>
      <c r="Z141" s="70"/>
      <c r="AA141" s="70"/>
    </row>
    <row r="142" spans="3:27" s="1" customFormat="1" ht="14.25" customHeight="1">
      <c r="D142" s="27"/>
      <c r="H142" s="27"/>
      <c r="L142" s="27"/>
      <c r="T142" s="13"/>
      <c r="U142" s="13"/>
      <c r="V142" s="13"/>
      <c r="W142" s="13"/>
      <c r="X142" s="13"/>
      <c r="Y142" s="70"/>
      <c r="Z142" s="70"/>
      <c r="AA142" s="70"/>
    </row>
    <row r="143" spans="3:27" s="1" customFormat="1" ht="14.25" customHeight="1">
      <c r="D143" s="27"/>
      <c r="H143" s="27"/>
      <c r="L143" s="27"/>
      <c r="T143" s="13"/>
      <c r="U143" s="13"/>
      <c r="V143" s="13"/>
      <c r="W143" s="13"/>
      <c r="X143" s="13"/>
      <c r="Y143" s="70"/>
      <c r="Z143" s="70"/>
      <c r="AA143" s="70"/>
    </row>
    <row r="144" spans="3:27" s="1" customFormat="1" ht="14.25" customHeight="1">
      <c r="D144" s="27"/>
      <c r="H144" s="27"/>
      <c r="L144" s="27"/>
      <c r="T144" s="13"/>
      <c r="U144" s="13"/>
      <c r="V144" s="13"/>
      <c r="W144" s="13"/>
      <c r="X144" s="13"/>
      <c r="Y144" s="70"/>
      <c r="Z144" s="70"/>
      <c r="AA144" s="70"/>
    </row>
    <row r="145" spans="4:27" s="1" customFormat="1" ht="14.25" customHeight="1">
      <c r="D145" s="27"/>
      <c r="H145" s="27"/>
      <c r="L145" s="27"/>
      <c r="T145" s="13"/>
      <c r="U145" s="13"/>
      <c r="V145" s="13"/>
      <c r="W145" s="13"/>
      <c r="X145" s="13"/>
      <c r="Y145" s="70"/>
      <c r="Z145" s="70"/>
      <c r="AA145" s="70"/>
    </row>
    <row r="146" spans="4:27" s="1" customFormat="1" ht="14.25" customHeight="1">
      <c r="D146" s="27"/>
      <c r="H146" s="27"/>
      <c r="L146" s="27"/>
      <c r="T146" s="13"/>
      <c r="U146" s="13"/>
      <c r="V146" s="13"/>
      <c r="W146" s="13"/>
      <c r="X146" s="13"/>
      <c r="Y146" s="70"/>
      <c r="Z146" s="70"/>
      <c r="AA146" s="70"/>
    </row>
    <row r="147" spans="4:27" s="1" customFormat="1" ht="14.25" customHeight="1">
      <c r="D147" s="27"/>
      <c r="H147" s="27"/>
      <c r="L147" s="27"/>
      <c r="T147" s="13"/>
      <c r="U147" s="13"/>
      <c r="V147" s="13"/>
      <c r="W147" s="13"/>
      <c r="X147" s="13"/>
      <c r="Y147" s="70"/>
      <c r="Z147" s="70"/>
      <c r="AA147" s="70"/>
    </row>
    <row r="148" spans="4:27" s="1" customFormat="1" ht="14.25" customHeight="1">
      <c r="D148" s="27"/>
      <c r="H148" s="27"/>
      <c r="L148" s="27"/>
      <c r="T148" s="13"/>
      <c r="U148" s="13"/>
      <c r="V148" s="13"/>
      <c r="W148" s="13"/>
      <c r="X148" s="13"/>
      <c r="Y148" s="70"/>
      <c r="Z148" s="70"/>
      <c r="AA148" s="70"/>
    </row>
    <row r="149" spans="4:27" s="1" customFormat="1" ht="14.25" customHeight="1">
      <c r="D149" s="27"/>
      <c r="H149" s="27"/>
      <c r="L149" s="27"/>
      <c r="T149" s="13"/>
      <c r="U149" s="13"/>
      <c r="V149" s="13"/>
      <c r="W149" s="13"/>
      <c r="X149" s="13"/>
      <c r="Y149" s="70"/>
      <c r="Z149" s="70"/>
      <c r="AA149" s="70"/>
    </row>
    <row r="150" spans="4:27" s="1" customFormat="1" ht="14.25" customHeight="1">
      <c r="D150" s="27"/>
      <c r="H150" s="27"/>
      <c r="L150" s="27"/>
      <c r="T150" s="13"/>
      <c r="U150" s="13"/>
      <c r="V150" s="13"/>
      <c r="W150" s="13"/>
      <c r="X150" s="13"/>
      <c r="Y150" s="70"/>
      <c r="Z150" s="70"/>
      <c r="AA150" s="70"/>
    </row>
    <row r="151" spans="4:27" s="1" customFormat="1" ht="14.25" customHeight="1">
      <c r="D151" s="27"/>
      <c r="H151" s="27"/>
      <c r="L151" s="27"/>
      <c r="T151" s="13"/>
      <c r="U151" s="13"/>
      <c r="V151" s="13"/>
      <c r="W151" s="13"/>
      <c r="X151" s="13"/>
      <c r="Y151" s="70"/>
      <c r="Z151" s="70"/>
      <c r="AA151" s="70"/>
    </row>
    <row r="152" spans="4:27" s="1" customFormat="1" ht="14.25" customHeight="1">
      <c r="D152" s="27"/>
      <c r="H152" s="27"/>
      <c r="L152" s="27"/>
      <c r="T152" s="13"/>
      <c r="U152" s="13"/>
      <c r="V152" s="13"/>
      <c r="W152" s="13"/>
      <c r="X152" s="13"/>
      <c r="Y152" s="70"/>
      <c r="Z152" s="70"/>
      <c r="AA152" s="70"/>
    </row>
    <row r="153" spans="4:27" s="1" customFormat="1" ht="14.25" customHeight="1">
      <c r="D153" s="27"/>
      <c r="H153" s="27"/>
      <c r="L153" s="27"/>
      <c r="T153" s="13"/>
      <c r="U153" s="13"/>
      <c r="V153" s="13"/>
      <c r="W153" s="13"/>
      <c r="X153" s="13"/>
      <c r="Y153" s="70"/>
      <c r="Z153" s="70"/>
      <c r="AA153" s="70"/>
    </row>
    <row r="154" spans="4:27" s="1" customFormat="1" ht="14.25" customHeight="1">
      <c r="D154" s="27"/>
      <c r="H154" s="27"/>
      <c r="L154" s="27"/>
      <c r="T154" s="13"/>
      <c r="U154" s="13"/>
      <c r="V154" s="13"/>
      <c r="W154" s="13"/>
      <c r="X154" s="13"/>
      <c r="Y154" s="70"/>
      <c r="Z154" s="70"/>
      <c r="AA154" s="70"/>
    </row>
    <row r="155" spans="4:27" s="1" customFormat="1" ht="14.25" customHeight="1">
      <c r="D155" s="27"/>
      <c r="H155" s="27"/>
      <c r="L155" s="27"/>
      <c r="T155" s="13"/>
      <c r="U155" s="13"/>
      <c r="V155" s="13"/>
      <c r="W155" s="13"/>
      <c r="X155" s="13"/>
      <c r="Y155" s="70"/>
      <c r="Z155" s="70"/>
      <c r="AA155" s="70"/>
    </row>
    <row r="156" spans="4:27" s="1" customFormat="1" ht="14.25" customHeight="1">
      <c r="D156" s="27"/>
      <c r="H156" s="27"/>
      <c r="L156" s="27"/>
      <c r="T156" s="13"/>
      <c r="U156" s="13"/>
      <c r="V156" s="13"/>
      <c r="W156" s="13"/>
      <c r="X156" s="13"/>
      <c r="Y156" s="70"/>
      <c r="Z156" s="70"/>
      <c r="AA156" s="70"/>
    </row>
    <row r="157" spans="4:27" s="1" customFormat="1" ht="14.25" customHeight="1">
      <c r="D157" s="27"/>
      <c r="H157" s="27"/>
      <c r="T157" s="13"/>
      <c r="U157" s="13"/>
      <c r="V157" s="13"/>
      <c r="W157" s="13"/>
      <c r="X157" s="13"/>
      <c r="Y157" s="70"/>
      <c r="Z157" s="70"/>
      <c r="AA157" s="70"/>
    </row>
    <row r="158" spans="4:27" s="1" customFormat="1" ht="14.25" customHeight="1">
      <c r="T158" s="13"/>
      <c r="U158" s="13"/>
      <c r="V158" s="13"/>
      <c r="W158" s="13"/>
      <c r="X158" s="13"/>
      <c r="Y158" s="70"/>
      <c r="Z158" s="70"/>
      <c r="AA158" s="70"/>
    </row>
    <row r="159" spans="4:27" s="1" customFormat="1" ht="14.25" customHeight="1">
      <c r="D159" s="54"/>
      <c r="T159" s="13"/>
      <c r="U159" s="13"/>
      <c r="V159" s="13"/>
      <c r="W159" s="13"/>
      <c r="X159" s="13"/>
      <c r="Y159" s="70"/>
      <c r="Z159" s="70"/>
      <c r="AA159" s="70"/>
    </row>
    <row r="160" spans="4:27" s="1" customFormat="1" ht="14.25" customHeight="1">
      <c r="T160" s="13"/>
      <c r="U160" s="13"/>
      <c r="V160" s="13"/>
      <c r="W160" s="13"/>
      <c r="X160" s="13"/>
      <c r="Y160" s="70"/>
      <c r="Z160" s="70"/>
      <c r="AA160" s="70"/>
    </row>
    <row r="161" spans="1:27" s="1" customFormat="1" ht="14.25" customHeight="1">
      <c r="T161" s="13"/>
      <c r="U161" s="13"/>
      <c r="V161" s="13"/>
      <c r="W161" s="13"/>
      <c r="X161" s="13"/>
      <c r="Y161" s="70"/>
      <c r="Z161" s="70"/>
      <c r="AA161" s="70"/>
    </row>
    <row r="162" spans="1:27" ht="14.25" customHeight="1">
      <c r="A162" s="1"/>
    </row>
    <row r="163" spans="1:27" s="1" customFormat="1" ht="14.25" customHeight="1">
      <c r="C163" s="50"/>
      <c r="D163" s="8"/>
      <c r="T163" s="13"/>
      <c r="U163" s="13"/>
      <c r="V163" s="13"/>
      <c r="W163" s="13"/>
      <c r="X163" s="13"/>
      <c r="Y163" s="70"/>
      <c r="Z163" s="70"/>
      <c r="AA163" s="70"/>
    </row>
    <row r="164" spans="1:27" s="1" customFormat="1" ht="14.25" customHeight="1">
      <c r="T164" s="13"/>
      <c r="U164" s="13"/>
      <c r="V164" s="13"/>
      <c r="W164" s="13"/>
      <c r="X164" s="13"/>
      <c r="Y164" s="70"/>
      <c r="Z164" s="70"/>
      <c r="AA164" s="70"/>
    </row>
    <row r="165" spans="1:27" s="1" customFormat="1" ht="14.25" customHeight="1">
      <c r="S165" s="55"/>
      <c r="T165" s="13"/>
      <c r="U165" s="13"/>
      <c r="V165" s="13"/>
      <c r="W165" s="13"/>
      <c r="X165" s="13"/>
      <c r="Y165" s="70"/>
      <c r="Z165" s="70"/>
      <c r="AA165" s="70"/>
    </row>
    <row r="166" spans="1:27" s="1" customFormat="1" ht="14.25" customHeight="1">
      <c r="D166" s="27"/>
      <c r="T166" s="13"/>
      <c r="U166" s="13"/>
      <c r="V166" s="13"/>
      <c r="W166" s="13"/>
      <c r="X166" s="13"/>
      <c r="Y166" s="70"/>
      <c r="Z166" s="70"/>
      <c r="AA166" s="70"/>
    </row>
    <row r="167" spans="1:27" s="1" customFormat="1" ht="14.25" customHeight="1">
      <c r="D167" s="27"/>
      <c r="T167" s="13"/>
      <c r="U167" s="13"/>
      <c r="V167" s="13"/>
      <c r="W167" s="13"/>
      <c r="X167" s="13"/>
      <c r="Y167" s="70"/>
      <c r="Z167" s="70"/>
      <c r="AA167" s="70"/>
    </row>
    <row r="168" spans="1:27" s="1" customFormat="1" ht="14.25" customHeight="1">
      <c r="D168" s="27"/>
      <c r="T168" s="13"/>
      <c r="U168" s="13"/>
      <c r="V168" s="13"/>
      <c r="W168" s="13"/>
      <c r="X168" s="13"/>
      <c r="Y168" s="70"/>
      <c r="Z168" s="70"/>
      <c r="AA168" s="70"/>
    </row>
    <row r="169" spans="1:27" s="1" customFormat="1" ht="14.25" customHeight="1">
      <c r="T169" s="13"/>
      <c r="U169" s="13"/>
      <c r="V169" s="13"/>
      <c r="W169" s="13"/>
      <c r="X169" s="13"/>
      <c r="Y169" s="70"/>
      <c r="Z169" s="70"/>
      <c r="AA169" s="70"/>
    </row>
    <row r="170" spans="1:27" s="1" customFormat="1" ht="14.25" customHeight="1">
      <c r="D170" s="54"/>
      <c r="T170" s="13"/>
      <c r="U170" s="13"/>
      <c r="V170" s="13"/>
      <c r="W170" s="13"/>
      <c r="X170" s="13"/>
      <c r="Y170" s="70"/>
      <c r="Z170" s="70"/>
      <c r="AA170" s="70"/>
    </row>
    <row r="171" spans="1:27" s="1" customFormat="1" ht="14.25" customHeight="1">
      <c r="T171" s="13"/>
      <c r="U171" s="13"/>
      <c r="V171" s="13"/>
      <c r="W171" s="13"/>
      <c r="X171" s="13"/>
      <c r="Y171" s="70"/>
      <c r="Z171" s="70"/>
      <c r="AA171" s="70"/>
    </row>
    <row r="172" spans="1:27" s="1" customFormat="1" ht="14.25" customHeight="1">
      <c r="D172" s="27"/>
      <c r="E172" s="27"/>
      <c r="F172" s="27"/>
      <c r="T172" s="13"/>
      <c r="U172" s="13"/>
      <c r="V172" s="13"/>
      <c r="W172" s="13"/>
      <c r="X172" s="13"/>
      <c r="Y172" s="70"/>
      <c r="Z172" s="70"/>
      <c r="AA172" s="70"/>
    </row>
    <row r="173" spans="1:27" ht="14.25" customHeight="1">
      <c r="A173" s="1"/>
    </row>
    <row r="174" spans="1:27" s="1" customFormat="1" ht="14.25" customHeight="1">
      <c r="C174" s="50"/>
      <c r="D174" s="8"/>
      <c r="T174" s="13"/>
      <c r="U174" s="13"/>
      <c r="V174" s="13"/>
      <c r="W174" s="13"/>
      <c r="X174" s="13"/>
      <c r="Y174" s="70"/>
      <c r="Z174" s="70"/>
      <c r="AA174" s="70"/>
    </row>
    <row r="175" spans="1:27" s="1" customFormat="1" ht="14.25" customHeight="1">
      <c r="T175" s="13"/>
      <c r="U175" s="13"/>
      <c r="V175" s="13"/>
      <c r="W175" s="13"/>
      <c r="X175" s="13"/>
      <c r="Y175" s="70"/>
      <c r="Z175" s="70"/>
      <c r="AA175" s="70"/>
    </row>
    <row r="176" spans="1:27" s="1" customFormat="1" ht="14.25" customHeight="1">
      <c r="S176" s="2"/>
      <c r="T176" s="13"/>
      <c r="U176" s="13"/>
      <c r="V176" s="13"/>
      <c r="W176" s="13"/>
      <c r="X176" s="13"/>
      <c r="Y176" s="70"/>
      <c r="Z176" s="70"/>
      <c r="AA176" s="70"/>
    </row>
    <row r="177" spans="1:27" s="1" customFormat="1" ht="14.25" customHeight="1">
      <c r="D177" s="27"/>
      <c r="J177" s="27"/>
      <c r="T177" s="13"/>
      <c r="U177" s="13"/>
      <c r="V177" s="13"/>
      <c r="W177" s="13"/>
      <c r="X177" s="13"/>
      <c r="Y177" s="70"/>
      <c r="Z177" s="70"/>
      <c r="AA177" s="70"/>
    </row>
    <row r="178" spans="1:27" s="1" customFormat="1" ht="14.25" customHeight="1">
      <c r="D178" s="27"/>
      <c r="J178" s="27"/>
      <c r="T178" s="13"/>
      <c r="U178" s="13"/>
      <c r="V178" s="13"/>
      <c r="W178" s="13"/>
      <c r="X178" s="13"/>
      <c r="Y178" s="70"/>
      <c r="Z178" s="70"/>
      <c r="AA178" s="70"/>
    </row>
    <row r="179" spans="1:27" s="1" customFormat="1" ht="14.25" customHeight="1">
      <c r="D179" s="27"/>
      <c r="J179" s="27"/>
      <c r="T179" s="13"/>
      <c r="U179" s="13"/>
      <c r="V179" s="13"/>
      <c r="W179" s="13"/>
      <c r="X179" s="13"/>
      <c r="Y179" s="70"/>
      <c r="Z179" s="70"/>
      <c r="AA179" s="70"/>
    </row>
    <row r="180" spans="1:27" s="1" customFormat="1" ht="14.25" customHeight="1">
      <c r="D180" s="27"/>
      <c r="J180" s="27"/>
      <c r="T180" s="13"/>
      <c r="U180" s="13"/>
      <c r="V180" s="13"/>
      <c r="W180" s="13"/>
      <c r="X180" s="13"/>
      <c r="Y180" s="70"/>
      <c r="Z180" s="70"/>
      <c r="AA180" s="70"/>
    </row>
    <row r="181" spans="1:27" s="1" customFormat="1" ht="14.25" customHeight="1">
      <c r="D181" s="27"/>
      <c r="J181" s="27"/>
      <c r="T181" s="13"/>
      <c r="U181" s="13"/>
      <c r="V181" s="13"/>
      <c r="W181" s="13"/>
      <c r="X181" s="13"/>
      <c r="Y181" s="70"/>
      <c r="Z181" s="70"/>
      <c r="AA181" s="70"/>
    </row>
    <row r="182" spans="1:27" s="1" customFormat="1" ht="14.25" customHeight="1">
      <c r="D182" s="27"/>
      <c r="J182" s="27"/>
      <c r="T182" s="13"/>
      <c r="U182" s="13"/>
      <c r="V182" s="13"/>
      <c r="W182" s="13"/>
      <c r="X182" s="13"/>
      <c r="Y182" s="70"/>
      <c r="Z182" s="70"/>
      <c r="AA182" s="70"/>
    </row>
    <row r="183" spans="1:27" s="1" customFormat="1" ht="14.25" customHeight="1">
      <c r="D183" s="27"/>
      <c r="J183" s="27"/>
      <c r="T183" s="13"/>
      <c r="U183" s="13"/>
      <c r="V183" s="13"/>
      <c r="W183" s="13"/>
      <c r="X183" s="13"/>
      <c r="Y183" s="70"/>
      <c r="Z183" s="70"/>
      <c r="AA183" s="70"/>
    </row>
    <row r="184" spans="1:27" s="1" customFormat="1" ht="14.25" customHeight="1">
      <c r="D184" s="27"/>
      <c r="J184" s="27"/>
      <c r="T184" s="13"/>
      <c r="U184" s="13"/>
      <c r="V184" s="13"/>
      <c r="W184" s="13"/>
      <c r="X184" s="13"/>
      <c r="Y184" s="70"/>
      <c r="Z184" s="70"/>
      <c r="AA184" s="70"/>
    </row>
    <row r="185" spans="1:27" s="1" customFormat="1" ht="14.25" customHeight="1">
      <c r="T185" s="13"/>
      <c r="U185" s="13"/>
      <c r="V185" s="13"/>
      <c r="W185" s="13"/>
      <c r="X185" s="13"/>
      <c r="Y185" s="70"/>
      <c r="Z185" s="70"/>
      <c r="AA185" s="70"/>
    </row>
    <row r="186" spans="1:27" s="1" customFormat="1" ht="14.25" customHeight="1">
      <c r="D186" s="54"/>
      <c r="T186" s="13"/>
      <c r="U186" s="13"/>
      <c r="V186" s="13"/>
      <c r="W186" s="13"/>
      <c r="X186" s="13"/>
      <c r="Y186" s="70"/>
      <c r="Z186" s="70"/>
      <c r="AA186" s="70"/>
    </row>
    <row r="187" spans="1:27" s="1" customFormat="1" ht="14.25" customHeight="1">
      <c r="T187" s="13"/>
      <c r="U187" s="13"/>
      <c r="V187" s="13"/>
      <c r="W187" s="13"/>
      <c r="X187" s="13"/>
      <c r="Y187" s="70"/>
      <c r="Z187" s="70"/>
      <c r="AA187" s="70"/>
    </row>
    <row r="188" spans="1:27" s="1" customFormat="1" ht="14.25" customHeight="1">
      <c r="D188" s="27"/>
      <c r="E188" s="27"/>
      <c r="F188" s="27"/>
      <c r="G188" s="27"/>
      <c r="H188" s="27"/>
      <c r="I188" s="27"/>
      <c r="J188" s="27"/>
      <c r="K188" s="27"/>
      <c r="T188" s="13"/>
      <c r="U188" s="13"/>
      <c r="V188" s="13"/>
      <c r="W188" s="13"/>
      <c r="X188" s="13"/>
      <c r="Y188" s="70"/>
      <c r="Z188" s="70"/>
      <c r="AA188" s="70"/>
    </row>
    <row r="189" spans="1:27" s="1" customFormat="1" ht="14.25" customHeight="1">
      <c r="D189" s="27"/>
      <c r="E189" s="27"/>
      <c r="F189" s="27"/>
      <c r="G189" s="27"/>
      <c r="H189" s="27"/>
      <c r="I189" s="27"/>
      <c r="J189" s="27"/>
      <c r="T189" s="13"/>
      <c r="U189" s="13"/>
      <c r="V189" s="13"/>
      <c r="W189" s="13"/>
      <c r="X189" s="13"/>
      <c r="Y189" s="70"/>
      <c r="Z189" s="70"/>
      <c r="AA189" s="70"/>
    </row>
    <row r="190" spans="1:27" ht="14.25" customHeight="1">
      <c r="A190" s="1"/>
    </row>
    <row r="191" spans="1:27" s="1" customFormat="1" ht="14.25" customHeight="1">
      <c r="C191" s="50"/>
      <c r="D191" s="8"/>
      <c r="T191" s="13"/>
      <c r="U191" s="13"/>
      <c r="V191" s="13"/>
      <c r="W191" s="13"/>
      <c r="X191" s="13"/>
      <c r="Y191" s="70"/>
      <c r="Z191" s="70"/>
      <c r="AA191" s="70"/>
    </row>
    <row r="192" spans="1:27" s="1" customFormat="1" ht="14.25" customHeight="1">
      <c r="T192" s="13"/>
      <c r="U192" s="13"/>
      <c r="V192" s="13"/>
      <c r="W192" s="13"/>
      <c r="X192" s="13"/>
      <c r="Y192" s="70"/>
      <c r="Z192" s="70"/>
      <c r="AA192" s="70"/>
    </row>
    <row r="193" spans="1:27" s="1" customFormat="1" ht="14.25" customHeight="1">
      <c r="S193" s="55"/>
      <c r="T193" s="13"/>
      <c r="U193" s="13"/>
      <c r="V193" s="13"/>
      <c r="W193" s="13"/>
      <c r="X193" s="13"/>
      <c r="Y193" s="70"/>
      <c r="Z193" s="70"/>
      <c r="AA193" s="70"/>
    </row>
    <row r="194" spans="1:27" s="1" customFormat="1" ht="14.25" customHeight="1">
      <c r="D194" s="27"/>
      <c r="J194" s="27"/>
      <c r="T194" s="13"/>
      <c r="U194" s="13"/>
      <c r="V194" s="13"/>
      <c r="W194" s="13"/>
      <c r="X194" s="13"/>
      <c r="Y194" s="70"/>
      <c r="Z194" s="70"/>
      <c r="AA194" s="70"/>
    </row>
    <row r="195" spans="1:27" s="1" customFormat="1" ht="14.25" customHeight="1">
      <c r="D195" s="27"/>
      <c r="J195" s="27"/>
      <c r="T195" s="13"/>
      <c r="U195" s="13"/>
      <c r="V195" s="13"/>
      <c r="W195" s="13"/>
      <c r="X195" s="13"/>
      <c r="Y195" s="70"/>
      <c r="Z195" s="70"/>
      <c r="AA195" s="70"/>
    </row>
    <row r="196" spans="1:27" s="1" customFormat="1" ht="14.25" customHeight="1">
      <c r="D196" s="27"/>
      <c r="J196" s="27"/>
      <c r="T196" s="13"/>
      <c r="U196" s="13"/>
      <c r="V196" s="13"/>
      <c r="W196" s="13"/>
      <c r="X196" s="13"/>
      <c r="Y196" s="70"/>
      <c r="Z196" s="70"/>
      <c r="AA196" s="70"/>
    </row>
    <row r="197" spans="1:27" s="1" customFormat="1" ht="14.25" customHeight="1">
      <c r="D197" s="27"/>
      <c r="J197" s="27"/>
      <c r="T197" s="13"/>
      <c r="U197" s="13"/>
      <c r="V197" s="13"/>
      <c r="W197" s="13"/>
      <c r="X197" s="13"/>
      <c r="Y197" s="70"/>
      <c r="Z197" s="70"/>
      <c r="AA197" s="70"/>
    </row>
    <row r="198" spans="1:27" s="1" customFormat="1" ht="14.25" customHeight="1">
      <c r="D198" s="27"/>
      <c r="J198" s="27"/>
      <c r="T198" s="13"/>
      <c r="U198" s="13"/>
      <c r="V198" s="13"/>
      <c r="W198" s="13"/>
      <c r="X198" s="13"/>
      <c r="Y198" s="70"/>
      <c r="Z198" s="70"/>
      <c r="AA198" s="70"/>
    </row>
    <row r="199" spans="1:27" s="1" customFormat="1" ht="14.25" customHeight="1">
      <c r="D199" s="27"/>
      <c r="J199" s="27"/>
      <c r="T199" s="13"/>
      <c r="U199" s="13"/>
      <c r="V199" s="13"/>
      <c r="W199" s="13"/>
      <c r="X199" s="13"/>
      <c r="Y199" s="70"/>
      <c r="Z199" s="70"/>
      <c r="AA199" s="70"/>
    </row>
    <row r="200" spans="1:27" s="1" customFormat="1" ht="14.25" customHeight="1">
      <c r="D200" s="27"/>
      <c r="J200" s="27"/>
      <c r="T200" s="13"/>
      <c r="U200" s="13"/>
      <c r="V200" s="13"/>
      <c r="W200" s="13"/>
      <c r="X200" s="13"/>
      <c r="Y200" s="70"/>
      <c r="Z200" s="70"/>
      <c r="AA200" s="70"/>
    </row>
    <row r="201" spans="1:27" s="1" customFormat="1" ht="14.25" customHeight="1">
      <c r="D201" s="27"/>
      <c r="J201" s="27"/>
      <c r="T201" s="13"/>
      <c r="U201" s="13"/>
      <c r="V201" s="13"/>
      <c r="W201" s="13"/>
      <c r="X201" s="13"/>
      <c r="Y201" s="70"/>
      <c r="Z201" s="70"/>
      <c r="AA201" s="70"/>
    </row>
    <row r="202" spans="1:27" s="1" customFormat="1" ht="14.25" customHeight="1">
      <c r="T202" s="13"/>
      <c r="U202" s="13"/>
      <c r="V202" s="13"/>
      <c r="W202" s="13"/>
      <c r="X202" s="13"/>
      <c r="Y202" s="70"/>
      <c r="Z202" s="70"/>
      <c r="AA202" s="70"/>
    </row>
    <row r="203" spans="1:27" s="1" customFormat="1" ht="14.25" customHeight="1">
      <c r="D203" s="54"/>
      <c r="T203" s="13"/>
      <c r="U203" s="13"/>
      <c r="V203" s="13"/>
      <c r="W203" s="13"/>
      <c r="X203" s="13"/>
      <c r="Y203" s="70"/>
      <c r="Z203" s="70"/>
      <c r="AA203" s="70"/>
    </row>
    <row r="204" spans="1:27" s="1" customFormat="1" ht="14.25" customHeight="1">
      <c r="T204" s="13"/>
      <c r="U204" s="13"/>
      <c r="V204" s="13"/>
      <c r="W204" s="13"/>
      <c r="X204" s="13"/>
      <c r="Y204" s="70"/>
      <c r="Z204" s="70"/>
      <c r="AA204" s="70"/>
    </row>
    <row r="205" spans="1:27" s="1" customFormat="1" ht="14.25" customHeight="1">
      <c r="D205" s="27"/>
      <c r="E205" s="27"/>
      <c r="F205" s="27"/>
      <c r="G205" s="27"/>
      <c r="H205" s="27"/>
      <c r="I205" s="27"/>
      <c r="J205" s="27"/>
      <c r="K205" s="27"/>
      <c r="T205" s="13"/>
      <c r="U205" s="13"/>
      <c r="V205" s="13"/>
      <c r="W205" s="13"/>
      <c r="X205" s="13"/>
      <c r="Y205" s="70"/>
      <c r="Z205" s="70"/>
      <c r="AA205" s="70"/>
    </row>
    <row r="206" spans="1:27" s="1" customFormat="1" ht="14.25" customHeight="1">
      <c r="D206" s="27"/>
      <c r="E206" s="27"/>
      <c r="F206" s="27"/>
      <c r="G206" s="27"/>
      <c r="H206" s="27"/>
      <c r="I206" s="27"/>
      <c r="J206" s="27"/>
      <c r="T206" s="13"/>
      <c r="U206" s="13"/>
      <c r="V206" s="13"/>
      <c r="W206" s="13"/>
      <c r="X206" s="13"/>
      <c r="Y206" s="70"/>
      <c r="Z206" s="70"/>
      <c r="AA206" s="70"/>
    </row>
    <row r="207" spans="1:27" ht="14.25" customHeight="1">
      <c r="A207" s="1"/>
    </row>
    <row r="208" spans="1:27" s="1" customFormat="1" ht="14.25" customHeight="1">
      <c r="C208" s="50"/>
      <c r="D208" s="8"/>
      <c r="T208" s="13"/>
      <c r="U208" s="13"/>
      <c r="V208" s="13"/>
      <c r="W208" s="13"/>
      <c r="X208" s="13"/>
      <c r="Y208" s="70"/>
      <c r="Z208" s="70"/>
      <c r="AA208" s="70"/>
    </row>
    <row r="209" spans="1:27" s="1" customFormat="1" ht="14.25" customHeight="1">
      <c r="T209" s="13"/>
      <c r="U209" s="13"/>
      <c r="V209" s="13"/>
      <c r="W209" s="13"/>
      <c r="X209" s="13"/>
      <c r="Y209" s="70"/>
      <c r="Z209" s="70"/>
      <c r="AA209" s="70"/>
    </row>
    <row r="210" spans="1:27" s="1" customFormat="1" ht="14.25" customHeight="1">
      <c r="S210" s="55"/>
      <c r="T210" s="13"/>
      <c r="U210" s="13"/>
      <c r="V210" s="13"/>
      <c r="W210" s="13"/>
      <c r="X210" s="13"/>
      <c r="Y210" s="70"/>
      <c r="Z210" s="70"/>
      <c r="AA210" s="70"/>
    </row>
    <row r="211" spans="1:27" s="1" customFormat="1" ht="14.25" customHeight="1">
      <c r="D211" s="27"/>
      <c r="T211" s="13"/>
      <c r="U211" s="13"/>
      <c r="V211" s="13"/>
      <c r="W211" s="13"/>
      <c r="X211" s="13"/>
      <c r="Y211" s="70"/>
      <c r="Z211" s="70"/>
      <c r="AA211" s="70"/>
    </row>
    <row r="212" spans="1:27" s="1" customFormat="1" ht="14.25" customHeight="1">
      <c r="D212" s="27"/>
      <c r="T212" s="13"/>
      <c r="U212" s="13"/>
      <c r="V212" s="13"/>
      <c r="W212" s="13"/>
      <c r="X212" s="13"/>
      <c r="Y212" s="70"/>
      <c r="Z212" s="70"/>
      <c r="AA212" s="70"/>
    </row>
    <row r="213" spans="1:27" s="1" customFormat="1" ht="14.25" customHeight="1">
      <c r="T213" s="13"/>
      <c r="U213" s="13"/>
      <c r="V213" s="13"/>
      <c r="W213" s="13"/>
      <c r="X213" s="13"/>
      <c r="Y213" s="70"/>
      <c r="Z213" s="70"/>
      <c r="AA213" s="70"/>
    </row>
    <row r="214" spans="1:27" s="1" customFormat="1" ht="14.25" customHeight="1">
      <c r="D214" s="54"/>
      <c r="T214" s="13"/>
      <c r="U214" s="13"/>
      <c r="V214" s="13"/>
      <c r="W214" s="13"/>
      <c r="X214" s="13"/>
      <c r="Y214" s="70"/>
      <c r="Z214" s="70"/>
      <c r="AA214" s="70"/>
    </row>
    <row r="215" spans="1:27" s="1" customFormat="1" ht="14.25" customHeight="1">
      <c r="T215" s="13"/>
      <c r="U215" s="13"/>
      <c r="V215" s="13"/>
      <c r="W215" s="13"/>
      <c r="X215" s="13"/>
      <c r="Y215" s="70"/>
      <c r="Z215" s="70"/>
      <c r="AA215" s="70"/>
    </row>
    <row r="216" spans="1:27" s="1" customFormat="1" ht="14.25" customHeight="1">
      <c r="T216" s="13"/>
      <c r="U216" s="13"/>
      <c r="V216" s="13"/>
      <c r="W216" s="13"/>
      <c r="X216" s="13"/>
      <c r="Y216" s="70"/>
      <c r="Z216" s="70"/>
      <c r="AA216" s="70"/>
    </row>
    <row r="217" spans="1:27" ht="14.25" customHeight="1">
      <c r="A217" s="1"/>
    </row>
    <row r="218" spans="1:27" s="1" customFormat="1" ht="14.25" customHeight="1">
      <c r="C218" s="50"/>
      <c r="D218" s="56"/>
      <c r="T218" s="13"/>
      <c r="U218" s="13"/>
      <c r="V218" s="13"/>
      <c r="W218" s="13"/>
      <c r="X218" s="13"/>
      <c r="Y218" s="70"/>
      <c r="Z218" s="70"/>
      <c r="AA218" s="70"/>
    </row>
    <row r="219" spans="1:27" s="1" customFormat="1" ht="14.25" customHeight="1">
      <c r="C219" s="50"/>
      <c r="D219" s="8"/>
      <c r="T219" s="13"/>
      <c r="U219" s="13"/>
      <c r="V219" s="13"/>
      <c r="W219" s="13"/>
      <c r="X219" s="13"/>
      <c r="Y219" s="70"/>
      <c r="Z219" s="70"/>
      <c r="AA219" s="70"/>
    </row>
    <row r="220" spans="1:27" s="1" customFormat="1" ht="14.25" customHeight="1">
      <c r="T220" s="13"/>
      <c r="U220" s="13"/>
      <c r="V220" s="13"/>
      <c r="W220" s="13"/>
      <c r="X220" s="13"/>
      <c r="Y220" s="70"/>
      <c r="Z220" s="70"/>
      <c r="AA220" s="70"/>
    </row>
    <row r="221" spans="1:27" s="1" customFormat="1" ht="14.25" customHeight="1">
      <c r="S221" s="55"/>
      <c r="T221" s="13"/>
      <c r="U221" s="13"/>
      <c r="V221" s="13"/>
      <c r="W221" s="13"/>
      <c r="X221" s="13"/>
      <c r="Y221" s="70"/>
      <c r="Z221" s="70"/>
      <c r="AA221" s="70"/>
    </row>
    <row r="222" spans="1:27" s="1" customFormat="1" ht="14.25" customHeight="1">
      <c r="D222" s="27"/>
      <c r="J222" s="27"/>
      <c r="T222" s="13"/>
      <c r="U222" s="13"/>
      <c r="V222" s="13"/>
      <c r="W222" s="13"/>
      <c r="X222" s="13"/>
      <c r="Y222" s="70"/>
      <c r="Z222" s="70"/>
      <c r="AA222" s="70"/>
    </row>
    <row r="223" spans="1:27" s="1" customFormat="1" ht="14.25" customHeight="1">
      <c r="D223" s="27"/>
      <c r="J223" s="27"/>
      <c r="T223" s="13"/>
      <c r="U223" s="13"/>
      <c r="V223" s="13"/>
      <c r="W223" s="13"/>
      <c r="X223" s="13"/>
      <c r="Y223" s="70"/>
      <c r="Z223" s="70"/>
      <c r="AA223" s="70"/>
    </row>
    <row r="224" spans="1:27" s="1" customFormat="1" ht="14.25" customHeight="1">
      <c r="D224" s="27"/>
      <c r="J224" s="27"/>
      <c r="T224" s="13"/>
      <c r="U224" s="13"/>
      <c r="V224" s="13"/>
      <c r="W224" s="13"/>
      <c r="X224" s="13"/>
      <c r="Y224" s="70"/>
      <c r="Z224" s="70"/>
      <c r="AA224" s="70"/>
    </row>
    <row r="225" spans="1:27" s="1" customFormat="1" ht="14.25" customHeight="1">
      <c r="D225" s="27"/>
      <c r="J225" s="27"/>
      <c r="T225" s="13"/>
      <c r="U225" s="13"/>
      <c r="V225" s="13"/>
      <c r="W225" s="13"/>
      <c r="X225" s="13"/>
      <c r="Y225" s="70"/>
      <c r="Z225" s="70"/>
      <c r="AA225" s="70"/>
    </row>
    <row r="226" spans="1:27" s="1" customFormat="1" ht="14.25" customHeight="1">
      <c r="D226" s="27"/>
      <c r="J226" s="27"/>
      <c r="T226" s="13"/>
      <c r="U226" s="13"/>
      <c r="V226" s="13"/>
      <c r="W226" s="13"/>
      <c r="X226" s="13"/>
      <c r="Y226" s="70"/>
      <c r="Z226" s="70"/>
      <c r="AA226" s="70"/>
    </row>
    <row r="227" spans="1:27" s="1" customFormat="1" ht="14.25" customHeight="1">
      <c r="D227" s="27"/>
      <c r="J227" s="27"/>
      <c r="T227" s="13"/>
      <c r="U227" s="13"/>
      <c r="V227" s="13"/>
      <c r="W227" s="13"/>
      <c r="X227" s="13"/>
      <c r="Y227" s="70"/>
      <c r="Z227" s="70"/>
      <c r="AA227" s="70"/>
    </row>
    <row r="228" spans="1:27" s="1" customFormat="1" ht="14.25" customHeight="1">
      <c r="D228" s="27"/>
      <c r="J228" s="27"/>
      <c r="T228" s="13"/>
      <c r="U228" s="13"/>
      <c r="V228" s="13"/>
      <c r="W228" s="13"/>
      <c r="X228" s="13"/>
      <c r="Y228" s="70"/>
      <c r="Z228" s="70"/>
      <c r="AA228" s="70"/>
    </row>
    <row r="229" spans="1:27" s="1" customFormat="1" ht="14.25" customHeight="1">
      <c r="D229" s="27"/>
      <c r="J229" s="27"/>
      <c r="T229" s="13"/>
      <c r="U229" s="13"/>
      <c r="V229" s="13"/>
      <c r="W229" s="13"/>
      <c r="X229" s="13"/>
      <c r="Y229" s="70"/>
      <c r="Z229" s="70"/>
      <c r="AA229" s="70"/>
    </row>
    <row r="230" spans="1:27" s="1" customFormat="1" ht="14.25" customHeight="1">
      <c r="T230" s="13"/>
      <c r="U230" s="13"/>
      <c r="V230" s="13"/>
      <c r="W230" s="13"/>
      <c r="X230" s="13"/>
      <c r="Y230" s="70"/>
      <c r="Z230" s="70"/>
      <c r="AA230" s="70"/>
    </row>
    <row r="231" spans="1:27" s="1" customFormat="1" ht="14.25" customHeight="1">
      <c r="D231" s="54"/>
      <c r="T231" s="13"/>
      <c r="U231" s="13"/>
      <c r="V231" s="13"/>
      <c r="W231" s="13"/>
      <c r="X231" s="13"/>
      <c r="Y231" s="70"/>
      <c r="Z231" s="70"/>
      <c r="AA231" s="70"/>
    </row>
    <row r="232" spans="1:27" s="1" customFormat="1" ht="14.25" customHeight="1">
      <c r="T232" s="13"/>
      <c r="U232" s="13"/>
      <c r="V232" s="13"/>
      <c r="W232" s="13"/>
      <c r="X232" s="13"/>
      <c r="Y232" s="70"/>
      <c r="Z232" s="70"/>
      <c r="AA232" s="70"/>
    </row>
    <row r="233" spans="1:27" s="1" customFormat="1" ht="14.25" customHeight="1">
      <c r="D233" s="27"/>
      <c r="E233" s="27"/>
      <c r="F233" s="27"/>
      <c r="G233" s="27"/>
      <c r="H233" s="27"/>
      <c r="I233" s="27"/>
      <c r="J233" s="27"/>
      <c r="K233" s="27"/>
      <c r="T233" s="13"/>
      <c r="U233" s="13"/>
      <c r="V233" s="13"/>
      <c r="W233" s="13"/>
      <c r="X233" s="13"/>
      <c r="Y233" s="70"/>
      <c r="Z233" s="70"/>
      <c r="AA233" s="70"/>
    </row>
    <row r="234" spans="1:27" s="1" customFormat="1" ht="14.25" customHeight="1">
      <c r="D234" s="27"/>
      <c r="E234" s="27"/>
      <c r="F234" s="27"/>
      <c r="G234" s="27"/>
      <c r="H234" s="27"/>
      <c r="I234" s="27"/>
      <c r="J234" s="27"/>
      <c r="T234" s="13"/>
      <c r="U234" s="13"/>
      <c r="V234" s="13"/>
      <c r="W234" s="13"/>
      <c r="X234" s="13"/>
      <c r="Y234" s="70"/>
      <c r="Z234" s="70"/>
      <c r="AA234" s="70"/>
    </row>
    <row r="235" spans="1:27" ht="14.25" customHeight="1">
      <c r="A235" s="1"/>
    </row>
    <row r="236" spans="1:27" ht="14.25" customHeight="1">
      <c r="A236" s="1"/>
    </row>
    <row r="237" spans="1:27" s="1" customFormat="1" ht="14.25" customHeight="1">
      <c r="C237" s="26"/>
      <c r="D237" s="26"/>
      <c r="E237" s="26"/>
      <c r="F237" s="26"/>
      <c r="G237" s="26"/>
      <c r="H237" s="26"/>
      <c r="I237" s="26"/>
      <c r="J237" s="26"/>
      <c r="K237" s="26"/>
      <c r="L237" s="26"/>
      <c r="M237" s="26"/>
      <c r="N237" s="26"/>
      <c r="O237" s="26"/>
      <c r="P237" s="26"/>
      <c r="S237" s="22"/>
      <c r="T237" s="13"/>
      <c r="U237" s="13"/>
      <c r="V237" s="13"/>
      <c r="W237" s="13"/>
      <c r="X237" s="13"/>
      <c r="Y237" s="70"/>
      <c r="Z237" s="70"/>
      <c r="AA237" s="70"/>
    </row>
    <row r="238" spans="1:27" ht="14.25" customHeight="1">
      <c r="A238" s="1"/>
    </row>
    <row r="239" spans="1:27" s="1" customFormat="1" ht="14.25" customHeight="1">
      <c r="C239" s="50"/>
      <c r="D239" s="8"/>
      <c r="T239" s="13"/>
      <c r="U239" s="13"/>
      <c r="V239" s="13"/>
      <c r="W239" s="13"/>
      <c r="X239" s="13"/>
      <c r="Y239" s="70"/>
      <c r="Z239" s="70"/>
      <c r="AA239" s="70"/>
    </row>
    <row r="240" spans="1:27" s="1" customFormat="1" ht="14.25" customHeight="1">
      <c r="T240" s="13"/>
      <c r="U240" s="13"/>
      <c r="V240" s="13"/>
      <c r="W240" s="13"/>
      <c r="X240" s="13"/>
      <c r="Y240" s="70"/>
      <c r="Z240" s="70"/>
      <c r="AA240" s="70"/>
    </row>
    <row r="241" spans="1:27" s="1" customFormat="1" ht="14.25" customHeight="1">
      <c r="S241" s="55"/>
      <c r="T241" s="13"/>
      <c r="U241" s="13"/>
      <c r="V241" s="13"/>
      <c r="W241" s="13"/>
      <c r="X241" s="13"/>
      <c r="Y241" s="70"/>
      <c r="Z241" s="70"/>
      <c r="AA241" s="70"/>
    </row>
    <row r="242" spans="1:27" s="1" customFormat="1" ht="14.25" customHeight="1">
      <c r="D242" s="27"/>
      <c r="T242" s="13"/>
      <c r="U242" s="13"/>
      <c r="V242" s="13"/>
      <c r="W242" s="13"/>
      <c r="X242" s="13"/>
      <c r="Y242" s="70"/>
      <c r="Z242" s="70"/>
      <c r="AA242" s="70"/>
    </row>
    <row r="243" spans="1:27" s="1" customFormat="1" ht="14.25" customHeight="1">
      <c r="D243" s="27"/>
      <c r="E243" s="10"/>
      <c r="T243" s="13"/>
      <c r="U243" s="13"/>
      <c r="V243" s="13"/>
      <c r="W243" s="13"/>
      <c r="X243" s="13"/>
      <c r="Y243" s="70"/>
      <c r="Z243" s="70"/>
      <c r="AA243" s="70"/>
    </row>
    <row r="244" spans="1:27" s="1" customFormat="1" ht="14.25" customHeight="1">
      <c r="D244" s="27"/>
      <c r="T244" s="13"/>
      <c r="U244" s="13"/>
      <c r="V244" s="13"/>
      <c r="W244" s="13"/>
      <c r="X244" s="13"/>
      <c r="Y244" s="70"/>
      <c r="Z244" s="70"/>
      <c r="AA244" s="70"/>
    </row>
    <row r="245" spans="1:27" s="1" customFormat="1" ht="14.25" customHeight="1">
      <c r="D245" s="27"/>
      <c r="T245" s="13"/>
      <c r="U245" s="13"/>
      <c r="V245" s="13"/>
      <c r="W245" s="13"/>
      <c r="X245" s="13"/>
      <c r="Y245" s="70"/>
      <c r="Z245" s="70"/>
      <c r="AA245" s="70"/>
    </row>
    <row r="246" spans="1:27" s="1" customFormat="1" ht="14.25" customHeight="1">
      <c r="D246" s="27"/>
      <c r="T246" s="13"/>
      <c r="U246" s="13"/>
      <c r="V246" s="13"/>
      <c r="W246" s="13"/>
      <c r="X246" s="13"/>
      <c r="Y246" s="70"/>
      <c r="Z246" s="70"/>
      <c r="AA246" s="70"/>
    </row>
    <row r="247" spans="1:27" s="1" customFormat="1" ht="14.25" customHeight="1">
      <c r="T247" s="13"/>
      <c r="U247" s="13"/>
      <c r="V247" s="13"/>
      <c r="W247" s="13"/>
      <c r="X247" s="13"/>
      <c r="Y247" s="70"/>
      <c r="Z247" s="70"/>
      <c r="AA247" s="70"/>
    </row>
    <row r="248" spans="1:27" s="1" customFormat="1" ht="14.25" customHeight="1">
      <c r="D248" s="54"/>
      <c r="T248" s="13"/>
      <c r="U248" s="13"/>
      <c r="V248" s="13"/>
      <c r="W248" s="13"/>
      <c r="X248" s="13"/>
      <c r="Y248" s="70"/>
      <c r="Z248" s="70"/>
      <c r="AA248" s="70"/>
    </row>
    <row r="249" spans="1:27" s="1" customFormat="1" ht="14.25" customHeight="1">
      <c r="T249" s="13"/>
      <c r="U249" s="13"/>
      <c r="V249" s="13"/>
      <c r="W249" s="13"/>
      <c r="X249" s="13"/>
      <c r="Y249" s="70"/>
      <c r="Z249" s="70"/>
      <c r="AA249" s="70"/>
    </row>
    <row r="250" spans="1:27" s="1" customFormat="1" ht="14.25" customHeight="1">
      <c r="T250" s="13"/>
      <c r="U250" s="13"/>
      <c r="V250" s="13"/>
      <c r="W250" s="13"/>
      <c r="X250" s="13"/>
      <c r="Y250" s="70"/>
      <c r="Z250" s="70"/>
      <c r="AA250" s="70"/>
    </row>
    <row r="251" spans="1:27" ht="14.25" customHeight="1">
      <c r="A251" s="1"/>
    </row>
    <row r="252" spans="1:27" s="1" customFormat="1" ht="14.25" customHeight="1">
      <c r="C252" s="50"/>
      <c r="D252" s="56"/>
      <c r="T252" s="13"/>
      <c r="U252" s="13"/>
      <c r="V252" s="13"/>
      <c r="W252" s="13"/>
      <c r="X252" s="13"/>
      <c r="Y252" s="70"/>
      <c r="Z252" s="70"/>
      <c r="AA252" s="70"/>
    </row>
    <row r="253" spans="1:27" s="1" customFormat="1" ht="14.25" customHeight="1">
      <c r="C253" s="50"/>
      <c r="D253" s="8"/>
      <c r="T253" s="13"/>
      <c r="U253" s="13"/>
      <c r="V253" s="13"/>
      <c r="W253" s="13"/>
      <c r="X253" s="13"/>
      <c r="Y253" s="70"/>
      <c r="Z253" s="70"/>
      <c r="AA253" s="70"/>
    </row>
    <row r="254" spans="1:27" s="1" customFormat="1" ht="14.25" customHeight="1">
      <c r="T254" s="13"/>
      <c r="U254" s="13"/>
      <c r="V254" s="13"/>
      <c r="W254" s="13"/>
      <c r="X254" s="13"/>
      <c r="Y254" s="70"/>
      <c r="Z254" s="70"/>
      <c r="AA254" s="70"/>
    </row>
    <row r="255" spans="1:27" s="1" customFormat="1" ht="14.25" customHeight="1">
      <c r="S255" s="55"/>
      <c r="T255" s="13"/>
      <c r="U255" s="13"/>
      <c r="V255" s="13"/>
      <c r="W255" s="13"/>
      <c r="X255" s="13"/>
      <c r="Y255" s="70"/>
      <c r="Z255" s="70"/>
      <c r="AA255" s="70"/>
    </row>
    <row r="256" spans="1:27" s="1" customFormat="1" ht="14.25" customHeight="1">
      <c r="D256" s="27"/>
      <c r="T256" s="13"/>
      <c r="U256" s="13"/>
      <c r="V256" s="13"/>
      <c r="W256" s="13"/>
      <c r="X256" s="13"/>
      <c r="Y256" s="70"/>
      <c r="Z256" s="70"/>
      <c r="AA256" s="70"/>
    </row>
    <row r="257" spans="1:27" s="1" customFormat="1" ht="14.25" customHeight="1">
      <c r="D257" s="27"/>
      <c r="T257" s="13"/>
      <c r="U257" s="13"/>
      <c r="V257" s="13"/>
      <c r="W257" s="13"/>
      <c r="X257" s="13"/>
      <c r="Y257" s="70"/>
      <c r="Z257" s="70"/>
      <c r="AA257" s="70"/>
    </row>
    <row r="258" spans="1:27" s="1" customFormat="1" ht="14.25" customHeight="1">
      <c r="D258" s="27"/>
      <c r="T258" s="13"/>
      <c r="U258" s="13"/>
      <c r="V258" s="13"/>
      <c r="W258" s="13"/>
      <c r="X258" s="13"/>
      <c r="Y258" s="70"/>
      <c r="Z258" s="70"/>
      <c r="AA258" s="70"/>
    </row>
    <row r="259" spans="1:27" s="1" customFormat="1" ht="14.25" customHeight="1">
      <c r="D259" s="27"/>
      <c r="T259" s="13"/>
      <c r="U259" s="13"/>
      <c r="V259" s="13"/>
      <c r="W259" s="13"/>
      <c r="X259" s="13"/>
      <c r="Y259" s="70"/>
      <c r="Z259" s="70"/>
      <c r="AA259" s="70"/>
    </row>
    <row r="260" spans="1:27" s="1" customFormat="1" ht="14.25" customHeight="1">
      <c r="D260" s="27"/>
      <c r="T260" s="13"/>
      <c r="U260" s="13"/>
      <c r="V260" s="13"/>
      <c r="W260" s="13"/>
      <c r="X260" s="13"/>
      <c r="Y260" s="70"/>
      <c r="Z260" s="70"/>
      <c r="AA260" s="70"/>
    </row>
    <row r="261" spans="1:27" s="1" customFormat="1" ht="14.25" customHeight="1">
      <c r="D261" s="27"/>
      <c r="T261" s="13"/>
      <c r="U261" s="13"/>
      <c r="V261" s="13"/>
      <c r="W261" s="13"/>
      <c r="X261" s="13"/>
      <c r="Y261" s="70"/>
      <c r="Z261" s="70"/>
      <c r="AA261" s="70"/>
    </row>
    <row r="262" spans="1:27" s="1" customFormat="1" ht="14.25" customHeight="1">
      <c r="T262" s="13"/>
      <c r="U262" s="13"/>
      <c r="V262" s="13"/>
      <c r="W262" s="13"/>
      <c r="X262" s="13"/>
      <c r="Y262" s="70"/>
      <c r="Z262" s="70"/>
      <c r="AA262" s="70"/>
    </row>
    <row r="263" spans="1:27" s="1" customFormat="1" ht="14.25" customHeight="1">
      <c r="D263" s="54"/>
      <c r="T263" s="13"/>
      <c r="U263" s="13"/>
      <c r="V263" s="13"/>
      <c r="W263" s="13"/>
      <c r="X263" s="13"/>
      <c r="Y263" s="70"/>
      <c r="Z263" s="70"/>
      <c r="AA263" s="70"/>
    </row>
    <row r="264" spans="1:27" s="1" customFormat="1" ht="14.25" customHeight="1">
      <c r="I264" s="49"/>
      <c r="J264" s="49"/>
      <c r="K264" s="49"/>
      <c r="T264" s="13"/>
      <c r="U264" s="13"/>
      <c r="V264" s="13"/>
      <c r="W264" s="13"/>
      <c r="X264" s="13"/>
      <c r="Y264" s="70"/>
      <c r="Z264" s="70"/>
      <c r="AA264" s="70"/>
    </row>
    <row r="265" spans="1:27" s="1" customFormat="1" ht="14.25" customHeight="1">
      <c r="D265" s="27"/>
      <c r="E265" s="27"/>
      <c r="F265" s="27"/>
      <c r="G265" s="27"/>
      <c r="H265" s="27"/>
      <c r="I265" s="49"/>
      <c r="J265" s="49"/>
      <c r="K265" s="49"/>
      <c r="L265" s="49"/>
      <c r="T265" s="13"/>
      <c r="U265" s="13"/>
      <c r="V265" s="13"/>
      <c r="W265" s="13"/>
      <c r="X265" s="13"/>
      <c r="Y265" s="70"/>
      <c r="Z265" s="70"/>
      <c r="AA265" s="70"/>
    </row>
    <row r="266" spans="1:27" s="1" customFormat="1" ht="14.25" customHeight="1">
      <c r="T266" s="13"/>
      <c r="U266" s="13"/>
      <c r="V266" s="13"/>
      <c r="W266" s="13"/>
      <c r="X266" s="13"/>
      <c r="Y266" s="70"/>
      <c r="Z266" s="70"/>
      <c r="AA266" s="70"/>
    </row>
    <row r="267" spans="1:27" s="1" customFormat="1" ht="14.25" customHeight="1">
      <c r="T267" s="13"/>
      <c r="U267" s="13"/>
      <c r="V267" s="13"/>
      <c r="W267" s="13"/>
      <c r="X267" s="13"/>
      <c r="Y267" s="70"/>
      <c r="Z267" s="70"/>
      <c r="AA267" s="70"/>
    </row>
    <row r="268" spans="1:27" s="1" customFormat="1" ht="14.25" customHeight="1">
      <c r="D268" s="57"/>
      <c r="E268" s="57"/>
      <c r="F268" s="57"/>
      <c r="G268" s="57"/>
      <c r="H268" s="57"/>
      <c r="I268" s="57"/>
      <c r="J268" s="57"/>
      <c r="K268" s="57"/>
      <c r="L268" s="57"/>
      <c r="M268" s="57"/>
      <c r="N268" s="57"/>
      <c r="O268" s="57"/>
      <c r="P268" s="57"/>
      <c r="T268" s="13"/>
      <c r="U268" s="13"/>
      <c r="V268" s="13"/>
      <c r="W268" s="13"/>
      <c r="X268" s="13"/>
      <c r="Y268" s="70"/>
      <c r="Z268" s="70"/>
      <c r="AA268" s="70"/>
    </row>
    <row r="269" spans="1:27" ht="14.25" customHeight="1">
      <c r="A269" s="1"/>
    </row>
    <row r="270" spans="1:27" s="1" customFormat="1" ht="14.25" customHeight="1">
      <c r="C270" s="50"/>
      <c r="D270" s="8"/>
      <c r="T270" s="13"/>
      <c r="U270" s="13"/>
      <c r="V270" s="13"/>
      <c r="W270" s="13"/>
      <c r="X270" s="13"/>
      <c r="Y270" s="70"/>
      <c r="Z270" s="70"/>
      <c r="AA270" s="70"/>
    </row>
    <row r="271" spans="1:27" s="1" customFormat="1" ht="14.25" customHeight="1">
      <c r="T271" s="13"/>
      <c r="U271" s="13"/>
      <c r="V271" s="13"/>
      <c r="W271" s="13"/>
      <c r="X271" s="13"/>
      <c r="Y271" s="70"/>
      <c r="Z271" s="70"/>
      <c r="AA271" s="70"/>
    </row>
    <row r="272" spans="1:27" s="1" customFormat="1" ht="14.25" customHeight="1">
      <c r="S272" s="55"/>
      <c r="T272" s="13"/>
      <c r="U272" s="13"/>
      <c r="V272" s="13"/>
      <c r="W272" s="13"/>
      <c r="X272" s="13"/>
      <c r="Y272" s="70"/>
      <c r="Z272" s="70"/>
      <c r="AA272" s="70"/>
    </row>
    <row r="273" spans="1:27" s="1" customFormat="1" ht="14.25" customHeight="1">
      <c r="D273" s="27"/>
      <c r="T273" s="13"/>
      <c r="U273" s="13"/>
      <c r="V273" s="13"/>
      <c r="W273" s="13"/>
      <c r="X273" s="13"/>
      <c r="Y273" s="70"/>
      <c r="Z273" s="70"/>
      <c r="AA273" s="70"/>
    </row>
    <row r="274" spans="1:27" s="1" customFormat="1" ht="14.25" customHeight="1">
      <c r="D274" s="27"/>
      <c r="T274" s="13"/>
      <c r="U274" s="13"/>
      <c r="V274" s="13"/>
      <c r="W274" s="13"/>
      <c r="X274" s="13"/>
      <c r="Y274" s="70"/>
      <c r="Z274" s="70"/>
      <c r="AA274" s="70"/>
    </row>
    <row r="275" spans="1:27" s="1" customFormat="1" ht="14.25" customHeight="1">
      <c r="T275" s="13"/>
      <c r="U275" s="13"/>
      <c r="V275" s="13"/>
      <c r="W275" s="13"/>
      <c r="X275" s="13"/>
      <c r="Y275" s="70"/>
      <c r="Z275" s="70"/>
      <c r="AA275" s="70"/>
    </row>
    <row r="276" spans="1:27" s="1" customFormat="1" ht="14.25" customHeight="1">
      <c r="D276" s="54"/>
      <c r="T276" s="13"/>
      <c r="U276" s="13"/>
      <c r="V276" s="13"/>
      <c r="W276" s="13"/>
      <c r="X276" s="13"/>
      <c r="Y276" s="70"/>
      <c r="Z276" s="70"/>
      <c r="AA276" s="70"/>
    </row>
    <row r="277" spans="1:27" s="1" customFormat="1" ht="14.25" customHeight="1">
      <c r="T277" s="13"/>
      <c r="U277" s="13"/>
      <c r="V277" s="13"/>
      <c r="W277" s="13"/>
      <c r="X277" s="13"/>
      <c r="Y277" s="70"/>
      <c r="Z277" s="70"/>
      <c r="AA277" s="70"/>
    </row>
    <row r="278" spans="1:27" s="1" customFormat="1" ht="14.25" customHeight="1">
      <c r="T278" s="13"/>
      <c r="U278" s="13"/>
      <c r="V278" s="13"/>
      <c r="W278" s="13"/>
      <c r="X278" s="13"/>
      <c r="Y278" s="70"/>
      <c r="Z278" s="70"/>
      <c r="AA278" s="70"/>
    </row>
    <row r="279" spans="1:27" ht="14.25" customHeight="1">
      <c r="A279" s="1"/>
    </row>
    <row r="280" spans="1:27" ht="14.25" customHeight="1">
      <c r="A280" s="1"/>
    </row>
    <row r="281" spans="1:27" s="1" customFormat="1" ht="14.25" customHeight="1">
      <c r="C281" s="26"/>
      <c r="D281" s="26"/>
      <c r="E281" s="26"/>
      <c r="F281" s="26"/>
      <c r="G281" s="26"/>
      <c r="H281" s="26"/>
      <c r="I281" s="26"/>
      <c r="J281" s="26"/>
      <c r="K281" s="26"/>
      <c r="L281" s="26"/>
      <c r="M281" s="26"/>
      <c r="N281" s="26"/>
      <c r="O281" s="26"/>
      <c r="P281" s="26"/>
      <c r="S281" s="22"/>
      <c r="T281" s="13"/>
      <c r="U281" s="13"/>
      <c r="V281" s="13"/>
      <c r="W281" s="13"/>
      <c r="X281" s="13"/>
      <c r="Y281" s="70"/>
      <c r="Z281" s="70"/>
      <c r="AA281" s="70"/>
    </row>
    <row r="282" spans="1:27" ht="14.25" customHeight="1">
      <c r="A282" s="1"/>
    </row>
    <row r="283" spans="1:27" s="1" customFormat="1" ht="14.25" customHeight="1">
      <c r="C283" s="50"/>
      <c r="D283" s="8"/>
      <c r="T283" s="13"/>
      <c r="U283" s="13"/>
      <c r="V283" s="13"/>
      <c r="W283" s="13"/>
      <c r="X283" s="13"/>
      <c r="Y283" s="70"/>
      <c r="Z283" s="70"/>
      <c r="AA283" s="70"/>
    </row>
    <row r="284" spans="1:27" s="1" customFormat="1" ht="14.25" customHeight="1">
      <c r="C284" s="50"/>
      <c r="D284" s="8"/>
      <c r="T284" s="13"/>
      <c r="U284" s="13"/>
      <c r="V284" s="13"/>
      <c r="W284" s="13"/>
      <c r="X284" s="13"/>
      <c r="Y284" s="70"/>
      <c r="Z284" s="70"/>
      <c r="AA284" s="70"/>
    </row>
    <row r="285" spans="1:27" s="1" customFormat="1" ht="14.25" customHeight="1">
      <c r="T285" s="13"/>
      <c r="U285" s="13"/>
      <c r="V285" s="13"/>
      <c r="W285" s="13"/>
      <c r="X285" s="13"/>
      <c r="Y285" s="70"/>
      <c r="Z285" s="70"/>
      <c r="AA285" s="70"/>
    </row>
    <row r="286" spans="1:27" s="1" customFormat="1" ht="14.25" customHeight="1">
      <c r="S286" s="55"/>
      <c r="T286" s="13"/>
      <c r="U286" s="13"/>
      <c r="V286" s="13"/>
      <c r="W286" s="13"/>
      <c r="X286" s="13"/>
      <c r="Y286" s="70"/>
      <c r="Z286" s="70"/>
      <c r="AA286" s="70"/>
    </row>
    <row r="287" spans="1:27" s="1" customFormat="1" ht="14.25" customHeight="1">
      <c r="D287" s="27"/>
      <c r="T287" s="13"/>
      <c r="U287" s="13"/>
      <c r="V287" s="13"/>
      <c r="W287" s="13"/>
      <c r="X287" s="13"/>
      <c r="Y287" s="70"/>
      <c r="Z287" s="70"/>
      <c r="AA287" s="70"/>
    </row>
    <row r="288" spans="1:27" s="1" customFormat="1" ht="14.25" customHeight="1">
      <c r="D288" s="27"/>
      <c r="T288" s="13"/>
      <c r="U288" s="13"/>
      <c r="V288" s="13"/>
      <c r="W288" s="13"/>
      <c r="X288" s="13"/>
      <c r="Y288" s="70"/>
      <c r="Z288" s="70"/>
      <c r="AA288" s="70"/>
    </row>
    <row r="289" spans="1:27" s="1" customFormat="1" ht="14.25" customHeight="1">
      <c r="T289" s="13"/>
      <c r="U289" s="13"/>
      <c r="V289" s="13"/>
      <c r="W289" s="13"/>
      <c r="X289" s="13"/>
      <c r="Y289" s="70"/>
      <c r="Z289" s="70"/>
      <c r="AA289" s="70"/>
    </row>
    <row r="290" spans="1:27" s="1" customFormat="1" ht="14.25" customHeight="1">
      <c r="D290" s="54"/>
      <c r="T290" s="13"/>
      <c r="U290" s="13"/>
      <c r="V290" s="13"/>
      <c r="W290" s="13"/>
      <c r="X290" s="13"/>
      <c r="Y290" s="70"/>
      <c r="Z290" s="70"/>
      <c r="AA290" s="70"/>
    </row>
    <row r="291" spans="1:27" s="1" customFormat="1" ht="14.25" customHeight="1">
      <c r="T291" s="13"/>
      <c r="U291" s="13"/>
      <c r="V291" s="13"/>
      <c r="W291" s="13"/>
      <c r="X291" s="13"/>
      <c r="Y291" s="70"/>
      <c r="Z291" s="70"/>
      <c r="AA291" s="70"/>
    </row>
    <row r="292" spans="1:27" s="1" customFormat="1" ht="14.25" customHeight="1">
      <c r="T292" s="13"/>
      <c r="U292" s="13"/>
      <c r="V292" s="13"/>
      <c r="W292" s="13"/>
      <c r="X292" s="13"/>
      <c r="Y292" s="70"/>
      <c r="Z292" s="70"/>
      <c r="AA292" s="70"/>
    </row>
    <row r="293" spans="1:27" ht="14.25" customHeight="1">
      <c r="A293" s="1"/>
    </row>
    <row r="294" spans="1:27" s="1" customFormat="1" ht="14.25" customHeight="1">
      <c r="C294" s="50"/>
      <c r="D294" s="56"/>
      <c r="T294" s="13"/>
      <c r="U294" s="13"/>
      <c r="V294" s="13"/>
      <c r="W294" s="13"/>
      <c r="X294" s="13"/>
      <c r="Y294" s="70"/>
      <c r="Z294" s="70"/>
      <c r="AA294" s="70"/>
    </row>
    <row r="295" spans="1:27" s="1" customFormat="1" ht="14.25" customHeight="1">
      <c r="C295" s="50"/>
      <c r="D295" s="8"/>
      <c r="T295" s="13"/>
      <c r="U295" s="13"/>
      <c r="V295" s="13"/>
      <c r="W295" s="13"/>
      <c r="X295" s="13"/>
      <c r="Y295" s="70"/>
      <c r="Z295" s="70"/>
      <c r="AA295" s="70"/>
    </row>
    <row r="296" spans="1:27" s="1" customFormat="1" ht="14.25" customHeight="1">
      <c r="T296" s="13"/>
      <c r="U296" s="13"/>
      <c r="V296" s="13"/>
      <c r="W296" s="13"/>
      <c r="X296" s="13"/>
      <c r="Y296" s="70"/>
      <c r="Z296" s="70"/>
      <c r="AA296" s="70"/>
    </row>
    <row r="297" spans="1:27" s="1" customFormat="1" ht="14.25" customHeight="1">
      <c r="S297" s="55"/>
      <c r="T297" s="13"/>
      <c r="U297" s="13"/>
      <c r="V297" s="13"/>
      <c r="W297" s="13"/>
      <c r="X297" s="13"/>
      <c r="Y297" s="70"/>
      <c r="Z297" s="70"/>
      <c r="AA297" s="70"/>
    </row>
    <row r="298" spans="1:27" s="1" customFormat="1" ht="14.25" customHeight="1">
      <c r="D298" s="27"/>
      <c r="T298" s="13"/>
      <c r="U298" s="13"/>
      <c r="V298" s="13"/>
      <c r="W298" s="13"/>
      <c r="X298" s="13"/>
      <c r="Y298" s="70"/>
      <c r="Z298" s="70"/>
      <c r="AA298" s="70"/>
    </row>
    <row r="299" spans="1:27" s="1" customFormat="1" ht="14.25" customHeight="1">
      <c r="D299" s="27"/>
      <c r="T299" s="13"/>
      <c r="U299" s="13"/>
      <c r="V299" s="13"/>
      <c r="W299" s="13"/>
      <c r="X299" s="13"/>
      <c r="Y299" s="70"/>
      <c r="Z299" s="70"/>
      <c r="AA299" s="70"/>
    </row>
    <row r="300" spans="1:27" s="1" customFormat="1" ht="14.25" customHeight="1">
      <c r="D300" s="27"/>
      <c r="T300" s="13"/>
      <c r="U300" s="13"/>
      <c r="V300" s="13"/>
      <c r="W300" s="13"/>
      <c r="X300" s="13"/>
      <c r="Y300" s="70"/>
      <c r="Z300" s="70"/>
      <c r="AA300" s="70"/>
    </row>
    <row r="301" spans="1:27" s="1" customFormat="1" ht="14.25" customHeight="1">
      <c r="D301" s="27"/>
      <c r="T301" s="13"/>
      <c r="U301" s="13"/>
      <c r="V301" s="13"/>
      <c r="W301" s="13"/>
      <c r="X301" s="13"/>
      <c r="Y301" s="70"/>
      <c r="Z301" s="70"/>
      <c r="AA301" s="70"/>
    </row>
    <row r="302" spans="1:27" s="1" customFormat="1" ht="14.25" customHeight="1">
      <c r="D302" s="27"/>
      <c r="T302" s="13"/>
      <c r="U302" s="13"/>
      <c r="V302" s="13"/>
      <c r="W302" s="13"/>
      <c r="X302" s="13"/>
      <c r="Y302" s="70"/>
      <c r="Z302" s="70"/>
      <c r="AA302" s="70"/>
    </row>
    <row r="303" spans="1:27" s="1" customFormat="1" ht="14.25" customHeight="1">
      <c r="D303" s="27"/>
      <c r="T303" s="13"/>
      <c r="U303" s="13"/>
      <c r="V303" s="13"/>
      <c r="W303" s="13"/>
      <c r="X303" s="13"/>
      <c r="Y303" s="70"/>
      <c r="Z303" s="70"/>
      <c r="AA303" s="70"/>
    </row>
    <row r="304" spans="1:27" s="1" customFormat="1" ht="14.25" customHeight="1">
      <c r="T304" s="13"/>
      <c r="U304" s="13"/>
      <c r="V304" s="13"/>
      <c r="W304" s="13"/>
      <c r="X304" s="13"/>
      <c r="Y304" s="70"/>
      <c r="Z304" s="70"/>
      <c r="AA304" s="70"/>
    </row>
    <row r="305" spans="1:27" s="1" customFormat="1" ht="14.25" customHeight="1">
      <c r="D305" s="54"/>
      <c r="T305" s="13"/>
      <c r="U305" s="13"/>
      <c r="V305" s="13"/>
      <c r="W305" s="13"/>
      <c r="X305" s="13"/>
      <c r="Y305" s="70"/>
      <c r="Z305" s="70"/>
      <c r="AA305" s="70"/>
    </row>
    <row r="306" spans="1:27" s="1" customFormat="1" ht="14.25" customHeight="1">
      <c r="J306" s="49"/>
      <c r="K306" s="49"/>
      <c r="T306" s="13"/>
      <c r="U306" s="13"/>
      <c r="V306" s="13"/>
      <c r="W306" s="13"/>
      <c r="X306" s="13"/>
      <c r="Y306" s="70"/>
      <c r="Z306" s="70"/>
      <c r="AA306" s="70"/>
    </row>
    <row r="307" spans="1:27" s="1" customFormat="1" ht="14.25" customHeight="1">
      <c r="D307" s="27"/>
      <c r="E307" s="27"/>
      <c r="F307" s="27"/>
      <c r="G307" s="27"/>
      <c r="H307" s="27"/>
      <c r="I307" s="27"/>
      <c r="J307" s="49"/>
      <c r="K307" s="49"/>
      <c r="L307" s="49"/>
      <c r="T307" s="13"/>
      <c r="U307" s="13"/>
      <c r="V307" s="13"/>
      <c r="W307" s="13"/>
      <c r="X307" s="13"/>
      <c r="Y307" s="70"/>
      <c r="Z307" s="70"/>
      <c r="AA307" s="70"/>
    </row>
    <row r="308" spans="1:27" s="1" customFormat="1" ht="14.25" customHeight="1">
      <c r="T308" s="13"/>
      <c r="U308" s="13"/>
      <c r="V308" s="13"/>
      <c r="W308" s="13"/>
      <c r="X308" s="13"/>
      <c r="Y308" s="70"/>
      <c r="Z308" s="70"/>
      <c r="AA308" s="70"/>
    </row>
    <row r="309" spans="1:27" s="1" customFormat="1" ht="14.25" customHeight="1">
      <c r="T309" s="13"/>
      <c r="U309" s="13"/>
      <c r="V309" s="13"/>
      <c r="W309" s="13"/>
      <c r="X309" s="13"/>
      <c r="Y309" s="70"/>
      <c r="Z309" s="70"/>
      <c r="AA309" s="70"/>
    </row>
    <row r="310" spans="1:27" s="1" customFormat="1" ht="14.25" customHeight="1">
      <c r="D310" s="57"/>
      <c r="E310" s="57"/>
      <c r="F310" s="57"/>
      <c r="G310" s="57"/>
      <c r="H310" s="57"/>
      <c r="I310" s="57"/>
      <c r="J310" s="57"/>
      <c r="K310" s="57"/>
      <c r="L310" s="57"/>
      <c r="M310" s="57"/>
      <c r="N310" s="57"/>
      <c r="O310" s="57"/>
      <c r="P310" s="57"/>
      <c r="T310" s="13"/>
      <c r="U310" s="13"/>
      <c r="V310" s="13"/>
      <c r="W310" s="13"/>
      <c r="X310" s="13"/>
      <c r="Y310" s="70"/>
      <c r="Z310" s="70"/>
      <c r="AA310" s="70"/>
    </row>
    <row r="311" spans="1:27" ht="14.25" customHeight="1">
      <c r="A311" s="1"/>
    </row>
    <row r="312" spans="1:27" s="1" customFormat="1" ht="14.25" customHeight="1">
      <c r="C312" s="50"/>
      <c r="D312" s="8"/>
      <c r="T312" s="13"/>
      <c r="U312" s="13"/>
      <c r="V312" s="13"/>
      <c r="W312" s="13"/>
      <c r="X312" s="13"/>
      <c r="Y312" s="70"/>
      <c r="Z312" s="70"/>
      <c r="AA312" s="70"/>
    </row>
    <row r="313" spans="1:27" s="1" customFormat="1" ht="14.25" customHeight="1">
      <c r="C313" s="50"/>
      <c r="D313" s="8"/>
      <c r="T313" s="13"/>
      <c r="U313" s="13"/>
      <c r="V313" s="13"/>
      <c r="W313" s="13"/>
      <c r="X313" s="13"/>
      <c r="Y313" s="70"/>
      <c r="Z313" s="70"/>
      <c r="AA313" s="70"/>
    </row>
    <row r="314" spans="1:27" s="1" customFormat="1" ht="14.25" customHeight="1">
      <c r="T314" s="13"/>
      <c r="U314" s="13"/>
      <c r="V314" s="13"/>
      <c r="W314" s="13"/>
      <c r="X314" s="13"/>
      <c r="Y314" s="70"/>
      <c r="Z314" s="70"/>
      <c r="AA314" s="70"/>
    </row>
    <row r="315" spans="1:27" s="1" customFormat="1" ht="14.25" customHeight="1">
      <c r="S315" s="55"/>
      <c r="T315" s="13"/>
      <c r="U315" s="13"/>
      <c r="V315" s="13"/>
      <c r="W315" s="13"/>
      <c r="X315" s="13"/>
      <c r="Y315" s="70"/>
      <c r="Z315" s="70"/>
      <c r="AA315" s="70"/>
    </row>
    <row r="316" spans="1:27" s="1" customFormat="1" ht="14.25" customHeight="1">
      <c r="D316" s="27"/>
      <c r="T316" s="13"/>
      <c r="U316" s="13"/>
      <c r="V316" s="13"/>
      <c r="W316" s="13"/>
      <c r="X316" s="13"/>
      <c r="Y316" s="70"/>
      <c r="Z316" s="70"/>
      <c r="AA316" s="70"/>
    </row>
    <row r="317" spans="1:27" s="1" customFormat="1" ht="14.25" customHeight="1">
      <c r="D317" s="27"/>
      <c r="T317" s="13"/>
      <c r="U317" s="13"/>
      <c r="V317" s="13"/>
      <c r="W317" s="13"/>
      <c r="X317" s="13"/>
      <c r="Y317" s="70"/>
      <c r="Z317" s="70"/>
      <c r="AA317" s="70"/>
    </row>
    <row r="318" spans="1:27" s="1" customFormat="1" ht="14.25" customHeight="1">
      <c r="T318" s="13"/>
      <c r="U318" s="13"/>
      <c r="V318" s="13"/>
      <c r="W318" s="13"/>
      <c r="X318" s="13"/>
      <c r="Y318" s="70"/>
      <c r="Z318" s="70"/>
      <c r="AA318" s="70"/>
    </row>
    <row r="319" spans="1:27" s="1" customFormat="1" ht="14.25" customHeight="1">
      <c r="D319" s="54"/>
      <c r="T319" s="13"/>
      <c r="U319" s="13"/>
      <c r="V319" s="13"/>
      <c r="W319" s="13"/>
      <c r="X319" s="13"/>
      <c r="Y319" s="70"/>
      <c r="Z319" s="70"/>
      <c r="AA319" s="70"/>
    </row>
    <row r="320" spans="1:27" s="1" customFormat="1" ht="14.25" customHeight="1">
      <c r="T320" s="13"/>
      <c r="U320" s="13"/>
      <c r="V320" s="13"/>
      <c r="W320" s="13"/>
      <c r="X320" s="13"/>
      <c r="Y320" s="70"/>
      <c r="Z320" s="70"/>
      <c r="AA320" s="70"/>
    </row>
    <row r="321" spans="1:27" s="1" customFormat="1" ht="14.25" customHeight="1">
      <c r="T321" s="13"/>
      <c r="U321" s="13"/>
      <c r="V321" s="13"/>
      <c r="W321" s="13"/>
      <c r="X321" s="13"/>
      <c r="Y321" s="70"/>
      <c r="Z321" s="70"/>
      <c r="AA321" s="70"/>
    </row>
    <row r="322" spans="1:27" ht="14.25" customHeight="1">
      <c r="A322" s="1"/>
    </row>
    <row r="323" spans="1:27" s="1" customFormat="1" ht="14.25" customHeight="1">
      <c r="C323" s="50"/>
      <c r="D323" s="8"/>
      <c r="T323" s="13"/>
      <c r="U323" s="13"/>
      <c r="V323" s="13"/>
      <c r="W323" s="13"/>
      <c r="X323" s="13"/>
      <c r="Y323" s="70"/>
      <c r="Z323" s="70"/>
      <c r="AA323" s="70"/>
    </row>
    <row r="324" spans="1:27" s="1" customFormat="1" ht="14.25" customHeight="1">
      <c r="C324" s="50"/>
      <c r="D324" s="8"/>
      <c r="T324" s="13"/>
      <c r="U324" s="13"/>
      <c r="V324" s="13"/>
      <c r="W324" s="13"/>
      <c r="X324" s="13"/>
      <c r="Y324" s="70"/>
      <c r="Z324" s="70"/>
      <c r="AA324" s="70"/>
    </row>
    <row r="325" spans="1:27" s="1" customFormat="1" ht="14.25" customHeight="1">
      <c r="T325" s="13"/>
      <c r="U325" s="13"/>
      <c r="V325" s="13"/>
      <c r="W325" s="13"/>
      <c r="X325" s="13"/>
      <c r="Y325" s="70"/>
      <c r="Z325" s="70"/>
      <c r="AA325" s="70"/>
    </row>
    <row r="326" spans="1:27" s="1" customFormat="1" ht="14.25" customHeight="1">
      <c r="C326" s="50"/>
      <c r="D326" s="10"/>
      <c r="T326" s="13"/>
      <c r="U326" s="13"/>
      <c r="V326" s="13"/>
      <c r="W326" s="13"/>
      <c r="X326" s="13"/>
      <c r="Y326" s="70"/>
      <c r="Z326" s="70"/>
      <c r="AA326" s="70"/>
    </row>
    <row r="327" spans="1:27" s="1" customFormat="1" ht="14.25" customHeight="1">
      <c r="T327" s="13"/>
      <c r="U327" s="13"/>
      <c r="V327" s="13"/>
      <c r="W327" s="13"/>
      <c r="X327" s="13"/>
      <c r="Y327" s="70"/>
      <c r="Z327" s="70"/>
      <c r="AA327" s="70"/>
    </row>
    <row r="328" spans="1:27" s="1" customFormat="1" ht="14.25" customHeight="1">
      <c r="S328" s="55"/>
      <c r="T328" s="13"/>
      <c r="U328" s="13"/>
      <c r="V328" s="13"/>
      <c r="W328" s="13"/>
      <c r="X328" s="13"/>
      <c r="Y328" s="70"/>
      <c r="Z328" s="70"/>
      <c r="AA328" s="70"/>
    </row>
    <row r="329" spans="1:27" s="1" customFormat="1" ht="14.25" customHeight="1">
      <c r="D329" s="27"/>
      <c r="T329" s="13"/>
      <c r="U329" s="13"/>
      <c r="V329" s="13"/>
      <c r="W329" s="13"/>
      <c r="X329" s="13"/>
      <c r="Y329" s="70"/>
      <c r="Z329" s="70"/>
      <c r="AA329" s="70"/>
    </row>
    <row r="330" spans="1:27" s="1" customFormat="1" ht="14.25" customHeight="1">
      <c r="D330" s="27"/>
      <c r="T330" s="13"/>
      <c r="U330" s="13"/>
      <c r="V330" s="13"/>
      <c r="W330" s="13"/>
      <c r="X330" s="13"/>
      <c r="Y330" s="70"/>
      <c r="Z330" s="70"/>
      <c r="AA330" s="70"/>
    </row>
    <row r="331" spans="1:27" s="1" customFormat="1" ht="14.25" customHeight="1">
      <c r="T331" s="13"/>
      <c r="U331" s="13"/>
      <c r="V331" s="13"/>
      <c r="W331" s="13"/>
      <c r="X331" s="13"/>
      <c r="Y331" s="70"/>
      <c r="Z331" s="70"/>
      <c r="AA331" s="70"/>
    </row>
    <row r="332" spans="1:27" s="1" customFormat="1" ht="14.25" customHeight="1">
      <c r="D332" s="54"/>
      <c r="T332" s="13"/>
      <c r="U332" s="13"/>
      <c r="V332" s="13"/>
      <c r="W332" s="13"/>
      <c r="X332" s="13"/>
      <c r="Y332" s="70"/>
      <c r="Z332" s="70"/>
      <c r="AA332" s="70"/>
    </row>
    <row r="333" spans="1:27" s="1" customFormat="1" ht="14.25" customHeight="1">
      <c r="T333" s="13"/>
      <c r="U333" s="13"/>
      <c r="V333" s="13"/>
      <c r="W333" s="13"/>
      <c r="X333" s="13"/>
      <c r="Y333" s="70"/>
      <c r="Z333" s="70"/>
      <c r="AA333" s="70"/>
    </row>
    <row r="334" spans="1:27" s="1" customFormat="1" ht="14.25" customHeight="1">
      <c r="T334" s="13"/>
      <c r="U334" s="13"/>
      <c r="V334" s="13"/>
      <c r="W334" s="13"/>
      <c r="X334" s="13"/>
      <c r="Y334" s="70"/>
      <c r="Z334" s="70"/>
      <c r="AA334" s="70"/>
    </row>
    <row r="335" spans="1:27" ht="14.25" customHeight="1">
      <c r="A335" s="1"/>
    </row>
    <row r="336" spans="1:27" s="1" customFormat="1" ht="14.25" customHeight="1">
      <c r="C336" s="50"/>
      <c r="D336" s="56"/>
      <c r="T336" s="13"/>
      <c r="U336" s="13"/>
      <c r="V336" s="13"/>
      <c r="W336" s="13"/>
      <c r="X336" s="13"/>
      <c r="Y336" s="70"/>
      <c r="Z336" s="70"/>
      <c r="AA336" s="70"/>
    </row>
    <row r="337" spans="3:27" s="1" customFormat="1" ht="14.25" customHeight="1">
      <c r="C337" s="50"/>
      <c r="D337" s="8"/>
      <c r="T337" s="13"/>
      <c r="U337" s="13"/>
      <c r="V337" s="13"/>
      <c r="W337" s="13"/>
      <c r="X337" s="13"/>
      <c r="Y337" s="70"/>
      <c r="Z337" s="70"/>
      <c r="AA337" s="70"/>
    </row>
    <row r="338" spans="3:27" s="1" customFormat="1" ht="14.25" customHeight="1">
      <c r="T338" s="13"/>
      <c r="U338" s="13"/>
      <c r="V338" s="13"/>
      <c r="W338" s="13"/>
      <c r="X338" s="13"/>
      <c r="Y338" s="70"/>
      <c r="Z338" s="70"/>
      <c r="AA338" s="70"/>
    </row>
    <row r="339" spans="3:27" s="1" customFormat="1" ht="14.25" customHeight="1">
      <c r="S339" s="55"/>
      <c r="T339" s="13"/>
      <c r="U339" s="13"/>
      <c r="V339" s="13"/>
      <c r="W339" s="13"/>
      <c r="X339" s="13"/>
      <c r="Y339" s="70"/>
      <c r="Z339" s="70"/>
      <c r="AA339" s="70"/>
    </row>
    <row r="340" spans="3:27" s="1" customFormat="1" ht="14.25" customHeight="1">
      <c r="D340" s="27"/>
      <c r="T340" s="13"/>
      <c r="U340" s="13"/>
      <c r="V340" s="13"/>
      <c r="W340" s="13"/>
      <c r="X340" s="13"/>
      <c r="Y340" s="70"/>
      <c r="Z340" s="70"/>
      <c r="AA340" s="70"/>
    </row>
    <row r="341" spans="3:27" s="1" customFormat="1" ht="14.25" customHeight="1">
      <c r="D341" s="27"/>
      <c r="T341" s="13"/>
      <c r="U341" s="13"/>
      <c r="V341" s="13"/>
      <c r="W341" s="13"/>
      <c r="X341" s="13"/>
      <c r="Y341" s="70"/>
      <c r="Z341" s="70"/>
      <c r="AA341" s="70"/>
    </row>
    <row r="342" spans="3:27" s="1" customFormat="1" ht="14.25" customHeight="1">
      <c r="D342" s="27"/>
      <c r="T342" s="13"/>
      <c r="U342" s="13"/>
      <c r="V342" s="13"/>
      <c r="W342" s="13"/>
      <c r="X342" s="13"/>
      <c r="Y342" s="70"/>
      <c r="Z342" s="70"/>
      <c r="AA342" s="70"/>
    </row>
    <row r="343" spans="3:27" s="1" customFormat="1" ht="14.25" customHeight="1">
      <c r="D343" s="27"/>
      <c r="T343" s="13"/>
      <c r="U343" s="13"/>
      <c r="V343" s="13"/>
      <c r="W343" s="13"/>
      <c r="X343" s="13"/>
      <c r="Y343" s="70"/>
      <c r="Z343" s="70"/>
      <c r="AA343" s="70"/>
    </row>
    <row r="344" spans="3:27" s="1" customFormat="1" ht="14.25" customHeight="1">
      <c r="D344" s="27"/>
      <c r="T344" s="13"/>
      <c r="U344" s="13"/>
      <c r="V344" s="13"/>
      <c r="W344" s="13"/>
      <c r="X344" s="13"/>
      <c r="Y344" s="70"/>
      <c r="Z344" s="70"/>
      <c r="AA344" s="70"/>
    </row>
    <row r="345" spans="3:27" s="1" customFormat="1" ht="14.25" customHeight="1">
      <c r="D345" s="27"/>
      <c r="T345" s="13"/>
      <c r="U345" s="13"/>
      <c r="V345" s="13"/>
      <c r="W345" s="13"/>
      <c r="X345" s="13"/>
      <c r="Y345" s="70"/>
      <c r="Z345" s="70"/>
      <c r="AA345" s="70"/>
    </row>
    <row r="346" spans="3:27" s="1" customFormat="1" ht="14.25" customHeight="1">
      <c r="D346" s="27"/>
      <c r="T346" s="13"/>
      <c r="U346" s="13"/>
      <c r="V346" s="13"/>
      <c r="W346" s="13"/>
      <c r="X346" s="13"/>
      <c r="Y346" s="70"/>
      <c r="Z346" s="70"/>
      <c r="AA346" s="70"/>
    </row>
    <row r="347" spans="3:27" s="1" customFormat="1" ht="14.25" customHeight="1">
      <c r="D347" s="27"/>
      <c r="T347" s="13"/>
      <c r="U347" s="13"/>
      <c r="V347" s="13"/>
      <c r="W347" s="13"/>
      <c r="X347" s="13"/>
      <c r="Y347" s="70"/>
      <c r="Z347" s="70"/>
      <c r="AA347" s="70"/>
    </row>
    <row r="348" spans="3:27" s="1" customFormat="1" ht="14.25" customHeight="1">
      <c r="T348" s="13"/>
      <c r="U348" s="13"/>
      <c r="V348" s="13"/>
      <c r="W348" s="13"/>
      <c r="X348" s="13"/>
      <c r="Y348" s="70"/>
      <c r="Z348" s="70"/>
      <c r="AA348" s="70"/>
    </row>
    <row r="349" spans="3:27" s="1" customFormat="1" ht="14.25" customHeight="1">
      <c r="D349" s="54"/>
      <c r="T349" s="13"/>
      <c r="U349" s="13"/>
      <c r="V349" s="13"/>
      <c r="W349" s="13"/>
      <c r="X349" s="13"/>
      <c r="Y349" s="70"/>
      <c r="Z349" s="70"/>
      <c r="AA349" s="70"/>
    </row>
    <row r="350" spans="3:27" s="1" customFormat="1" ht="14.25" customHeight="1">
      <c r="T350" s="13"/>
      <c r="U350" s="13"/>
      <c r="V350" s="13"/>
      <c r="W350" s="13"/>
      <c r="X350" s="13"/>
      <c r="Y350" s="70"/>
      <c r="Z350" s="70"/>
      <c r="AA350" s="70"/>
    </row>
    <row r="351" spans="3:27" s="1" customFormat="1" ht="14.25" customHeight="1">
      <c r="T351" s="13"/>
      <c r="U351" s="13"/>
      <c r="V351" s="13"/>
      <c r="W351" s="13"/>
      <c r="X351" s="13"/>
      <c r="Y351" s="70"/>
      <c r="Z351" s="70"/>
      <c r="AA351" s="70"/>
    </row>
    <row r="352" spans="3:27" s="1" customFormat="1" ht="14.25" customHeight="1">
      <c r="T352" s="13"/>
      <c r="U352" s="13"/>
      <c r="V352" s="13"/>
      <c r="W352" s="13"/>
      <c r="X352" s="13"/>
      <c r="Y352" s="70"/>
      <c r="Z352" s="70"/>
      <c r="AA352" s="70"/>
    </row>
    <row r="353" spans="1:27" s="1" customFormat="1" ht="14.25" customHeight="1">
      <c r="T353" s="13"/>
      <c r="U353" s="13"/>
      <c r="V353" s="13"/>
      <c r="W353" s="13"/>
      <c r="X353" s="13"/>
      <c r="Y353" s="70"/>
      <c r="Z353" s="70"/>
      <c r="AA353" s="70"/>
    </row>
    <row r="354" spans="1:27" s="1" customFormat="1" ht="14.25" customHeight="1">
      <c r="D354" s="57"/>
      <c r="E354" s="57"/>
      <c r="F354" s="57"/>
      <c r="G354" s="57"/>
      <c r="H354" s="57"/>
      <c r="I354" s="57"/>
      <c r="J354" s="57"/>
      <c r="K354" s="57"/>
      <c r="L354" s="57"/>
      <c r="M354" s="57"/>
      <c r="N354" s="57"/>
      <c r="O354" s="57"/>
      <c r="P354" s="57"/>
      <c r="T354" s="13"/>
      <c r="U354" s="13"/>
      <c r="V354" s="13"/>
      <c r="W354" s="13"/>
      <c r="X354" s="13"/>
      <c r="Y354" s="70"/>
      <c r="Z354" s="70"/>
      <c r="AA354" s="70"/>
    </row>
    <row r="355" spans="1:27" ht="14.25" customHeight="1">
      <c r="A355" s="1"/>
    </row>
    <row r="356" spans="1:27" ht="14.25" customHeight="1">
      <c r="A356" s="1"/>
    </row>
    <row r="357" spans="1:27" s="1" customFormat="1" ht="14.25" customHeight="1">
      <c r="C357" s="26"/>
      <c r="D357" s="26"/>
      <c r="E357" s="26"/>
      <c r="F357" s="26"/>
      <c r="G357" s="26"/>
      <c r="H357" s="26"/>
      <c r="I357" s="26"/>
      <c r="J357" s="26"/>
      <c r="K357" s="26"/>
      <c r="L357" s="26"/>
      <c r="M357" s="26"/>
      <c r="N357" s="26"/>
      <c r="O357" s="26"/>
      <c r="P357" s="26"/>
      <c r="S357" s="22"/>
      <c r="T357" s="13"/>
      <c r="U357" s="13"/>
      <c r="V357" s="13"/>
      <c r="W357" s="13"/>
      <c r="X357" s="13"/>
      <c r="Y357" s="70"/>
      <c r="Z357" s="70"/>
      <c r="AA357" s="70"/>
    </row>
    <row r="358" spans="1:27" ht="14.25" customHeight="1">
      <c r="A358" s="1"/>
    </row>
    <row r="359" spans="1:27" s="1" customFormat="1" ht="14.25" customHeight="1">
      <c r="C359" s="50"/>
      <c r="D359" s="8"/>
      <c r="T359" s="13"/>
      <c r="U359" s="13"/>
      <c r="V359" s="13"/>
      <c r="W359" s="13"/>
      <c r="X359" s="13"/>
      <c r="Y359" s="70"/>
      <c r="Z359" s="70"/>
      <c r="AA359" s="70"/>
    </row>
    <row r="360" spans="1:27" s="1" customFormat="1" ht="14.25" customHeight="1">
      <c r="C360" s="50"/>
      <c r="D360" s="8"/>
      <c r="T360" s="13"/>
      <c r="U360" s="13"/>
      <c r="V360" s="13"/>
      <c r="W360" s="13"/>
      <c r="X360" s="13"/>
      <c r="Y360" s="70"/>
      <c r="Z360" s="70"/>
      <c r="AA360" s="70"/>
    </row>
    <row r="361" spans="1:27" s="1" customFormat="1" ht="14.25" customHeight="1">
      <c r="T361" s="13"/>
      <c r="U361" s="13"/>
      <c r="V361" s="13"/>
      <c r="W361" s="13"/>
      <c r="X361" s="13"/>
      <c r="Y361" s="70"/>
      <c r="Z361" s="70"/>
      <c r="AA361" s="70"/>
    </row>
    <row r="362" spans="1:27" s="1" customFormat="1" ht="14.25" customHeight="1">
      <c r="S362" s="55"/>
      <c r="T362" s="13"/>
      <c r="U362" s="13"/>
      <c r="V362" s="13"/>
      <c r="W362" s="13"/>
      <c r="X362" s="13"/>
      <c r="Y362" s="70"/>
      <c r="Z362" s="70"/>
      <c r="AA362" s="70"/>
    </row>
    <row r="363" spans="1:27" s="1" customFormat="1" ht="14.25" customHeight="1">
      <c r="D363" s="27"/>
      <c r="T363" s="13"/>
      <c r="U363" s="13"/>
      <c r="V363" s="13"/>
      <c r="W363" s="13"/>
      <c r="X363" s="13"/>
      <c r="Y363" s="70"/>
      <c r="Z363" s="70"/>
      <c r="AA363" s="70"/>
    </row>
    <row r="364" spans="1:27" s="1" customFormat="1" ht="14.25" customHeight="1">
      <c r="D364" s="27"/>
      <c r="T364" s="13"/>
      <c r="U364" s="13"/>
      <c r="V364" s="13"/>
      <c r="W364" s="13"/>
      <c r="X364" s="13"/>
      <c r="Y364" s="70"/>
      <c r="Z364" s="70"/>
      <c r="AA364" s="70"/>
    </row>
    <row r="365" spans="1:27" s="1" customFormat="1" ht="14.25" customHeight="1">
      <c r="D365" s="27"/>
      <c r="T365" s="13"/>
      <c r="U365" s="13"/>
      <c r="V365" s="13"/>
      <c r="W365" s="13"/>
      <c r="X365" s="13"/>
      <c r="Y365" s="70"/>
      <c r="Z365" s="70"/>
      <c r="AA365" s="70"/>
    </row>
    <row r="366" spans="1:27" s="1" customFormat="1" ht="14.25" customHeight="1">
      <c r="D366" s="27"/>
      <c r="T366" s="13"/>
      <c r="U366" s="13"/>
      <c r="V366" s="13"/>
      <c r="W366" s="13"/>
      <c r="X366" s="13"/>
      <c r="Y366" s="70"/>
      <c r="Z366" s="70"/>
      <c r="AA366" s="70"/>
    </row>
    <row r="367" spans="1:27" s="1" customFormat="1" ht="14.25" customHeight="1">
      <c r="T367" s="13"/>
      <c r="U367" s="13"/>
      <c r="V367" s="13"/>
      <c r="W367" s="13"/>
      <c r="X367" s="13"/>
      <c r="Y367" s="70"/>
      <c r="Z367" s="70"/>
      <c r="AA367" s="70"/>
    </row>
    <row r="368" spans="1:27" s="1" customFormat="1" ht="14.25" customHeight="1">
      <c r="D368" s="27"/>
      <c r="T368" s="13"/>
      <c r="U368" s="13"/>
      <c r="V368" s="13"/>
      <c r="W368" s="13"/>
      <c r="X368" s="13"/>
      <c r="Y368" s="70"/>
      <c r="Z368" s="70"/>
      <c r="AA368" s="70"/>
    </row>
    <row r="369" spans="1:27" s="1" customFormat="1" ht="14.25" customHeight="1">
      <c r="T369" s="13"/>
      <c r="U369" s="13"/>
      <c r="V369" s="13"/>
      <c r="W369" s="13"/>
      <c r="X369" s="13"/>
      <c r="Y369" s="70"/>
      <c r="Z369" s="70"/>
      <c r="AA369" s="70"/>
    </row>
    <row r="370" spans="1:27" s="1" customFormat="1" ht="14.25" customHeight="1">
      <c r="D370" s="54"/>
      <c r="T370" s="13"/>
      <c r="U370" s="13"/>
      <c r="V370" s="13"/>
      <c r="W370" s="13"/>
      <c r="X370" s="13"/>
      <c r="Y370" s="70"/>
      <c r="Z370" s="70"/>
      <c r="AA370" s="70"/>
    </row>
    <row r="371" spans="1:27" s="1" customFormat="1" ht="14.25" customHeight="1">
      <c r="T371" s="13"/>
      <c r="U371" s="13"/>
      <c r="V371" s="13"/>
      <c r="W371" s="13"/>
      <c r="X371" s="13"/>
      <c r="Y371" s="70"/>
      <c r="Z371" s="70"/>
      <c r="AA371" s="70"/>
    </row>
    <row r="372" spans="1:27" s="1" customFormat="1" ht="14.25" customHeight="1">
      <c r="D372" s="27"/>
      <c r="E372" s="27"/>
      <c r="F372" s="27"/>
      <c r="G372" s="27"/>
      <c r="T372" s="13"/>
      <c r="U372" s="13"/>
      <c r="V372" s="13"/>
      <c r="W372" s="13"/>
      <c r="X372" s="13"/>
      <c r="Y372" s="70"/>
      <c r="Z372" s="70"/>
      <c r="AA372" s="70"/>
    </row>
    <row r="373" spans="1:27" s="1" customFormat="1" ht="14.25" customHeight="1">
      <c r="T373" s="13"/>
      <c r="U373" s="13"/>
      <c r="V373" s="13"/>
      <c r="W373" s="13"/>
      <c r="X373" s="13"/>
      <c r="Y373" s="70"/>
      <c r="Z373" s="70"/>
      <c r="AA373" s="70"/>
    </row>
    <row r="374" spans="1:27" s="1" customFormat="1" ht="14.25" customHeight="1">
      <c r="C374" s="50"/>
      <c r="D374" s="10"/>
      <c r="T374" s="13"/>
      <c r="U374" s="13"/>
      <c r="V374" s="13"/>
      <c r="W374" s="13"/>
      <c r="X374" s="13"/>
      <c r="Y374" s="70"/>
      <c r="Z374" s="70"/>
      <c r="AA374" s="70"/>
    </row>
    <row r="375" spans="1:27" s="1" customFormat="1" ht="14.25" customHeight="1">
      <c r="T375" s="13"/>
      <c r="U375" s="13"/>
      <c r="V375" s="13"/>
      <c r="W375" s="13"/>
      <c r="X375" s="13"/>
      <c r="Y375" s="70"/>
      <c r="Z375" s="70"/>
      <c r="AA375" s="70"/>
    </row>
    <row r="376" spans="1:27" s="1" customFormat="1" ht="14.25" customHeight="1">
      <c r="C376" s="50"/>
      <c r="D376" s="10"/>
      <c r="T376" s="13"/>
      <c r="U376" s="13"/>
      <c r="V376" s="13"/>
      <c r="W376" s="13"/>
      <c r="X376" s="13"/>
      <c r="Y376" s="70"/>
      <c r="Z376" s="70"/>
      <c r="AA376" s="70"/>
    </row>
    <row r="377" spans="1:27" s="1" customFormat="1" ht="14.25" customHeight="1">
      <c r="C377" s="50"/>
      <c r="D377" s="10"/>
      <c r="T377" s="13"/>
      <c r="U377" s="13"/>
      <c r="V377" s="13"/>
      <c r="W377" s="13"/>
      <c r="X377" s="13"/>
      <c r="Y377" s="70"/>
      <c r="Z377" s="70"/>
      <c r="AA377" s="70"/>
    </row>
    <row r="378" spans="1:27" s="1" customFormat="1" ht="14.25" customHeight="1">
      <c r="C378" s="50"/>
      <c r="D378" s="10"/>
      <c r="T378" s="13"/>
      <c r="U378" s="13"/>
      <c r="V378" s="13"/>
      <c r="W378" s="13"/>
      <c r="X378" s="13"/>
      <c r="Y378" s="70"/>
      <c r="Z378" s="70"/>
      <c r="AA378" s="70"/>
    </row>
    <row r="379" spans="1:27" s="1" customFormat="1" ht="14.25" customHeight="1">
      <c r="C379" s="50"/>
      <c r="D379" s="10"/>
      <c r="T379" s="13"/>
      <c r="U379" s="13"/>
      <c r="V379" s="13"/>
      <c r="W379" s="13"/>
      <c r="X379" s="13"/>
      <c r="Y379" s="70"/>
      <c r="Z379" s="70"/>
      <c r="AA379" s="70"/>
    </row>
    <row r="380" spans="1:27" ht="14.25" customHeight="1">
      <c r="A380" s="1"/>
    </row>
    <row r="381" spans="1:27" s="1" customFormat="1" ht="14.25" customHeight="1">
      <c r="C381" s="50"/>
      <c r="D381" s="8"/>
      <c r="T381" s="13"/>
      <c r="U381" s="13"/>
      <c r="V381" s="13"/>
      <c r="W381" s="13"/>
      <c r="X381" s="13"/>
      <c r="Y381" s="70"/>
      <c r="Z381" s="70"/>
      <c r="AA381" s="70"/>
    </row>
    <row r="382" spans="1:27" s="1" customFormat="1" ht="14.25" customHeight="1">
      <c r="C382" s="50"/>
      <c r="D382" s="8"/>
      <c r="T382" s="13"/>
      <c r="U382" s="13"/>
      <c r="V382" s="13"/>
      <c r="W382" s="13"/>
      <c r="X382" s="13"/>
      <c r="Y382" s="70"/>
      <c r="Z382" s="70"/>
      <c r="AA382" s="70"/>
    </row>
    <row r="383" spans="1:27" s="1" customFormat="1" ht="14.25" customHeight="1">
      <c r="T383" s="13"/>
      <c r="U383" s="13"/>
      <c r="V383" s="13"/>
      <c r="W383" s="13"/>
      <c r="X383" s="13"/>
      <c r="Y383" s="70"/>
      <c r="Z383" s="70"/>
      <c r="AA383" s="70"/>
    </row>
    <row r="384" spans="1:27" s="1" customFormat="1" ht="14.25" customHeight="1">
      <c r="S384" s="55"/>
      <c r="T384" s="13"/>
      <c r="U384" s="13"/>
      <c r="V384" s="13"/>
      <c r="W384" s="13"/>
      <c r="X384" s="13"/>
      <c r="Y384" s="70"/>
      <c r="Z384" s="70"/>
      <c r="AA384" s="70"/>
    </row>
    <row r="385" spans="1:27" s="1" customFormat="1" ht="14.25" customHeight="1">
      <c r="D385" s="27"/>
      <c r="T385" s="13"/>
      <c r="U385" s="13"/>
      <c r="V385" s="13"/>
      <c r="W385" s="13"/>
      <c r="X385" s="13"/>
      <c r="Y385" s="70"/>
      <c r="Z385" s="70"/>
      <c r="AA385" s="70"/>
    </row>
    <row r="386" spans="1:27" s="1" customFormat="1" ht="14.25" customHeight="1">
      <c r="D386" s="27"/>
      <c r="T386" s="13"/>
      <c r="U386" s="13"/>
      <c r="V386" s="13"/>
      <c r="W386" s="13"/>
      <c r="X386" s="13"/>
      <c r="Y386" s="70"/>
      <c r="Z386" s="70"/>
      <c r="AA386" s="70"/>
    </row>
    <row r="387" spans="1:27" s="1" customFormat="1" ht="14.25" customHeight="1">
      <c r="D387" s="27"/>
      <c r="T387" s="13"/>
      <c r="U387" s="13"/>
      <c r="V387" s="13"/>
      <c r="W387" s="13"/>
      <c r="X387" s="13"/>
      <c r="Y387" s="70"/>
      <c r="Z387" s="70"/>
      <c r="AA387" s="70"/>
    </row>
    <row r="388" spans="1:27" s="1" customFormat="1" ht="14.25" customHeight="1">
      <c r="D388" s="27"/>
      <c r="T388" s="13"/>
      <c r="U388" s="13"/>
      <c r="V388" s="13"/>
      <c r="W388" s="13"/>
      <c r="X388" s="13"/>
      <c r="Y388" s="70"/>
      <c r="Z388" s="70"/>
      <c r="AA388" s="70"/>
    </row>
    <row r="389" spans="1:27" s="1" customFormat="1" ht="14.25" customHeight="1">
      <c r="D389" s="27"/>
      <c r="T389" s="13"/>
      <c r="U389" s="13"/>
      <c r="V389" s="13"/>
      <c r="W389" s="13"/>
      <c r="X389" s="13"/>
      <c r="Y389" s="70"/>
      <c r="Z389" s="70"/>
      <c r="AA389" s="70"/>
    </row>
    <row r="390" spans="1:27" s="1" customFormat="1" ht="14.25" customHeight="1">
      <c r="D390" s="27"/>
      <c r="T390" s="13"/>
      <c r="U390" s="13"/>
      <c r="V390" s="13"/>
      <c r="W390" s="13"/>
      <c r="X390" s="13"/>
      <c r="Y390" s="70"/>
      <c r="Z390" s="70"/>
      <c r="AA390" s="70"/>
    </row>
    <row r="391" spans="1:27" s="1" customFormat="1" ht="14.25" customHeight="1">
      <c r="D391" s="27"/>
      <c r="T391" s="13"/>
      <c r="U391" s="13"/>
      <c r="V391" s="13"/>
      <c r="W391" s="13"/>
      <c r="X391" s="13"/>
      <c r="Y391" s="70"/>
      <c r="Z391" s="70"/>
      <c r="AA391" s="70"/>
    </row>
    <row r="392" spans="1:27" s="1" customFormat="1" ht="14.25" customHeight="1">
      <c r="D392" s="27"/>
      <c r="T392" s="13"/>
      <c r="U392" s="13"/>
      <c r="V392" s="13"/>
      <c r="W392" s="13"/>
      <c r="X392" s="13"/>
      <c r="Y392" s="70"/>
      <c r="Z392" s="70"/>
      <c r="AA392" s="70"/>
    </row>
    <row r="393" spans="1:27" s="1" customFormat="1" ht="14.25" customHeight="1">
      <c r="T393" s="13"/>
      <c r="U393" s="13"/>
      <c r="V393" s="13"/>
      <c r="W393" s="13"/>
      <c r="X393" s="13"/>
      <c r="Y393" s="70"/>
      <c r="Z393" s="70"/>
      <c r="AA393" s="70"/>
    </row>
    <row r="394" spans="1:27" s="1" customFormat="1" ht="14.25" customHeight="1">
      <c r="D394" s="54"/>
      <c r="T394" s="13"/>
      <c r="U394" s="13"/>
      <c r="V394" s="13"/>
      <c r="W394" s="13"/>
      <c r="X394" s="13"/>
      <c r="Y394" s="70"/>
      <c r="Z394" s="70"/>
      <c r="AA394" s="70"/>
    </row>
    <row r="395" spans="1:27" s="1" customFormat="1" ht="14.25" customHeight="1">
      <c r="T395" s="13"/>
      <c r="U395" s="13"/>
      <c r="V395" s="13"/>
      <c r="W395" s="13"/>
      <c r="X395" s="13"/>
      <c r="Y395" s="70"/>
      <c r="Z395" s="70"/>
      <c r="AA395" s="70"/>
    </row>
    <row r="396" spans="1:27" s="1" customFormat="1" ht="14.25" customHeight="1">
      <c r="D396" s="27"/>
      <c r="E396" s="27"/>
      <c r="F396" s="27"/>
      <c r="G396" s="27"/>
      <c r="H396" s="27"/>
      <c r="I396" s="27"/>
      <c r="T396" s="13"/>
      <c r="U396" s="13"/>
      <c r="V396" s="13"/>
      <c r="W396" s="13"/>
      <c r="X396" s="13"/>
      <c r="Y396" s="70"/>
      <c r="Z396" s="70"/>
      <c r="AA396" s="70"/>
    </row>
    <row r="397" spans="1:27" ht="14.25" customHeight="1">
      <c r="A397" s="1"/>
    </row>
    <row r="398" spans="1:27" s="1" customFormat="1" ht="14.25" customHeight="1">
      <c r="C398" s="50"/>
      <c r="D398" s="8"/>
      <c r="T398" s="13"/>
      <c r="U398" s="13"/>
      <c r="V398" s="13"/>
      <c r="W398" s="13"/>
      <c r="X398" s="13"/>
      <c r="Y398" s="70"/>
      <c r="Z398" s="70"/>
      <c r="AA398" s="70"/>
    </row>
    <row r="399" spans="1:27" s="1" customFormat="1" ht="14.25" customHeight="1">
      <c r="C399" s="50"/>
      <c r="D399" s="8"/>
      <c r="T399" s="13"/>
      <c r="U399" s="13"/>
      <c r="V399" s="13"/>
      <c r="W399" s="13"/>
      <c r="X399" s="13"/>
      <c r="Y399" s="70"/>
      <c r="Z399" s="70"/>
      <c r="AA399" s="70"/>
    </row>
    <row r="400" spans="1:27" s="1" customFormat="1" ht="14.25" customHeight="1">
      <c r="C400" s="50"/>
      <c r="D400" s="8"/>
      <c r="T400" s="13"/>
      <c r="U400" s="13"/>
      <c r="V400" s="13"/>
      <c r="W400" s="13"/>
      <c r="X400" s="13"/>
      <c r="Y400" s="70"/>
      <c r="Z400" s="70"/>
      <c r="AA400" s="70"/>
    </row>
    <row r="401" spans="1:27" s="1" customFormat="1" ht="14.25" customHeight="1">
      <c r="T401" s="13"/>
      <c r="U401" s="13"/>
      <c r="V401" s="13"/>
      <c r="W401" s="13"/>
      <c r="X401" s="13"/>
      <c r="Y401" s="70"/>
      <c r="Z401" s="70"/>
      <c r="AA401" s="70"/>
    </row>
    <row r="402" spans="1:27" s="1" customFormat="1" ht="14.25" customHeight="1">
      <c r="S402" s="55"/>
      <c r="T402" s="13"/>
      <c r="U402" s="13"/>
      <c r="V402" s="13"/>
      <c r="W402" s="13"/>
      <c r="X402" s="13"/>
      <c r="Y402" s="70"/>
      <c r="Z402" s="70"/>
      <c r="AA402" s="70"/>
    </row>
    <row r="403" spans="1:27" s="1" customFormat="1" ht="14.25" customHeight="1">
      <c r="D403" s="27"/>
      <c r="T403" s="13"/>
      <c r="U403" s="13"/>
      <c r="V403" s="13"/>
      <c r="W403" s="13"/>
      <c r="X403" s="13"/>
      <c r="Y403" s="70"/>
      <c r="Z403" s="70"/>
      <c r="AA403" s="70"/>
    </row>
    <row r="404" spans="1:27" s="1" customFormat="1" ht="14.25" customHeight="1">
      <c r="D404" s="27"/>
      <c r="T404" s="13"/>
      <c r="U404" s="13"/>
      <c r="V404" s="13"/>
      <c r="W404" s="13"/>
      <c r="X404" s="13"/>
      <c r="Y404" s="70"/>
      <c r="Z404" s="70"/>
      <c r="AA404" s="70"/>
    </row>
    <row r="405" spans="1:27" s="1" customFormat="1" ht="14.25" customHeight="1">
      <c r="T405" s="13"/>
      <c r="U405" s="13"/>
      <c r="V405" s="13"/>
      <c r="W405" s="13"/>
      <c r="X405" s="13"/>
      <c r="Y405" s="70"/>
      <c r="Z405" s="70"/>
      <c r="AA405" s="70"/>
    </row>
    <row r="406" spans="1:27" s="1" customFormat="1" ht="14.25" customHeight="1">
      <c r="D406" s="54"/>
      <c r="T406" s="13"/>
      <c r="U406" s="13"/>
      <c r="V406" s="13"/>
      <c r="W406" s="13"/>
      <c r="X406" s="13"/>
      <c r="Y406" s="70"/>
      <c r="Z406" s="70"/>
      <c r="AA406" s="70"/>
    </row>
    <row r="407" spans="1:27" s="1" customFormat="1" ht="14.25" customHeight="1">
      <c r="T407" s="13"/>
      <c r="U407" s="13"/>
      <c r="V407" s="13"/>
      <c r="W407" s="13"/>
      <c r="X407" s="13"/>
      <c r="Y407" s="70"/>
      <c r="Z407" s="70"/>
      <c r="AA407" s="70"/>
    </row>
    <row r="408" spans="1:27" s="1" customFormat="1" ht="14.25" customHeight="1">
      <c r="T408" s="13"/>
      <c r="U408" s="13"/>
      <c r="V408" s="13"/>
      <c r="W408" s="13"/>
      <c r="X408" s="13"/>
      <c r="Y408" s="70"/>
      <c r="Z408" s="70"/>
      <c r="AA408" s="70"/>
    </row>
    <row r="409" spans="1:27" ht="14.25" customHeight="1">
      <c r="A409" s="1"/>
    </row>
    <row r="410" spans="1:27" s="1" customFormat="1" ht="14.25" customHeight="1">
      <c r="C410" s="50"/>
      <c r="D410" s="8"/>
      <c r="T410" s="13"/>
      <c r="U410" s="13"/>
      <c r="V410" s="13"/>
      <c r="W410" s="13"/>
      <c r="X410" s="13"/>
      <c r="Y410" s="70"/>
      <c r="Z410" s="70"/>
      <c r="AA410" s="70"/>
    </row>
    <row r="411" spans="1:27" s="1" customFormat="1" ht="14.25" customHeight="1">
      <c r="C411" s="50"/>
      <c r="D411" s="8"/>
      <c r="T411" s="13"/>
      <c r="U411" s="13"/>
      <c r="V411" s="13"/>
      <c r="W411" s="13"/>
      <c r="X411" s="13"/>
      <c r="Y411" s="70"/>
      <c r="Z411" s="70"/>
      <c r="AA411" s="70"/>
    </row>
    <row r="412" spans="1:27" s="1" customFormat="1" ht="14.25" customHeight="1">
      <c r="T412" s="13"/>
      <c r="U412" s="13"/>
      <c r="V412" s="13"/>
      <c r="W412" s="13"/>
      <c r="X412" s="13"/>
      <c r="Y412" s="70"/>
      <c r="Z412" s="70"/>
      <c r="AA412" s="70"/>
    </row>
    <row r="413" spans="1:27" s="1" customFormat="1" ht="14.25" customHeight="1">
      <c r="S413" s="55"/>
      <c r="T413" s="13"/>
      <c r="U413" s="13"/>
      <c r="V413" s="13"/>
      <c r="W413" s="13"/>
      <c r="X413" s="13"/>
      <c r="Y413" s="70"/>
      <c r="Z413" s="70"/>
      <c r="AA413" s="70"/>
    </row>
    <row r="414" spans="1:27" s="1" customFormat="1" ht="14.25" customHeight="1">
      <c r="D414" s="27"/>
      <c r="T414" s="13"/>
      <c r="U414" s="13"/>
      <c r="V414" s="13"/>
      <c r="W414" s="13"/>
      <c r="X414" s="13"/>
      <c r="Y414" s="70"/>
      <c r="Z414" s="70"/>
      <c r="AA414" s="70"/>
    </row>
    <row r="415" spans="1:27" s="1" customFormat="1" ht="14.25" customHeight="1">
      <c r="D415" s="27"/>
      <c r="T415" s="13"/>
      <c r="U415" s="13"/>
      <c r="V415" s="13"/>
      <c r="W415" s="13"/>
      <c r="X415" s="13"/>
      <c r="Y415" s="70"/>
      <c r="Z415" s="70"/>
      <c r="AA415" s="70"/>
    </row>
    <row r="416" spans="1:27" s="1" customFormat="1" ht="14.25" customHeight="1">
      <c r="D416" s="27"/>
      <c r="T416" s="13"/>
      <c r="U416" s="13"/>
      <c r="V416" s="13"/>
      <c r="W416" s="13"/>
      <c r="X416" s="13"/>
      <c r="Y416" s="70"/>
      <c r="Z416" s="70"/>
      <c r="AA416" s="70"/>
    </row>
    <row r="417" spans="1:27" s="1" customFormat="1" ht="14.25" customHeight="1">
      <c r="T417" s="13"/>
      <c r="U417" s="13"/>
      <c r="V417" s="13"/>
      <c r="W417" s="13"/>
      <c r="X417" s="13"/>
      <c r="Y417" s="70"/>
      <c r="Z417" s="70"/>
      <c r="AA417" s="70"/>
    </row>
    <row r="418" spans="1:27" s="1" customFormat="1" ht="14.25" customHeight="1">
      <c r="D418" s="27"/>
      <c r="T418" s="13"/>
      <c r="U418" s="13"/>
      <c r="V418" s="13"/>
      <c r="W418" s="13"/>
      <c r="X418" s="13"/>
      <c r="Y418" s="70"/>
      <c r="Z418" s="70"/>
      <c r="AA418" s="70"/>
    </row>
    <row r="419" spans="1:27" s="1" customFormat="1" ht="14.25" customHeight="1">
      <c r="D419" s="27"/>
      <c r="T419" s="13"/>
      <c r="U419" s="13"/>
      <c r="V419" s="13"/>
      <c r="W419" s="13"/>
      <c r="X419" s="13"/>
      <c r="Y419" s="70"/>
      <c r="Z419" s="70"/>
      <c r="AA419" s="70"/>
    </row>
    <row r="420" spans="1:27" s="1" customFormat="1" ht="14.25" customHeight="1">
      <c r="D420" s="27"/>
      <c r="T420" s="13"/>
      <c r="U420" s="13"/>
      <c r="V420" s="13"/>
      <c r="W420" s="13"/>
      <c r="X420" s="13"/>
      <c r="Y420" s="70"/>
      <c r="Z420" s="70"/>
      <c r="AA420" s="70"/>
    </row>
    <row r="421" spans="1:27" s="1" customFormat="1" ht="14.25" customHeight="1">
      <c r="D421" s="27"/>
      <c r="T421" s="13"/>
      <c r="U421" s="13"/>
      <c r="V421" s="13"/>
      <c r="W421" s="13"/>
      <c r="X421" s="13"/>
      <c r="Y421" s="70"/>
      <c r="Z421" s="70"/>
      <c r="AA421" s="70"/>
    </row>
    <row r="422" spans="1:27" s="1" customFormat="1" ht="14.25" customHeight="1">
      <c r="D422" s="27"/>
      <c r="T422" s="13"/>
      <c r="U422" s="13"/>
      <c r="V422" s="13"/>
      <c r="W422" s="13"/>
      <c r="X422" s="13"/>
      <c r="Y422" s="70"/>
      <c r="Z422" s="70"/>
      <c r="AA422" s="70"/>
    </row>
    <row r="423" spans="1:27" s="1" customFormat="1" ht="14.25" customHeight="1">
      <c r="D423" s="27"/>
      <c r="T423" s="13"/>
      <c r="U423" s="13"/>
      <c r="V423" s="13"/>
      <c r="W423" s="13"/>
      <c r="X423" s="13"/>
      <c r="Y423" s="70"/>
      <c r="Z423" s="70"/>
      <c r="AA423" s="70"/>
    </row>
    <row r="424" spans="1:27" s="1" customFormat="1" ht="14.25" customHeight="1">
      <c r="T424" s="13"/>
      <c r="U424" s="13"/>
      <c r="V424" s="13"/>
      <c r="W424" s="13"/>
      <c r="X424" s="13"/>
      <c r="Y424" s="70"/>
      <c r="Z424" s="70"/>
      <c r="AA424" s="70"/>
    </row>
    <row r="425" spans="1:27" s="1" customFormat="1" ht="14.25" customHeight="1">
      <c r="D425" s="54"/>
      <c r="T425" s="13"/>
      <c r="U425" s="13"/>
      <c r="V425" s="13"/>
      <c r="W425" s="13"/>
      <c r="X425" s="13"/>
      <c r="Y425" s="70"/>
      <c r="Z425" s="70"/>
      <c r="AA425" s="70"/>
    </row>
    <row r="426" spans="1:27" s="1" customFormat="1" ht="14.25" customHeight="1">
      <c r="T426" s="13"/>
      <c r="U426" s="13"/>
      <c r="V426" s="13"/>
      <c r="W426" s="13"/>
      <c r="X426" s="13"/>
      <c r="Y426" s="70"/>
      <c r="Z426" s="70"/>
      <c r="AA426" s="70"/>
    </row>
    <row r="427" spans="1:27" s="1" customFormat="1" ht="14.25" customHeight="1">
      <c r="D427" s="27"/>
      <c r="E427" s="27"/>
      <c r="F427" s="27"/>
      <c r="G427" s="27"/>
      <c r="H427" s="27"/>
      <c r="I427" s="27"/>
      <c r="J427" s="27"/>
      <c r="T427" s="13"/>
      <c r="U427" s="13"/>
      <c r="V427" s="13"/>
      <c r="W427" s="13"/>
      <c r="X427" s="13"/>
      <c r="Y427" s="70"/>
      <c r="Z427" s="70"/>
      <c r="AA427" s="70"/>
    </row>
    <row r="428" spans="1:27" ht="14.25" customHeight="1">
      <c r="A428" s="1"/>
    </row>
    <row r="429" spans="1:27" s="1" customFormat="1" ht="14.25" customHeight="1">
      <c r="C429" s="50"/>
      <c r="D429" s="8"/>
      <c r="T429" s="13"/>
      <c r="U429" s="13"/>
      <c r="V429" s="13"/>
      <c r="W429" s="13"/>
      <c r="X429" s="13"/>
      <c r="Y429" s="70"/>
      <c r="Z429" s="70"/>
      <c r="AA429" s="70"/>
    </row>
    <row r="430" spans="1:27" s="1" customFormat="1" ht="14.25" customHeight="1">
      <c r="T430" s="13"/>
      <c r="U430" s="13"/>
      <c r="V430" s="13"/>
      <c r="W430" s="13"/>
      <c r="X430" s="13"/>
      <c r="Y430" s="70"/>
      <c r="Z430" s="70"/>
      <c r="AA430" s="70"/>
    </row>
    <row r="431" spans="1:27" s="1" customFormat="1" ht="14.25" customHeight="1">
      <c r="S431" s="55"/>
      <c r="T431" s="13"/>
      <c r="U431" s="13"/>
      <c r="V431" s="13"/>
      <c r="W431" s="13"/>
      <c r="X431" s="13"/>
      <c r="Y431" s="70"/>
      <c r="Z431" s="70"/>
      <c r="AA431" s="70"/>
    </row>
    <row r="432" spans="1:27" s="1" customFormat="1" ht="14.25" customHeight="1">
      <c r="D432" s="27"/>
      <c r="T432" s="13"/>
      <c r="U432" s="13"/>
      <c r="V432" s="13"/>
      <c r="W432" s="13"/>
      <c r="X432" s="13"/>
      <c r="Y432" s="70"/>
      <c r="Z432" s="70"/>
      <c r="AA432" s="70"/>
    </row>
    <row r="433" spans="1:27" s="1" customFormat="1" ht="14.25" customHeight="1">
      <c r="D433" s="27"/>
      <c r="T433" s="13"/>
      <c r="U433" s="13"/>
      <c r="V433" s="13"/>
      <c r="W433" s="13"/>
      <c r="X433" s="13"/>
      <c r="Y433" s="70"/>
      <c r="Z433" s="70"/>
      <c r="AA433" s="70"/>
    </row>
    <row r="434" spans="1:27" s="1" customFormat="1" ht="14.25" customHeight="1">
      <c r="D434" s="27"/>
      <c r="T434" s="13"/>
      <c r="U434" s="13"/>
      <c r="V434" s="13"/>
      <c r="W434" s="13"/>
      <c r="X434" s="13"/>
      <c r="Y434" s="70"/>
      <c r="Z434" s="70"/>
      <c r="AA434" s="70"/>
    </row>
    <row r="435" spans="1:27" s="1" customFormat="1" ht="14.25" customHeight="1">
      <c r="D435" s="27"/>
      <c r="T435" s="13"/>
      <c r="U435" s="13"/>
      <c r="V435" s="13"/>
      <c r="W435" s="13"/>
      <c r="X435" s="13"/>
      <c r="Y435" s="70"/>
      <c r="Z435" s="70"/>
      <c r="AA435" s="70"/>
    </row>
    <row r="436" spans="1:27" s="1" customFormat="1" ht="14.25" customHeight="1">
      <c r="D436" s="27"/>
      <c r="T436" s="13"/>
      <c r="U436" s="13"/>
      <c r="V436" s="13"/>
      <c r="W436" s="13"/>
      <c r="X436" s="13"/>
      <c r="Y436" s="70"/>
      <c r="Z436" s="70"/>
      <c r="AA436" s="70"/>
    </row>
    <row r="437" spans="1:27" s="1" customFormat="1" ht="14.25" customHeight="1">
      <c r="D437" s="27"/>
      <c r="T437" s="13"/>
      <c r="U437" s="13"/>
      <c r="V437" s="13"/>
      <c r="W437" s="13"/>
      <c r="X437" s="13"/>
      <c r="Y437" s="70"/>
      <c r="Z437" s="70"/>
      <c r="AA437" s="70"/>
    </row>
    <row r="438" spans="1:27" s="1" customFormat="1" ht="14.25" customHeight="1">
      <c r="D438" s="27"/>
      <c r="T438" s="13"/>
      <c r="U438" s="13"/>
      <c r="V438" s="13"/>
      <c r="W438" s="13"/>
      <c r="X438" s="13"/>
      <c r="Y438" s="70"/>
      <c r="Z438" s="70"/>
      <c r="AA438" s="70"/>
    </row>
    <row r="439" spans="1:27" s="1" customFormat="1" ht="14.25" customHeight="1">
      <c r="T439" s="13"/>
      <c r="U439" s="13"/>
      <c r="V439" s="13"/>
      <c r="W439" s="13"/>
      <c r="X439" s="13"/>
      <c r="Y439" s="70"/>
      <c r="Z439" s="70"/>
      <c r="AA439" s="70"/>
    </row>
    <row r="440" spans="1:27" s="1" customFormat="1" ht="14.25" customHeight="1">
      <c r="D440" s="54"/>
      <c r="T440" s="13"/>
      <c r="U440" s="13"/>
      <c r="V440" s="13"/>
      <c r="W440" s="13"/>
      <c r="X440" s="13"/>
      <c r="Y440" s="70"/>
      <c r="Z440" s="70"/>
      <c r="AA440" s="70"/>
    </row>
    <row r="441" spans="1:27" s="1" customFormat="1" ht="14.25" customHeight="1">
      <c r="G441" s="49"/>
      <c r="H441" s="49"/>
      <c r="I441" s="49"/>
      <c r="J441" s="49"/>
      <c r="K441" s="49"/>
      <c r="L441" s="49"/>
      <c r="M441" s="49"/>
      <c r="T441" s="13"/>
      <c r="U441" s="13"/>
      <c r="V441" s="13"/>
      <c r="W441" s="13"/>
      <c r="X441" s="13"/>
      <c r="Y441" s="70"/>
      <c r="Z441" s="70"/>
      <c r="AA441" s="70"/>
    </row>
    <row r="442" spans="1:27" s="1" customFormat="1" ht="14.25" customHeight="1">
      <c r="D442" s="27"/>
      <c r="E442" s="27"/>
      <c r="F442" s="27"/>
      <c r="G442" s="49"/>
      <c r="H442" s="49"/>
      <c r="I442" s="49"/>
      <c r="J442" s="49"/>
      <c r="K442" s="49"/>
      <c r="L442" s="49"/>
      <c r="M442" s="49"/>
      <c r="T442" s="13"/>
      <c r="U442" s="13"/>
      <c r="V442" s="13"/>
      <c r="W442" s="13"/>
      <c r="X442" s="13"/>
      <c r="Y442" s="70"/>
      <c r="Z442" s="70"/>
      <c r="AA442" s="70"/>
    </row>
    <row r="443" spans="1:27" ht="14.25" customHeight="1">
      <c r="A443" s="1"/>
    </row>
    <row r="444" spans="1:27" ht="14.25" customHeight="1">
      <c r="A444" s="1"/>
    </row>
    <row r="445" spans="1:27" s="1" customFormat="1" ht="14.25" customHeight="1">
      <c r="C445" s="26"/>
      <c r="D445" s="26"/>
      <c r="E445" s="26"/>
      <c r="F445" s="26"/>
      <c r="G445" s="26"/>
      <c r="H445" s="26"/>
      <c r="I445" s="26"/>
      <c r="J445" s="26"/>
      <c r="K445" s="26"/>
      <c r="L445" s="26"/>
      <c r="M445" s="26"/>
      <c r="N445" s="26"/>
      <c r="O445" s="26"/>
      <c r="P445" s="26"/>
      <c r="S445" s="22"/>
      <c r="T445" s="13"/>
      <c r="U445" s="13"/>
      <c r="V445" s="13"/>
      <c r="W445" s="13"/>
      <c r="X445" s="13"/>
      <c r="Y445" s="70"/>
      <c r="Z445" s="70"/>
      <c r="AA445" s="70"/>
    </row>
    <row r="447" spans="1:27" s="1" customFormat="1" ht="14.25" customHeight="1">
      <c r="C447" s="27"/>
      <c r="T447" s="13"/>
      <c r="U447" s="13"/>
      <c r="V447" s="13"/>
      <c r="W447" s="13"/>
      <c r="X447" s="13"/>
      <c r="Y447" s="70"/>
      <c r="Z447" s="70"/>
      <c r="AA447" s="70"/>
    </row>
    <row r="448" spans="1:27" s="1" customFormat="1" ht="14.25" customHeight="1">
      <c r="T448" s="13"/>
      <c r="U448" s="13"/>
      <c r="V448" s="13"/>
      <c r="W448" s="13"/>
      <c r="X448" s="13"/>
      <c r="Y448" s="70"/>
      <c r="Z448" s="70"/>
      <c r="AA448" s="70"/>
    </row>
    <row r="449" spans="3:37" s="1" customFormat="1" ht="14.25" customHeight="1">
      <c r="D449" s="54"/>
      <c r="T449" s="13"/>
      <c r="U449" s="13"/>
      <c r="V449" s="13"/>
      <c r="W449" s="13"/>
      <c r="X449" s="13"/>
      <c r="Y449" s="70"/>
      <c r="Z449" s="70"/>
      <c r="AA449" s="70"/>
    </row>
    <row r="450" spans="3:37" s="1" customFormat="1" ht="14.25" customHeight="1">
      <c r="C450" s="49"/>
      <c r="D450" s="57"/>
      <c r="E450" s="57"/>
      <c r="F450" s="57"/>
      <c r="G450" s="57"/>
      <c r="H450" s="57"/>
      <c r="I450" s="57"/>
      <c r="J450" s="57"/>
      <c r="K450" s="57"/>
      <c r="L450" s="57"/>
      <c r="M450" s="57"/>
      <c r="N450" s="57"/>
      <c r="O450" s="57"/>
      <c r="P450" s="57"/>
      <c r="T450" s="13"/>
      <c r="U450" s="13"/>
      <c r="V450" s="13"/>
      <c r="W450" s="13"/>
      <c r="X450" s="13"/>
      <c r="Y450" s="70"/>
      <c r="Z450" s="70"/>
      <c r="AA450" s="70"/>
    </row>
    <row r="453" spans="3:37" s="1" customFormat="1" ht="14.25" customHeight="1">
      <c r="T453" s="13"/>
      <c r="U453" s="13"/>
      <c r="V453" s="13"/>
      <c r="W453" s="13"/>
      <c r="X453" s="13"/>
      <c r="Y453" s="70"/>
      <c r="Z453" s="70"/>
      <c r="AA453" s="70"/>
    </row>
    <row r="454" spans="3:37" s="1" customFormat="1" ht="14.25" customHeight="1">
      <c r="C454" s="2"/>
      <c r="D454" s="2"/>
      <c r="E454" s="2"/>
      <c r="F454" s="2"/>
      <c r="G454" s="2"/>
      <c r="H454" s="2"/>
      <c r="I454" s="2"/>
      <c r="J454" s="2"/>
      <c r="K454" s="2"/>
      <c r="L454" s="2"/>
      <c r="M454" s="2"/>
      <c r="N454" s="2"/>
      <c r="O454" s="2"/>
      <c r="P454" s="2"/>
      <c r="T454" s="13"/>
      <c r="U454" s="13"/>
      <c r="V454" s="13"/>
      <c r="W454" s="13"/>
      <c r="X454" s="13"/>
      <c r="Y454" s="70"/>
      <c r="Z454" s="70"/>
      <c r="AA454" s="70"/>
    </row>
    <row r="455" spans="3:37" s="1" customFormat="1" ht="14.25" customHeight="1">
      <c r="T455" s="13"/>
      <c r="U455" s="13"/>
      <c r="V455" s="13"/>
      <c r="W455" s="13"/>
      <c r="X455" s="13"/>
      <c r="Y455" s="70"/>
      <c r="Z455" s="70"/>
      <c r="AA455" s="70"/>
    </row>
    <row r="456" spans="3:37" s="1" customFormat="1" ht="14.25" customHeight="1">
      <c r="C456" s="27"/>
      <c r="T456" s="13"/>
      <c r="U456" s="13"/>
      <c r="V456" s="13"/>
      <c r="W456" s="13"/>
      <c r="X456" s="13"/>
      <c r="Y456" s="70"/>
      <c r="Z456" s="70"/>
      <c r="AA456" s="70"/>
    </row>
    <row r="457" spans="3:37" s="1" customFormat="1" ht="14.25" customHeight="1">
      <c r="C457" s="27"/>
      <c r="D457" s="8"/>
      <c r="E457" s="8"/>
      <c r="F457" s="8"/>
      <c r="G457" s="8"/>
      <c r="H457" s="8"/>
      <c r="I457" s="8"/>
      <c r="J457" s="8"/>
      <c r="K457" s="8"/>
      <c r="L457" s="8"/>
      <c r="M457" s="8"/>
      <c r="N457" s="8"/>
      <c r="O457" s="8"/>
      <c r="P457" s="8"/>
      <c r="T457" s="13"/>
      <c r="U457" s="13"/>
      <c r="V457" s="13"/>
      <c r="W457" s="13"/>
      <c r="X457" s="13"/>
      <c r="Y457" s="70"/>
      <c r="Z457" s="70"/>
      <c r="AA457" s="70"/>
    </row>
    <row r="458" spans="3:37" s="1" customFormat="1" ht="14.25" customHeight="1">
      <c r="D458" s="8"/>
      <c r="E458" s="8"/>
      <c r="F458" s="8"/>
      <c r="G458" s="8"/>
      <c r="H458" s="8"/>
      <c r="I458" s="8"/>
      <c r="J458" s="8"/>
      <c r="K458" s="8"/>
      <c r="L458" s="8"/>
      <c r="M458" s="8"/>
      <c r="N458" s="8"/>
      <c r="O458" s="8"/>
      <c r="P458" s="8"/>
      <c r="T458" s="13"/>
      <c r="U458" s="13"/>
      <c r="V458" s="13"/>
      <c r="W458" s="13"/>
      <c r="X458" s="13"/>
      <c r="Y458" s="70"/>
      <c r="Z458" s="70"/>
      <c r="AA458" s="70"/>
    </row>
    <row r="459" spans="3:37" s="1" customFormat="1" ht="14.25" customHeight="1">
      <c r="C459" s="27"/>
      <c r="D459" s="58"/>
      <c r="E459" s="8"/>
      <c r="F459" s="8"/>
      <c r="G459" s="8"/>
      <c r="H459" s="8"/>
      <c r="I459" s="8"/>
      <c r="J459" s="8"/>
      <c r="K459" s="8"/>
      <c r="L459" s="8"/>
      <c r="M459" s="8"/>
      <c r="N459" s="8"/>
      <c r="O459" s="8"/>
      <c r="P459" s="8"/>
      <c r="T459" s="13"/>
      <c r="U459" s="13"/>
      <c r="V459" s="13"/>
      <c r="W459" s="13"/>
      <c r="X459" s="13"/>
      <c r="Y459" s="4"/>
      <c r="Z459" s="70"/>
      <c r="AA459" s="70"/>
    </row>
    <row r="460" spans="3:37" s="1" customFormat="1" ht="14.25" customHeight="1">
      <c r="T460" s="13"/>
      <c r="U460" s="13"/>
      <c r="V460" s="13"/>
      <c r="W460" s="13"/>
      <c r="X460" s="13"/>
      <c r="Y460" s="70"/>
      <c r="Z460" s="70"/>
      <c r="AA460" s="70"/>
    </row>
    <row r="461" spans="3:37" ht="14.25" customHeight="1">
      <c r="Z461" s="70"/>
      <c r="AB461" s="1"/>
      <c r="AC461" s="1"/>
      <c r="AD461" s="1"/>
      <c r="AE461" s="1"/>
      <c r="AF461" s="1"/>
      <c r="AG461" s="1"/>
      <c r="AH461" s="1"/>
      <c r="AI461" s="1"/>
      <c r="AJ461" s="1"/>
      <c r="AK461" s="1"/>
    </row>
  </sheetData>
  <sheetProtection sheet="1" selectLockedCells="1"/>
  <mergeCells count="79">
    <mergeCell ref="D16:K16"/>
    <mergeCell ref="L16:N16"/>
    <mergeCell ref="D19:K19"/>
    <mergeCell ref="L19:N19"/>
    <mergeCell ref="D22:K22"/>
    <mergeCell ref="L22:N22"/>
    <mergeCell ref="D18:K18"/>
    <mergeCell ref="L18:N18"/>
    <mergeCell ref="L124:N124"/>
    <mergeCell ref="L125:N125"/>
    <mergeCell ref="D128:O128"/>
    <mergeCell ref="D140:O140"/>
    <mergeCell ref="L119:N119"/>
    <mergeCell ref="L120:N120"/>
    <mergeCell ref="L121:N121"/>
    <mergeCell ref="L122:N122"/>
    <mergeCell ref="L123:N123"/>
    <mergeCell ref="C99:P99"/>
    <mergeCell ref="L104:N104"/>
    <mergeCell ref="L105:N105"/>
    <mergeCell ref="L106:N106"/>
    <mergeCell ref="L111:N111"/>
    <mergeCell ref="D114:O114"/>
    <mergeCell ref="L107:N107"/>
    <mergeCell ref="L108:N108"/>
    <mergeCell ref="L109:N109"/>
    <mergeCell ref="L110:N110"/>
    <mergeCell ref="D75:K75"/>
    <mergeCell ref="L75:N75"/>
    <mergeCell ref="D76:K76"/>
    <mergeCell ref="L76:N76"/>
    <mergeCell ref="D95:O95"/>
    <mergeCell ref="D89:K89"/>
    <mergeCell ref="L89:N89"/>
    <mergeCell ref="D90:K90"/>
    <mergeCell ref="L90:N90"/>
    <mergeCell ref="D91:K91"/>
    <mergeCell ref="L91:N91"/>
    <mergeCell ref="L92:N92"/>
    <mergeCell ref="C2:P2"/>
    <mergeCell ref="C4:P4"/>
    <mergeCell ref="D45:O45"/>
    <mergeCell ref="D38:K38"/>
    <mergeCell ref="D39:K39"/>
    <mergeCell ref="D40:K40"/>
    <mergeCell ref="D41:K41"/>
    <mergeCell ref="L38:N38"/>
    <mergeCell ref="L39:N39"/>
    <mergeCell ref="L40:N40"/>
    <mergeCell ref="L41:N41"/>
    <mergeCell ref="D28:O28"/>
    <mergeCell ref="D15:K15"/>
    <mergeCell ref="L15:N15"/>
    <mergeCell ref="D17:K17"/>
    <mergeCell ref="L17:N17"/>
    <mergeCell ref="D24:K24"/>
    <mergeCell ref="L24:N24"/>
    <mergeCell ref="D20:K20"/>
    <mergeCell ref="L20:N20"/>
    <mergeCell ref="D21:K21"/>
    <mergeCell ref="L21:N21"/>
    <mergeCell ref="D23:K23"/>
    <mergeCell ref="L23:N23"/>
    <mergeCell ref="P92:S92"/>
    <mergeCell ref="L25:N25"/>
    <mergeCell ref="P25:S25"/>
    <mergeCell ref="L42:N42"/>
    <mergeCell ref="P42:S42"/>
    <mergeCell ref="L77:N77"/>
    <mergeCell ref="P77:S77"/>
    <mergeCell ref="L56:N56"/>
    <mergeCell ref="L57:N57"/>
    <mergeCell ref="L60:N60"/>
    <mergeCell ref="L61:N61"/>
    <mergeCell ref="D64:O64"/>
    <mergeCell ref="L58:N58"/>
    <mergeCell ref="L59:N59"/>
    <mergeCell ref="D88:K88"/>
    <mergeCell ref="L88:N88"/>
  </mergeCells>
  <phoneticPr fontId="3"/>
  <conditionalFormatting sqref="D133:D137">
    <cfRule type="containsBlanks" dxfId="286" priority="5">
      <formula>LEN(TRIM(D133))=0</formula>
    </cfRule>
  </conditionalFormatting>
  <conditionalFormatting sqref="D28:O28">
    <cfRule type="expression" dxfId="285" priority="19">
      <formula>U28=0</formula>
    </cfRule>
    <cfRule type="containsBlanks" dxfId="284" priority="20">
      <formula>LEN(TRIM(D28))=0</formula>
    </cfRule>
  </conditionalFormatting>
  <conditionalFormatting sqref="D45:O45">
    <cfRule type="expression" dxfId="283" priority="17">
      <formula>U45=0</formula>
    </cfRule>
    <cfRule type="containsBlanks" dxfId="282" priority="18">
      <formula>LEN(TRIM(D45))=0</formula>
    </cfRule>
  </conditionalFormatting>
  <conditionalFormatting sqref="D64:O64">
    <cfRule type="expression" dxfId="281" priority="15">
      <formula>U64=0</formula>
    </cfRule>
    <cfRule type="containsBlanks" dxfId="280" priority="16">
      <formula>LEN(TRIM(D64))=0</formula>
    </cfRule>
  </conditionalFormatting>
  <conditionalFormatting sqref="D95:O95">
    <cfRule type="expression" dxfId="279" priority="13">
      <formula>U95=0</formula>
    </cfRule>
    <cfRule type="containsBlanks" dxfId="278" priority="14">
      <formula>LEN(TRIM(D95))=0</formula>
    </cfRule>
  </conditionalFormatting>
  <conditionalFormatting sqref="D114:O114">
    <cfRule type="expression" dxfId="277" priority="11">
      <formula>U114=0</formula>
    </cfRule>
    <cfRule type="containsBlanks" dxfId="276" priority="12">
      <formula>LEN(TRIM(D114))=0</formula>
    </cfRule>
  </conditionalFormatting>
  <conditionalFormatting sqref="D128:O128">
    <cfRule type="expression" dxfId="275" priority="9">
      <formula>U128=0</formula>
    </cfRule>
    <cfRule type="containsBlanks" dxfId="274" priority="10">
      <formula>LEN(TRIM(D128))=0</formula>
    </cfRule>
  </conditionalFormatting>
  <conditionalFormatting sqref="D140:O140">
    <cfRule type="expression" dxfId="273" priority="7">
      <formula>U140=0</formula>
    </cfRule>
    <cfRule type="containsBlanks" dxfId="272" priority="8">
      <formula>LEN(TRIM(D140))=0</formula>
    </cfRule>
  </conditionalFormatting>
  <conditionalFormatting sqref="L38:N41 L56:N61 L75:N76 L88:N91 L15:N24 L104:N111 L119:N125">
    <cfRule type="containsBlanks" dxfId="271" priority="6">
      <formula>LEN(TRIM(L15))=0</formula>
    </cfRule>
  </conditionalFormatting>
  <conditionalFormatting sqref="L38:N41">
    <cfRule type="expression" dxfId="270" priority="4">
      <formula>SUM($L$15:$N$17)=0</formula>
    </cfRule>
  </conditionalFormatting>
  <conditionalFormatting sqref="L56:N61">
    <cfRule type="expression" dxfId="269" priority="3">
      <formula>SUM($L$15:$N$17)=0</formula>
    </cfRule>
  </conditionalFormatting>
  <conditionalFormatting sqref="L75:N76 L88:N91">
    <cfRule type="expression" dxfId="268" priority="2">
      <formula>SUM($L$17,$L$20,$L$23)=0</formula>
    </cfRule>
  </conditionalFormatting>
  <conditionalFormatting sqref="P1:P1048576">
    <cfRule type="containsText" dxfId="267" priority="1" stopIfTrue="1" operator="containsText" text="※">
      <formula>NOT(ISERROR(SEARCH("※",P1)))</formula>
    </cfRule>
  </conditionalFormatting>
  <dataValidations count="19">
    <dataValidation type="list" allowBlank="1" showInputMessage="1" showErrorMessage="1" sqref="D161:E161" xr:uid="{3B9EB7A2-2EFC-4760-9866-DCA2763080DD}">
      <formula1>$T$142:$T$189</formula1>
    </dataValidation>
    <dataValidation type="list" allowBlank="1" showInputMessage="1" showErrorMessage="1" sqref="D172:F172" xr:uid="{E6BBE1A8-7A06-4B22-B4D5-E8F668DA8AE5}">
      <formula1>$D$166:$D$169</formula1>
    </dataValidation>
    <dataValidation type="list" allowBlank="1" showInputMessage="1" showErrorMessage="1" sqref="D216:E216" xr:uid="{44A33D21-6EC7-406F-8B83-BB3F79B82404}">
      <formula1>$D$211:$D$213</formula1>
    </dataValidation>
    <dataValidation type="list" allowBlank="1" showInputMessage="1" showErrorMessage="1" sqref="D250:E250" xr:uid="{79AA4178-DB53-431E-AE16-D9E127B02D02}">
      <formula1>$T$242:$T$246</formula1>
    </dataValidation>
    <dataValidation type="list" allowBlank="1" showInputMessage="1" showErrorMessage="1" sqref="D265:H265" xr:uid="{53990FB1-854C-4306-BAB5-B37C564C64FC}">
      <formula1>$T$256:$T$261</formula1>
    </dataValidation>
    <dataValidation type="list" allowBlank="1" showInputMessage="1" showErrorMessage="1" sqref="D278:E278" xr:uid="{A27C1493-1127-4F61-8950-81CAC27CBBE3}">
      <formula1>$D$273:$D$275</formula1>
    </dataValidation>
    <dataValidation type="list" allowBlank="1" showInputMessage="1" showErrorMessage="1" sqref="D292:E292" xr:uid="{FE1FCEE8-2063-4675-9BF4-649999A32988}">
      <formula1>$D$287:$D$289</formula1>
    </dataValidation>
    <dataValidation type="list" allowBlank="1" showInputMessage="1" showErrorMessage="1" sqref="D307:I307" xr:uid="{2AD1BB34-D943-4C6C-A959-DD3D14AA17AA}">
      <formula1>$D$298:$D$304</formula1>
    </dataValidation>
    <dataValidation type="list" allowBlank="1" showInputMessage="1" showErrorMessage="1" sqref="D321:E321" xr:uid="{E29D7260-DA88-4F8F-882C-9EA53343D67F}">
      <formula1>$D$316:$D$318</formula1>
    </dataValidation>
    <dataValidation type="list" allowBlank="1" showInputMessage="1" showErrorMessage="1" sqref="D334:E334" xr:uid="{99303A67-67E3-4430-869B-F9A815E54104}">
      <formula1>$D$329:$D$331</formula1>
    </dataValidation>
    <dataValidation type="list" allowBlank="1" showInputMessage="1" showErrorMessage="1" sqref="D351:E351" xr:uid="{1FE6A75B-F925-4E76-8494-8E33A3A4D45A}">
      <formula1>$D$340:$D$348</formula1>
    </dataValidation>
    <dataValidation type="list" allowBlank="1" showInputMessage="1" showErrorMessage="1" sqref="D372:G372" xr:uid="{47913B12-B4F6-4A15-85A4-13ABDC40F37D}">
      <formula1>$T$363:$T$367</formula1>
    </dataValidation>
    <dataValidation type="list" allowBlank="1" showInputMessage="1" showErrorMessage="1" sqref="D396:I396" xr:uid="{AB918B46-3277-4640-BD80-8E54A86A80CF}">
      <formula1>$T$385:$T$391</formula1>
    </dataValidation>
    <dataValidation type="list" allowBlank="1" showInputMessage="1" showErrorMessage="1" sqref="D408:E408" xr:uid="{65700D20-EC24-4789-8C52-5013818EFCB4}">
      <formula1>$D$403:$D$405</formula1>
    </dataValidation>
    <dataValidation type="list" allowBlank="1" showInputMessage="1" showErrorMessage="1" sqref="D427:J427" xr:uid="{058A45B0-340B-4324-BB08-145BEE8BA4B4}">
      <formula1>$T$414:$T$421</formula1>
    </dataValidation>
    <dataValidation type="list" allowBlank="1" showInputMessage="1" showErrorMessage="1" sqref="D442:F442" xr:uid="{78224FE3-F886-4863-A89E-8CA31D6877B8}">
      <formula1>$T$432:$T$435</formula1>
    </dataValidation>
    <dataValidation type="list" allowBlank="1" showInputMessage="1" showErrorMessage="1" sqref="D188:K188 D189:J189 D205:K205 D206:J206" xr:uid="{B67F0531-7269-4265-9F4C-59E602537790}">
      <formula1>$T$191:$T$206</formula1>
    </dataValidation>
    <dataValidation type="list" allowBlank="1" showInputMessage="1" showErrorMessage="1" sqref="D233:K233 D234:J234" xr:uid="{D70247A6-CDB3-4941-A156-796BAC24DE82}">
      <formula1>$T$222:$T$237</formula1>
    </dataValidation>
    <dataValidation type="list" allowBlank="1" showInputMessage="1" showErrorMessage="1" sqref="D133:D137" xr:uid="{F89C12FA-1B1A-4A0C-A951-3CDC43887C1E}">
      <formula1>$T$133:$T$133</formula1>
    </dataValidation>
  </dataValidations>
  <pageMargins left="0.7" right="0.7" top="0.75" bottom="0.75" header="0.3" footer="0.3"/>
  <pageSetup paperSize="9" orientation="portrait" r:id="rId1"/>
  <rowBreaks count="3" manualBreakCount="3">
    <brk id="29" max="16383" man="1"/>
    <brk id="78" max="16383" man="1"/>
    <brk id="9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77C85-14C2-481F-8F72-A98941697C3D}">
  <sheetPr>
    <tabColor rgb="FFFFFF00"/>
  </sheetPr>
  <dimension ref="A1:AA791"/>
  <sheetViews>
    <sheetView showGridLines="0" zoomScaleNormal="100" zoomScaleSheetLayoutView="100" workbookViewId="0">
      <selection activeCell="D684" sqref="D684"/>
    </sheetView>
  </sheetViews>
  <sheetFormatPr defaultColWidth="9" defaultRowHeight="14.25" customHeight="1"/>
  <cols>
    <col min="1" max="1" width="3.5" style="49" customWidth="1"/>
    <col min="2" max="2" width="0.75" style="49" customWidth="1"/>
    <col min="3" max="16" width="5.625" style="49" customWidth="1"/>
    <col min="17" max="17" width="0.75" style="49" customWidth="1"/>
    <col min="18" max="18" width="3.5" style="49" customWidth="1"/>
    <col min="19" max="19" width="75.875" style="49" customWidth="1"/>
    <col min="20" max="20" width="5.5" style="71" hidden="1" customWidth="1"/>
    <col min="21" max="25" width="5.5" style="13" hidden="1" customWidth="1"/>
    <col min="26" max="27" width="5.5" style="71" hidden="1" customWidth="1"/>
    <col min="28" max="16384" width="9" style="49"/>
  </cols>
  <sheetData>
    <row r="1" spans="1:27" customFormat="1" ht="18">
      <c r="A1" s="1"/>
      <c r="T1" s="13"/>
      <c r="U1" s="4"/>
      <c r="V1" s="4"/>
      <c r="W1" s="4"/>
      <c r="X1" s="4"/>
      <c r="Y1" s="4"/>
      <c r="Z1" s="13"/>
      <c r="AA1" s="13"/>
    </row>
    <row r="2" spans="1:27" s="1" customFormat="1" ht="33" customHeight="1">
      <c r="C2" s="175" t="s">
        <v>602</v>
      </c>
      <c r="D2" s="176"/>
      <c r="E2" s="176"/>
      <c r="F2" s="176"/>
      <c r="G2" s="176"/>
      <c r="H2" s="176"/>
      <c r="I2" s="176"/>
      <c r="J2" s="176"/>
      <c r="K2" s="176"/>
      <c r="L2" s="176"/>
      <c r="M2" s="176"/>
      <c r="N2" s="176"/>
      <c r="O2" s="176"/>
      <c r="P2" s="177"/>
      <c r="T2" s="76"/>
      <c r="U2" s="6"/>
      <c r="V2" s="6"/>
      <c r="W2" s="6"/>
      <c r="X2" s="6"/>
      <c r="Y2" s="6"/>
      <c r="Z2" s="70"/>
      <c r="AA2" s="70"/>
    </row>
    <row r="3" spans="1:27" s="1" customFormat="1" ht="4.5" customHeight="1">
      <c r="T3" s="70"/>
      <c r="U3" s="4"/>
      <c r="V3" s="4"/>
      <c r="W3" s="4"/>
      <c r="X3" s="4"/>
      <c r="Y3" s="4"/>
      <c r="Z3" s="70"/>
      <c r="AA3" s="70"/>
    </row>
    <row r="4" spans="1:27" s="1" customFormat="1" ht="13.5">
      <c r="C4" s="150" t="s">
        <v>65</v>
      </c>
      <c r="D4" s="150"/>
      <c r="E4" s="150"/>
      <c r="F4" s="150"/>
      <c r="G4" s="150"/>
      <c r="H4" s="150"/>
      <c r="I4" s="150"/>
      <c r="J4" s="150"/>
      <c r="K4" s="150"/>
      <c r="L4" s="150"/>
      <c r="M4" s="150"/>
      <c r="N4" s="150"/>
      <c r="O4" s="150"/>
      <c r="P4" s="150"/>
      <c r="T4" s="70"/>
      <c r="U4" s="4"/>
      <c r="V4" s="4"/>
      <c r="W4" s="4"/>
      <c r="X4" s="4"/>
      <c r="Y4" s="4"/>
      <c r="Z4" s="70"/>
      <c r="AA4" s="70"/>
    </row>
    <row r="5" spans="1:27" s="1" customFormat="1" ht="4.5" customHeight="1">
      <c r="T5" s="70"/>
      <c r="U5" s="4"/>
      <c r="V5" s="4"/>
      <c r="W5" s="4"/>
      <c r="X5" s="4"/>
      <c r="Y5" s="4"/>
      <c r="Z5" s="70"/>
      <c r="AA5" s="70"/>
    </row>
    <row r="6" spans="1:27" s="1" customFormat="1" ht="13.5">
      <c r="C6" s="24">
        <v>1</v>
      </c>
      <c r="D6" s="14" t="s">
        <v>183</v>
      </c>
      <c r="E6" s="1" t="s">
        <v>603</v>
      </c>
      <c r="T6" s="70"/>
      <c r="U6" s="4"/>
      <c r="V6" s="4"/>
      <c r="W6" s="4"/>
      <c r="X6" s="4"/>
      <c r="Y6" s="4"/>
      <c r="Z6" s="70"/>
      <c r="AA6" s="70"/>
    </row>
    <row r="7" spans="1:27" s="1" customFormat="1" ht="9" customHeight="1">
      <c r="T7" s="70"/>
      <c r="U7" s="4"/>
      <c r="V7" s="4"/>
      <c r="W7" s="4"/>
      <c r="X7" s="4"/>
      <c r="Y7" s="4"/>
      <c r="Z7" s="70"/>
      <c r="AA7" s="70"/>
    </row>
    <row r="8" spans="1:27" s="1" customFormat="1" ht="14.1" thickBot="1">
      <c r="C8" s="24"/>
      <c r="D8" s="8" t="s">
        <v>604</v>
      </c>
      <c r="T8" s="4" t="s">
        <v>605</v>
      </c>
      <c r="U8" s="70"/>
      <c r="V8" s="4"/>
      <c r="W8" s="4"/>
      <c r="X8" s="4"/>
      <c r="Y8" s="4"/>
      <c r="Z8" s="70"/>
      <c r="AA8" s="70"/>
    </row>
    <row r="9" spans="1:27" s="1" customFormat="1" ht="18" customHeight="1">
      <c r="D9" s="19" t="s">
        <v>606</v>
      </c>
      <c r="E9" s="30" t="s">
        <v>607</v>
      </c>
      <c r="F9" s="31"/>
      <c r="G9" s="31"/>
      <c r="H9" s="31"/>
      <c r="I9" s="31"/>
      <c r="J9" s="31"/>
      <c r="K9" s="31"/>
      <c r="L9" s="31"/>
      <c r="M9" s="31"/>
      <c r="N9" s="31"/>
      <c r="O9" s="32"/>
      <c r="T9" s="4" t="s">
        <v>114</v>
      </c>
      <c r="U9" s="70"/>
      <c r="V9" s="70">
        <f>COUNTIF(D9:D10,"○")</f>
        <v>0</v>
      </c>
      <c r="W9" s="4">
        <f>IF(D9="○",1,0)</f>
        <v>0</v>
      </c>
      <c r="X9" s="4" t="str">
        <f>IF(V9&gt;1,"赤",IF(W9=1,"白",IF(AND(V9=1,W9=0),"グレー","オレンジ")))</f>
        <v>オレンジ</v>
      </c>
      <c r="Y9" s="4"/>
      <c r="Z9" s="70"/>
      <c r="AA9" s="70"/>
    </row>
    <row r="10" spans="1:27" s="1" customFormat="1" ht="18" customHeight="1" thickBot="1">
      <c r="D10" s="20"/>
      <c r="E10" s="30" t="s">
        <v>608</v>
      </c>
      <c r="F10" s="31"/>
      <c r="G10" s="31"/>
      <c r="H10" s="31"/>
      <c r="I10" s="31"/>
      <c r="J10" s="31"/>
      <c r="K10" s="31"/>
      <c r="L10" s="31"/>
      <c r="M10" s="31"/>
      <c r="N10" s="31"/>
      <c r="O10" s="32"/>
      <c r="T10" s="4" t="s">
        <v>609</v>
      </c>
      <c r="U10" s="70"/>
      <c r="V10" s="4"/>
      <c r="W10" s="4">
        <f>IF(D10="○",1,0)</f>
        <v>0</v>
      </c>
      <c r="X10" s="4" t="str">
        <f>IF(V9&gt;1,"赤",IF(W10=1,"白",IF(AND(V9=1,W10=0),"グレー","オレンジ")))</f>
        <v>オレンジ</v>
      </c>
      <c r="Y10" s="4"/>
      <c r="Z10" s="70"/>
      <c r="AA10" s="70"/>
    </row>
    <row r="11" spans="1:27" s="1" customFormat="1" ht="18" customHeight="1">
      <c r="D11" s="27"/>
      <c r="T11" s="70"/>
      <c r="U11" s="4"/>
      <c r="V11" s="4"/>
      <c r="W11" s="4"/>
      <c r="X11" s="4"/>
      <c r="Y11" s="4"/>
      <c r="Z11" s="70"/>
      <c r="AA11" s="70"/>
    </row>
    <row r="12" spans="1:27" s="1" customFormat="1" ht="13.5">
      <c r="C12" s="24"/>
      <c r="D12" s="14" t="s">
        <v>601</v>
      </c>
      <c r="E12" s="1" t="s">
        <v>610</v>
      </c>
      <c r="T12" s="70"/>
      <c r="U12" s="4"/>
      <c r="V12" s="4"/>
      <c r="W12" s="4"/>
      <c r="X12" s="4"/>
      <c r="Y12" s="4"/>
      <c r="Z12" s="70"/>
      <c r="AA12" s="70"/>
    </row>
    <row r="13" spans="1:27" s="1" customFormat="1" ht="9" customHeight="1" thickBot="1">
      <c r="T13" s="70"/>
      <c r="U13" s="4"/>
      <c r="V13" s="4"/>
      <c r="W13" s="4"/>
      <c r="X13" s="4"/>
      <c r="Y13" s="4"/>
      <c r="Z13" s="70"/>
      <c r="AA13" s="70"/>
    </row>
    <row r="14" spans="1:27" s="1" customFormat="1" ht="27.75" customHeight="1" thickBot="1">
      <c r="D14" s="160"/>
      <c r="E14" s="161"/>
      <c r="F14" s="162"/>
      <c r="G14" s="29" t="s">
        <v>611</v>
      </c>
      <c r="T14" s="70"/>
      <c r="U14" s="4"/>
      <c r="V14" s="4"/>
      <c r="W14" s="4"/>
      <c r="X14" s="4"/>
      <c r="Y14" s="4"/>
      <c r="Z14" s="70"/>
      <c r="AA14" s="70"/>
    </row>
    <row r="15" spans="1:27" s="1" customFormat="1" ht="18" customHeight="1">
      <c r="D15" s="27"/>
      <c r="T15" s="70"/>
      <c r="U15" s="4"/>
      <c r="V15" s="4"/>
      <c r="W15" s="4"/>
      <c r="X15" s="4"/>
      <c r="Y15" s="4"/>
      <c r="Z15" s="70"/>
      <c r="AA15" s="70"/>
    </row>
    <row r="16" spans="1:27" s="1" customFormat="1" ht="13.5">
      <c r="C16" s="24">
        <v>2</v>
      </c>
      <c r="D16" s="14" t="s">
        <v>87</v>
      </c>
      <c r="E16" s="1" t="s">
        <v>612</v>
      </c>
      <c r="T16" s="70"/>
      <c r="U16" s="4"/>
      <c r="V16" s="4"/>
      <c r="W16" s="4"/>
      <c r="X16" s="4"/>
      <c r="Y16" s="4"/>
      <c r="Z16" s="70"/>
      <c r="AA16" s="70"/>
    </row>
    <row r="17" spans="1:27" s="10" customFormat="1" ht="13.5">
      <c r="A17" s="1"/>
      <c r="C17" s="52"/>
      <c r="D17" s="48" t="s">
        <v>613</v>
      </c>
      <c r="E17" s="10" t="s">
        <v>614</v>
      </c>
      <c r="T17" s="77"/>
      <c r="U17" s="59"/>
      <c r="V17" s="4"/>
      <c r="W17" s="4"/>
      <c r="X17" s="4"/>
      <c r="Y17" s="59"/>
      <c r="Z17" s="77"/>
      <c r="AA17" s="77"/>
    </row>
    <row r="18" spans="1:27" s="10" customFormat="1" ht="13.5">
      <c r="A18" s="1"/>
      <c r="C18" s="52"/>
      <c r="D18" s="48"/>
      <c r="E18" s="10" t="s">
        <v>615</v>
      </c>
      <c r="T18" s="77"/>
      <c r="U18" s="59"/>
      <c r="V18" s="59"/>
      <c r="W18" s="59"/>
      <c r="X18" s="59"/>
      <c r="Y18" s="59"/>
      <c r="Z18" s="77"/>
      <c r="AA18" s="77"/>
    </row>
    <row r="19" spans="1:27" s="10" customFormat="1" ht="13.5">
      <c r="A19" s="1"/>
      <c r="C19" s="52"/>
      <c r="D19" s="48"/>
      <c r="E19" s="10" t="s">
        <v>616</v>
      </c>
      <c r="T19" s="77"/>
      <c r="U19" s="59"/>
      <c r="V19" s="59"/>
      <c r="W19" s="59"/>
      <c r="X19" s="59"/>
      <c r="Y19" s="59"/>
      <c r="Z19" s="77"/>
      <c r="AA19" s="77"/>
    </row>
    <row r="20" spans="1:27" s="1" customFormat="1" ht="9" customHeight="1">
      <c r="T20" s="70"/>
      <c r="U20" s="4"/>
      <c r="V20" s="4"/>
      <c r="W20" s="4"/>
      <c r="X20" s="4"/>
      <c r="Y20" s="4"/>
      <c r="Z20" s="70"/>
      <c r="AA20" s="70"/>
    </row>
    <row r="21" spans="1:27" s="1" customFormat="1" ht="14.1" thickBot="1">
      <c r="C21" s="24"/>
      <c r="D21" s="8" t="s">
        <v>604</v>
      </c>
      <c r="T21" s="70"/>
      <c r="U21" s="4"/>
      <c r="V21" s="4"/>
      <c r="W21" s="4"/>
      <c r="X21" s="4"/>
      <c r="Y21" s="4"/>
      <c r="Z21" s="70"/>
      <c r="AA21" s="70"/>
    </row>
    <row r="22" spans="1:27" s="1" customFormat="1" ht="18" customHeight="1">
      <c r="D22" s="19"/>
      <c r="E22" s="30" t="s">
        <v>617</v>
      </c>
      <c r="F22" s="31"/>
      <c r="G22" s="31"/>
      <c r="H22" s="31"/>
      <c r="I22" s="31"/>
      <c r="J22" s="31"/>
      <c r="K22" s="31"/>
      <c r="L22" s="31"/>
      <c r="M22" s="31"/>
      <c r="N22" s="31"/>
      <c r="O22" s="32"/>
      <c r="T22" s="78"/>
      <c r="U22" s="4"/>
      <c r="V22" s="70">
        <f>COUNTIF(D22:D23,"○")</f>
        <v>0</v>
      </c>
      <c r="W22" s="4">
        <f>IF(D22="○",1,0)</f>
        <v>0</v>
      </c>
      <c r="X22" s="4" t="str">
        <f>IF(V22&gt;1,"赤",IF(W22=1,"白",IF(AND(V22=1,W22=0),"グレー","オレンジ")))</f>
        <v>オレンジ</v>
      </c>
      <c r="Y22" s="4"/>
      <c r="Z22" s="70"/>
      <c r="AA22" s="70"/>
    </row>
    <row r="23" spans="1:27" s="1" customFormat="1" ht="18" customHeight="1" thickBot="1">
      <c r="D23" s="20" t="s">
        <v>606</v>
      </c>
      <c r="E23" s="30" t="s">
        <v>618</v>
      </c>
      <c r="F23" s="31"/>
      <c r="G23" s="31"/>
      <c r="H23" s="31"/>
      <c r="I23" s="31"/>
      <c r="J23" s="31"/>
      <c r="K23" s="31"/>
      <c r="L23" s="31"/>
      <c r="M23" s="31"/>
      <c r="N23" s="31"/>
      <c r="O23" s="32"/>
      <c r="T23" s="78"/>
      <c r="U23" s="4"/>
      <c r="V23" s="4"/>
      <c r="W23" s="4">
        <f t="shared" ref="W23" si="0">IF(D23="○",1,0)</f>
        <v>0</v>
      </c>
      <c r="X23" s="4" t="str">
        <f>IF(V22&gt;1,"赤",IF(W23=1,"白",IF(AND(V22=1,W23=0),"グレー","オレンジ")))</f>
        <v>オレンジ</v>
      </c>
      <c r="Y23" s="4"/>
      <c r="Z23" s="70"/>
      <c r="AA23" s="70"/>
    </row>
    <row r="24" spans="1:27" s="1" customFormat="1" ht="18" customHeight="1">
      <c r="D24" s="27"/>
      <c r="E24" s="25"/>
      <c r="T24" s="78"/>
      <c r="U24" s="4"/>
      <c r="V24" s="4"/>
      <c r="W24" s="4"/>
      <c r="X24" s="4"/>
      <c r="Y24" s="4"/>
      <c r="Z24" s="70"/>
      <c r="AA24" s="70"/>
    </row>
    <row r="25" spans="1:27" s="1" customFormat="1" ht="13.5">
      <c r="C25" s="24"/>
      <c r="D25" s="14" t="s">
        <v>204</v>
      </c>
      <c r="E25" s="1" t="s">
        <v>619</v>
      </c>
      <c r="T25" s="70"/>
      <c r="U25" s="4"/>
      <c r="V25" s="4"/>
      <c r="W25" s="4"/>
      <c r="X25" s="4"/>
      <c r="Y25" s="4"/>
      <c r="Z25" s="70"/>
      <c r="AA25" s="70"/>
    </row>
    <row r="26" spans="1:27" s="10" customFormat="1" ht="13.5">
      <c r="A26" s="1"/>
      <c r="C26" s="52"/>
      <c r="D26" s="48" t="s">
        <v>613</v>
      </c>
      <c r="E26" s="10" t="s">
        <v>620</v>
      </c>
      <c r="T26" s="77"/>
      <c r="U26" s="59"/>
      <c r="V26" s="4"/>
      <c r="W26" s="4"/>
      <c r="X26" s="4"/>
      <c r="Y26" s="59"/>
      <c r="Z26" s="77"/>
      <c r="AA26" s="77"/>
    </row>
    <row r="27" spans="1:27" s="10" customFormat="1" ht="13.5">
      <c r="A27" s="1"/>
      <c r="C27" s="52"/>
      <c r="D27" s="48"/>
      <c r="E27" s="10" t="s">
        <v>621</v>
      </c>
      <c r="T27" s="77"/>
      <c r="U27" s="59"/>
      <c r="V27" s="4"/>
      <c r="W27" s="4"/>
      <c r="X27" s="4"/>
      <c r="Y27" s="59"/>
      <c r="Z27" s="77"/>
      <c r="AA27" s="77"/>
    </row>
    <row r="28" spans="1:27" s="1" customFormat="1" ht="9" customHeight="1">
      <c r="T28" s="70"/>
      <c r="U28" s="4"/>
      <c r="V28" s="4"/>
      <c r="W28" s="4"/>
      <c r="X28" s="4"/>
      <c r="Y28" s="4"/>
      <c r="Z28" s="70"/>
      <c r="AA28" s="70"/>
    </row>
    <row r="29" spans="1:27" s="1" customFormat="1" ht="14.1" thickBot="1">
      <c r="C29" s="24"/>
      <c r="D29" s="8" t="s">
        <v>622</v>
      </c>
      <c r="T29" s="70"/>
      <c r="U29" s="4"/>
      <c r="V29" s="4"/>
      <c r="W29" s="4"/>
      <c r="X29" s="4"/>
      <c r="Y29" s="4"/>
      <c r="Z29" s="70"/>
      <c r="AA29" s="70"/>
    </row>
    <row r="30" spans="1:27" s="1" customFormat="1" ht="18" customHeight="1">
      <c r="D30" s="19"/>
      <c r="E30" s="30" t="s">
        <v>623</v>
      </c>
      <c r="F30" s="31"/>
      <c r="G30" s="31"/>
      <c r="H30" s="31"/>
      <c r="I30" s="31"/>
      <c r="J30" s="31"/>
      <c r="K30" s="31"/>
      <c r="L30" s="31"/>
      <c r="M30" s="31"/>
      <c r="N30" s="31"/>
      <c r="O30" s="32"/>
      <c r="T30" s="78"/>
      <c r="U30" s="4"/>
      <c r="V30" s="4"/>
      <c r="W30" s="4"/>
      <c r="X30" s="4"/>
      <c r="Y30" s="4"/>
      <c r="Z30" s="70"/>
      <c r="AA30" s="70"/>
    </row>
    <row r="31" spans="1:27" s="1" customFormat="1" ht="18" customHeight="1">
      <c r="D31" s="21"/>
      <c r="E31" s="30" t="s">
        <v>624</v>
      </c>
      <c r="F31" s="31"/>
      <c r="G31" s="31"/>
      <c r="H31" s="31"/>
      <c r="I31" s="31"/>
      <c r="J31" s="31"/>
      <c r="K31" s="31"/>
      <c r="L31" s="31"/>
      <c r="M31" s="31"/>
      <c r="N31" s="31"/>
      <c r="O31" s="32"/>
      <c r="T31" s="78"/>
      <c r="U31" s="4"/>
      <c r="V31" s="4"/>
      <c r="W31" s="4"/>
      <c r="X31" s="4"/>
      <c r="Y31" s="4"/>
      <c r="Z31" s="70"/>
      <c r="AA31" s="70"/>
    </row>
    <row r="32" spans="1:27" s="1" customFormat="1" ht="18" customHeight="1" thickBot="1">
      <c r="D32" s="20"/>
      <c r="E32" s="30" t="s">
        <v>625</v>
      </c>
      <c r="F32" s="31"/>
      <c r="G32" s="31"/>
      <c r="H32" s="31"/>
      <c r="I32" s="31"/>
      <c r="J32" s="31"/>
      <c r="K32" s="31"/>
      <c r="L32" s="31"/>
      <c r="M32" s="31"/>
      <c r="N32" s="31"/>
      <c r="O32" s="32"/>
      <c r="T32" s="78"/>
      <c r="U32" s="4"/>
      <c r="V32" s="4"/>
      <c r="W32" s="4"/>
      <c r="X32" s="4"/>
      <c r="Y32" s="4"/>
      <c r="Z32" s="70"/>
      <c r="AA32" s="70"/>
    </row>
    <row r="33" spans="3:27" s="1" customFormat="1" ht="4.5" customHeight="1">
      <c r="T33" s="70"/>
      <c r="U33" s="4"/>
      <c r="V33" s="4"/>
      <c r="W33" s="4"/>
      <c r="X33" s="4"/>
      <c r="Y33" s="4"/>
      <c r="Z33" s="70"/>
      <c r="AA33" s="70"/>
    </row>
    <row r="34" spans="3:27" s="1" customFormat="1" ht="14.1" thickBot="1">
      <c r="C34" s="24"/>
      <c r="D34" s="40" t="s">
        <v>177</v>
      </c>
      <c r="E34" s="8" t="s">
        <v>457</v>
      </c>
      <c r="T34" s="70"/>
      <c r="U34" s="4"/>
      <c r="V34" s="4"/>
      <c r="W34" s="4"/>
      <c r="X34" s="4"/>
      <c r="Y34" s="4"/>
      <c r="Z34" s="70"/>
      <c r="AA34" s="70"/>
    </row>
    <row r="35" spans="3:27" s="1" customFormat="1" ht="27.75" customHeight="1" thickBot="1">
      <c r="D35" s="151"/>
      <c r="E35" s="152"/>
      <c r="F35" s="152"/>
      <c r="G35" s="152"/>
      <c r="H35" s="152"/>
      <c r="I35" s="152"/>
      <c r="J35" s="152"/>
      <c r="K35" s="152"/>
      <c r="L35" s="152"/>
      <c r="M35" s="152"/>
      <c r="N35" s="152"/>
      <c r="O35" s="153"/>
      <c r="T35" s="4"/>
      <c r="U35" s="4">
        <f>IF(COUNTIF(D32,"○")=1,1,0)</f>
        <v>0</v>
      </c>
      <c r="V35" s="4"/>
      <c r="W35" s="4"/>
      <c r="X35" s="4"/>
      <c r="Y35" s="70"/>
      <c r="Z35" s="70"/>
      <c r="AA35" s="70"/>
    </row>
    <row r="36" spans="3:27" s="1" customFormat="1" ht="18" customHeight="1">
      <c r="D36" s="27"/>
      <c r="T36" s="70"/>
      <c r="U36" s="4"/>
      <c r="V36" s="4"/>
      <c r="W36" s="4"/>
      <c r="X36" s="4"/>
      <c r="Y36" s="4"/>
      <c r="Z36" s="70"/>
      <c r="AA36" s="70"/>
    </row>
    <row r="37" spans="3:27" s="1" customFormat="1" ht="13.5">
      <c r="C37" s="24"/>
      <c r="D37" s="14" t="s">
        <v>626</v>
      </c>
      <c r="E37" s="1" t="s">
        <v>627</v>
      </c>
      <c r="T37" s="70"/>
      <c r="U37" s="4"/>
      <c r="V37" s="4"/>
      <c r="W37" s="4"/>
      <c r="X37" s="4"/>
      <c r="Y37" s="4"/>
      <c r="Z37" s="70"/>
      <c r="AA37" s="70"/>
    </row>
    <row r="38" spans="3:27" s="1" customFormat="1" ht="9" customHeight="1">
      <c r="T38" s="70"/>
      <c r="U38" s="4"/>
      <c r="V38" s="4"/>
      <c r="W38" s="4"/>
      <c r="X38" s="4"/>
      <c r="Y38" s="4"/>
      <c r="Z38" s="70"/>
      <c r="AA38" s="70"/>
    </row>
    <row r="39" spans="3:27" s="1" customFormat="1" ht="13.5">
      <c r="C39" s="50"/>
      <c r="D39" s="10" t="s">
        <v>520</v>
      </c>
      <c r="E39" s="10" t="s">
        <v>628</v>
      </c>
      <c r="T39" s="70"/>
      <c r="U39" s="4"/>
      <c r="V39" s="4"/>
      <c r="W39" s="4"/>
      <c r="X39" s="4"/>
      <c r="Y39" s="4"/>
      <c r="Z39" s="70"/>
      <c r="AA39" s="70"/>
    </row>
    <row r="40" spans="3:27" s="1" customFormat="1" ht="13.5">
      <c r="C40" s="50"/>
      <c r="D40" s="10"/>
      <c r="E40" s="10" t="s">
        <v>629</v>
      </c>
      <c r="T40" s="70"/>
      <c r="U40" s="4"/>
      <c r="V40" s="4"/>
      <c r="W40" s="4"/>
      <c r="X40" s="4"/>
      <c r="Y40" s="4"/>
      <c r="Z40" s="70"/>
      <c r="AA40" s="70"/>
    </row>
    <row r="41" spans="3:27" s="1" customFormat="1" ht="9" customHeight="1">
      <c r="T41" s="70"/>
      <c r="U41" s="4"/>
      <c r="V41" s="4"/>
      <c r="W41" s="4"/>
      <c r="X41" s="4"/>
      <c r="Y41" s="4"/>
      <c r="Z41" s="70"/>
      <c r="AA41" s="70"/>
    </row>
    <row r="42" spans="3:27" s="1" customFormat="1" ht="14.1" thickBot="1">
      <c r="C42" s="24"/>
      <c r="D42" s="1" t="s">
        <v>630</v>
      </c>
      <c r="T42" s="70"/>
      <c r="U42" s="4"/>
      <c r="V42" s="4"/>
      <c r="W42" s="4"/>
      <c r="X42" s="4"/>
      <c r="Y42" s="4"/>
      <c r="Z42" s="70"/>
      <c r="AA42" s="70"/>
    </row>
    <row r="43" spans="3:27" s="1" customFormat="1" ht="18" customHeight="1">
      <c r="D43" s="19"/>
      <c r="E43" s="30" t="s">
        <v>631</v>
      </c>
      <c r="F43" s="31"/>
      <c r="G43" s="31"/>
      <c r="H43" s="31"/>
      <c r="I43" s="31"/>
      <c r="J43" s="31"/>
      <c r="K43" s="31"/>
      <c r="L43" s="31"/>
      <c r="M43" s="31"/>
      <c r="N43" s="31"/>
      <c r="O43" s="32"/>
      <c r="T43" s="78"/>
      <c r="U43" s="4"/>
      <c r="V43" s="4"/>
      <c r="W43" s="4"/>
      <c r="X43" s="4"/>
      <c r="Y43" s="4"/>
      <c r="Z43" s="70"/>
      <c r="AA43" s="70"/>
    </row>
    <row r="44" spans="3:27" s="1" customFormat="1" ht="18" customHeight="1">
      <c r="D44" s="21"/>
      <c r="E44" s="30" t="s">
        <v>632</v>
      </c>
      <c r="F44" s="31"/>
      <c r="G44" s="31"/>
      <c r="H44" s="31"/>
      <c r="I44" s="31"/>
      <c r="J44" s="31"/>
      <c r="K44" s="31"/>
      <c r="L44" s="31"/>
      <c r="M44" s="31"/>
      <c r="N44" s="31"/>
      <c r="O44" s="32"/>
      <c r="T44" s="78"/>
      <c r="U44" s="4"/>
      <c r="V44" s="4"/>
      <c r="W44" s="4"/>
      <c r="X44" s="4"/>
      <c r="Y44" s="4"/>
      <c r="Z44" s="70"/>
      <c r="AA44" s="70"/>
    </row>
    <row r="45" spans="3:27" s="1" customFormat="1" ht="18" customHeight="1">
      <c r="D45" s="21"/>
      <c r="E45" s="30" t="s">
        <v>633</v>
      </c>
      <c r="F45" s="31"/>
      <c r="G45" s="31"/>
      <c r="H45" s="31"/>
      <c r="I45" s="31"/>
      <c r="J45" s="31"/>
      <c r="K45" s="31"/>
      <c r="L45" s="31"/>
      <c r="M45" s="31"/>
      <c r="N45" s="31"/>
      <c r="O45" s="32"/>
      <c r="T45" s="78"/>
      <c r="U45" s="4"/>
      <c r="V45" s="4"/>
      <c r="W45" s="4"/>
      <c r="X45" s="4"/>
      <c r="Y45" s="4"/>
      <c r="Z45" s="70"/>
      <c r="AA45" s="70"/>
    </row>
    <row r="46" spans="3:27" s="1" customFormat="1" ht="18" customHeight="1">
      <c r="D46" s="21"/>
      <c r="E46" s="30" t="s">
        <v>634</v>
      </c>
      <c r="F46" s="31"/>
      <c r="G46" s="31"/>
      <c r="H46" s="31"/>
      <c r="I46" s="31"/>
      <c r="J46" s="31"/>
      <c r="K46" s="31"/>
      <c r="L46" s="31"/>
      <c r="M46" s="31"/>
      <c r="N46" s="31"/>
      <c r="O46" s="32"/>
      <c r="T46" s="78"/>
      <c r="U46" s="4"/>
      <c r="V46" s="4"/>
      <c r="W46" s="4"/>
      <c r="X46" s="4"/>
      <c r="Y46" s="4"/>
      <c r="Z46" s="70"/>
      <c r="AA46" s="70"/>
    </row>
    <row r="47" spans="3:27" s="1" customFormat="1" ht="18" customHeight="1">
      <c r="D47" s="21"/>
      <c r="E47" s="30" t="s">
        <v>635</v>
      </c>
      <c r="F47" s="31"/>
      <c r="G47" s="31"/>
      <c r="H47" s="31"/>
      <c r="I47" s="31"/>
      <c r="J47" s="31"/>
      <c r="K47" s="31"/>
      <c r="L47" s="31"/>
      <c r="M47" s="31"/>
      <c r="N47" s="31"/>
      <c r="O47" s="32"/>
      <c r="T47" s="78"/>
      <c r="U47" s="4"/>
      <c r="V47" s="4"/>
      <c r="W47" s="4"/>
      <c r="X47" s="4"/>
      <c r="Y47" s="4"/>
      <c r="Z47" s="70"/>
      <c r="AA47" s="70"/>
    </row>
    <row r="48" spans="3:27" s="1" customFormat="1" ht="18" customHeight="1" thickBot="1">
      <c r="D48" s="20" t="s">
        <v>329</v>
      </c>
      <c r="E48" s="30" t="s">
        <v>636</v>
      </c>
      <c r="F48" s="31"/>
      <c r="G48" s="31"/>
      <c r="H48" s="31"/>
      <c r="I48" s="31"/>
      <c r="J48" s="31"/>
      <c r="K48" s="31"/>
      <c r="L48" s="31"/>
      <c r="M48" s="31"/>
      <c r="N48" s="31"/>
      <c r="O48" s="32"/>
      <c r="T48" s="78"/>
      <c r="U48" s="4"/>
      <c r="V48" s="4"/>
      <c r="W48" s="4"/>
      <c r="X48" s="4"/>
      <c r="Y48" s="4"/>
      <c r="Z48" s="70"/>
      <c r="AA48" s="70"/>
    </row>
    <row r="49" spans="3:27" s="1" customFormat="1" ht="4.5" customHeight="1">
      <c r="T49" s="70"/>
      <c r="U49" s="4"/>
      <c r="V49" s="4"/>
      <c r="W49" s="4"/>
      <c r="X49" s="4"/>
      <c r="Y49" s="4"/>
      <c r="Z49" s="70"/>
      <c r="AA49" s="70"/>
    </row>
    <row r="50" spans="3:27" s="1" customFormat="1" ht="14.1" thickBot="1">
      <c r="C50" s="24"/>
      <c r="D50" s="8" t="s">
        <v>637</v>
      </c>
      <c r="E50" s="1" t="s">
        <v>457</v>
      </c>
      <c r="T50" s="70"/>
      <c r="U50" s="4"/>
      <c r="V50" s="4"/>
      <c r="W50" s="4"/>
      <c r="X50" s="4"/>
      <c r="Y50" s="4"/>
      <c r="Z50" s="70"/>
      <c r="AA50" s="70"/>
    </row>
    <row r="51" spans="3:27" s="1" customFormat="1" ht="27.75" customHeight="1" thickBot="1">
      <c r="D51" s="151"/>
      <c r="E51" s="152"/>
      <c r="F51" s="152"/>
      <c r="G51" s="152"/>
      <c r="H51" s="152"/>
      <c r="I51" s="152"/>
      <c r="J51" s="152"/>
      <c r="K51" s="152"/>
      <c r="L51" s="152"/>
      <c r="M51" s="152"/>
      <c r="N51" s="152"/>
      <c r="O51" s="153"/>
      <c r="T51" s="4"/>
      <c r="U51" s="4">
        <f>IF(COUNTIF(D48,"○")=1,1,0)</f>
        <v>0</v>
      </c>
      <c r="V51" s="4"/>
      <c r="W51" s="4"/>
      <c r="X51" s="4"/>
      <c r="Y51" s="70"/>
      <c r="Z51" s="70"/>
      <c r="AA51" s="70"/>
    </row>
    <row r="52" spans="3:27" s="1" customFormat="1" ht="18" customHeight="1">
      <c r="D52" s="27"/>
      <c r="T52" s="70"/>
      <c r="U52" s="13"/>
      <c r="V52" s="13"/>
      <c r="W52" s="13"/>
      <c r="X52" s="13"/>
      <c r="Y52" s="13"/>
      <c r="Z52" s="70"/>
      <c r="AA52" s="70"/>
    </row>
    <row r="53" spans="3:27" s="1" customFormat="1" ht="18">
      <c r="C53" s="24">
        <v>3</v>
      </c>
      <c r="D53" s="14" t="s">
        <v>183</v>
      </c>
      <c r="E53" s="1" t="s">
        <v>638</v>
      </c>
      <c r="T53" s="70"/>
      <c r="U53" s="13"/>
      <c r="V53" s="13"/>
      <c r="W53" s="13"/>
      <c r="X53" s="13"/>
      <c r="Y53" s="13"/>
      <c r="Z53" s="70"/>
      <c r="AA53" s="70"/>
    </row>
    <row r="54" spans="3:27" s="1" customFormat="1" ht="9" customHeight="1">
      <c r="T54" s="70"/>
      <c r="U54" s="13"/>
      <c r="V54" s="13"/>
      <c r="W54" s="13"/>
      <c r="X54" s="13"/>
      <c r="Y54" s="13"/>
      <c r="Z54" s="70"/>
      <c r="AA54" s="70"/>
    </row>
    <row r="55" spans="3:27" s="1" customFormat="1" ht="18.600000000000001" thickBot="1">
      <c r="C55" s="24"/>
      <c r="D55" s="8" t="s">
        <v>622</v>
      </c>
      <c r="T55" s="70"/>
      <c r="U55" s="13"/>
      <c r="V55" s="13"/>
      <c r="W55" s="13"/>
      <c r="X55" s="13"/>
      <c r="Y55" s="13"/>
      <c r="Z55" s="70"/>
      <c r="AA55" s="70"/>
    </row>
    <row r="56" spans="3:27" s="1" customFormat="1" ht="18" customHeight="1">
      <c r="D56" s="19"/>
      <c r="E56" s="30" t="s">
        <v>639</v>
      </c>
      <c r="F56" s="31"/>
      <c r="G56" s="31"/>
      <c r="H56" s="31"/>
      <c r="I56" s="31"/>
      <c r="J56" s="31"/>
      <c r="K56" s="31"/>
      <c r="L56" s="31"/>
      <c r="M56" s="31"/>
      <c r="N56" s="31"/>
      <c r="O56" s="32"/>
      <c r="T56" s="78"/>
      <c r="U56" s="13"/>
      <c r="V56" s="13"/>
      <c r="W56" s="13"/>
      <c r="X56" s="13"/>
      <c r="Y56" s="13"/>
      <c r="Z56" s="70"/>
      <c r="AA56" s="70"/>
    </row>
    <row r="57" spans="3:27" s="1" customFormat="1" ht="18" customHeight="1">
      <c r="D57" s="21"/>
      <c r="E57" s="30" t="s">
        <v>640</v>
      </c>
      <c r="F57" s="31"/>
      <c r="G57" s="31"/>
      <c r="H57" s="31"/>
      <c r="I57" s="31"/>
      <c r="J57" s="31"/>
      <c r="K57" s="31"/>
      <c r="L57" s="31"/>
      <c r="M57" s="31"/>
      <c r="N57" s="31"/>
      <c r="O57" s="32"/>
      <c r="T57" s="78"/>
      <c r="U57" s="13"/>
      <c r="V57" s="13"/>
      <c r="W57" s="13"/>
      <c r="X57" s="13"/>
      <c r="Y57" s="13"/>
      <c r="Z57" s="70"/>
      <c r="AA57" s="70"/>
    </row>
    <row r="58" spans="3:27" s="1" customFormat="1" ht="18" customHeight="1">
      <c r="D58" s="21"/>
      <c r="E58" s="30" t="s">
        <v>641</v>
      </c>
      <c r="F58" s="31"/>
      <c r="G58" s="31"/>
      <c r="H58" s="31"/>
      <c r="I58" s="31"/>
      <c r="J58" s="31"/>
      <c r="K58" s="31"/>
      <c r="L58" s="31"/>
      <c r="M58" s="31"/>
      <c r="N58" s="31"/>
      <c r="O58" s="32"/>
      <c r="T58" s="78"/>
      <c r="U58" s="13"/>
      <c r="V58" s="13"/>
      <c r="W58" s="13"/>
      <c r="X58" s="13"/>
      <c r="Y58" s="13"/>
      <c r="Z58" s="70"/>
      <c r="AA58" s="70"/>
    </row>
    <row r="59" spans="3:27" s="1" customFormat="1" ht="18" customHeight="1">
      <c r="D59" s="21"/>
      <c r="E59" s="30" t="s">
        <v>642</v>
      </c>
      <c r="F59" s="31"/>
      <c r="G59" s="31"/>
      <c r="H59" s="31"/>
      <c r="I59" s="31"/>
      <c r="J59" s="31"/>
      <c r="K59" s="31"/>
      <c r="L59" s="31"/>
      <c r="M59" s="31"/>
      <c r="N59" s="31"/>
      <c r="O59" s="32"/>
      <c r="T59" s="78"/>
      <c r="U59" s="13"/>
      <c r="V59" s="13"/>
      <c r="W59" s="13"/>
      <c r="X59" s="13"/>
      <c r="Y59" s="13"/>
      <c r="Z59" s="70"/>
      <c r="AA59" s="70"/>
    </row>
    <row r="60" spans="3:27" s="1" customFormat="1" ht="18" customHeight="1">
      <c r="D60" s="21"/>
      <c r="E60" s="30" t="s">
        <v>643</v>
      </c>
      <c r="F60" s="31"/>
      <c r="G60" s="31"/>
      <c r="H60" s="31"/>
      <c r="I60" s="31"/>
      <c r="J60" s="31"/>
      <c r="K60" s="31"/>
      <c r="L60" s="31"/>
      <c r="M60" s="31"/>
      <c r="N60" s="31"/>
      <c r="O60" s="32"/>
      <c r="T60" s="78"/>
      <c r="U60" s="13"/>
      <c r="V60" s="13"/>
      <c r="W60" s="13"/>
      <c r="X60" s="13"/>
      <c r="Y60" s="13"/>
      <c r="Z60" s="70"/>
      <c r="AA60" s="70"/>
    </row>
    <row r="61" spans="3:27" s="1" customFormat="1" ht="18" customHeight="1">
      <c r="D61" s="21"/>
      <c r="E61" s="30" t="s">
        <v>644</v>
      </c>
      <c r="F61" s="31"/>
      <c r="G61" s="31"/>
      <c r="H61" s="31"/>
      <c r="I61" s="31"/>
      <c r="J61" s="31"/>
      <c r="K61" s="31"/>
      <c r="L61" s="31"/>
      <c r="M61" s="31"/>
      <c r="N61" s="31"/>
      <c r="O61" s="32"/>
      <c r="T61" s="78"/>
      <c r="U61" s="13"/>
      <c r="V61" s="13"/>
      <c r="W61" s="13"/>
      <c r="X61" s="13"/>
      <c r="Y61" s="13"/>
      <c r="Z61" s="70"/>
      <c r="AA61" s="70"/>
    </row>
    <row r="62" spans="3:27" s="1" customFormat="1" ht="18" customHeight="1">
      <c r="D62" s="21"/>
      <c r="E62" s="30" t="s">
        <v>645</v>
      </c>
      <c r="F62" s="31"/>
      <c r="G62" s="31"/>
      <c r="H62" s="31"/>
      <c r="I62" s="31"/>
      <c r="J62" s="31"/>
      <c r="K62" s="31"/>
      <c r="L62" s="31"/>
      <c r="M62" s="31"/>
      <c r="N62" s="31"/>
      <c r="O62" s="32"/>
      <c r="T62" s="78"/>
      <c r="U62" s="13"/>
      <c r="V62" s="13"/>
      <c r="W62" s="13"/>
      <c r="X62" s="13"/>
      <c r="Y62" s="13"/>
      <c r="Z62" s="70"/>
      <c r="AA62" s="70"/>
    </row>
    <row r="63" spans="3:27" s="1" customFormat="1" ht="18" customHeight="1">
      <c r="D63" s="21"/>
      <c r="E63" s="30" t="s">
        <v>646</v>
      </c>
      <c r="F63" s="31"/>
      <c r="G63" s="31"/>
      <c r="H63" s="31"/>
      <c r="I63" s="31"/>
      <c r="J63" s="31"/>
      <c r="K63" s="31"/>
      <c r="L63" s="31"/>
      <c r="M63" s="31"/>
      <c r="N63" s="31"/>
      <c r="O63" s="32"/>
      <c r="T63" s="78"/>
      <c r="U63" s="13"/>
      <c r="V63" s="13"/>
      <c r="W63" s="13"/>
      <c r="X63" s="13"/>
      <c r="Y63" s="13"/>
      <c r="Z63" s="70"/>
      <c r="AA63" s="70"/>
    </row>
    <row r="64" spans="3:27" s="1" customFormat="1" ht="18" customHeight="1">
      <c r="D64" s="21"/>
      <c r="E64" s="30" t="s">
        <v>647</v>
      </c>
      <c r="F64" s="31"/>
      <c r="G64" s="31"/>
      <c r="H64" s="31"/>
      <c r="I64" s="31"/>
      <c r="J64" s="31"/>
      <c r="K64" s="31"/>
      <c r="L64" s="31"/>
      <c r="M64" s="31"/>
      <c r="N64" s="31"/>
      <c r="O64" s="32"/>
      <c r="T64" s="78"/>
      <c r="U64" s="13"/>
      <c r="V64" s="13"/>
      <c r="W64" s="13"/>
      <c r="X64" s="13"/>
      <c r="Y64" s="13"/>
      <c r="Z64" s="70"/>
      <c r="AA64" s="70"/>
    </row>
    <row r="65" spans="3:27" s="1" customFormat="1" ht="18" customHeight="1">
      <c r="D65" s="21"/>
      <c r="E65" s="30" t="s">
        <v>648</v>
      </c>
      <c r="F65" s="31"/>
      <c r="G65" s="31"/>
      <c r="H65" s="31"/>
      <c r="I65" s="31"/>
      <c r="J65" s="31"/>
      <c r="K65" s="31"/>
      <c r="L65" s="31"/>
      <c r="M65" s="31"/>
      <c r="N65" s="31"/>
      <c r="O65" s="32"/>
      <c r="T65" s="78"/>
      <c r="U65" s="13"/>
      <c r="V65" s="13"/>
      <c r="W65" s="13"/>
      <c r="X65" s="13"/>
      <c r="Y65" s="13"/>
      <c r="Z65" s="70"/>
      <c r="AA65" s="70"/>
    </row>
    <row r="66" spans="3:27" s="1" customFormat="1" ht="18" customHeight="1" thickBot="1">
      <c r="D66" s="20"/>
      <c r="E66" s="30" t="s">
        <v>649</v>
      </c>
      <c r="F66" s="31"/>
      <c r="G66" s="31"/>
      <c r="H66" s="31"/>
      <c r="I66" s="31"/>
      <c r="J66" s="31"/>
      <c r="K66" s="31"/>
      <c r="L66" s="31"/>
      <c r="M66" s="31"/>
      <c r="N66" s="31"/>
      <c r="O66" s="32"/>
      <c r="T66" s="78"/>
      <c r="U66" s="13"/>
      <c r="V66" s="13"/>
      <c r="W66" s="13"/>
      <c r="X66" s="13"/>
      <c r="Y66" s="13"/>
      <c r="Z66" s="70"/>
      <c r="AA66" s="70"/>
    </row>
    <row r="67" spans="3:27" s="1" customFormat="1" ht="4.5" customHeight="1">
      <c r="T67" s="70"/>
      <c r="U67" s="13"/>
      <c r="V67" s="13"/>
      <c r="W67" s="13"/>
      <c r="X67" s="13"/>
      <c r="Y67" s="13"/>
      <c r="Z67" s="70"/>
      <c r="AA67" s="70"/>
    </row>
    <row r="68" spans="3:27" s="1" customFormat="1" ht="18.600000000000001" thickBot="1">
      <c r="C68" s="24"/>
      <c r="D68" s="8" t="s">
        <v>601</v>
      </c>
      <c r="E68" s="1" t="s">
        <v>457</v>
      </c>
      <c r="T68" s="70"/>
      <c r="U68" s="13"/>
      <c r="V68" s="13"/>
      <c r="W68" s="13"/>
      <c r="X68" s="13"/>
      <c r="Y68" s="13"/>
      <c r="Z68" s="70"/>
      <c r="AA68" s="70"/>
    </row>
    <row r="69" spans="3:27" s="1" customFormat="1" ht="27.75" customHeight="1" thickBot="1">
      <c r="D69" s="151"/>
      <c r="E69" s="152"/>
      <c r="F69" s="152"/>
      <c r="G69" s="152"/>
      <c r="H69" s="152"/>
      <c r="I69" s="152"/>
      <c r="J69" s="152"/>
      <c r="K69" s="152"/>
      <c r="L69" s="152"/>
      <c r="M69" s="152"/>
      <c r="N69" s="152"/>
      <c r="O69" s="153"/>
      <c r="T69" s="4"/>
      <c r="U69" s="4">
        <f>IF(COUNTIF(D66,"○")=1,1,0)</f>
        <v>0</v>
      </c>
      <c r="V69" s="4"/>
      <c r="W69" s="4"/>
      <c r="X69" s="4"/>
      <c r="Y69" s="70"/>
      <c r="Z69" s="70"/>
      <c r="AA69" s="70"/>
    </row>
    <row r="70" spans="3:27" s="1" customFormat="1" ht="18" customHeight="1">
      <c r="D70" s="27"/>
      <c r="T70" s="70"/>
      <c r="U70" s="13"/>
      <c r="V70" s="13"/>
      <c r="W70" s="13"/>
      <c r="X70" s="13"/>
      <c r="Y70" s="13"/>
      <c r="Z70" s="70"/>
      <c r="AA70" s="70"/>
    </row>
    <row r="71" spans="3:27" s="1" customFormat="1" ht="18">
      <c r="C71" s="24">
        <v>4</v>
      </c>
      <c r="D71" s="14" t="s">
        <v>183</v>
      </c>
      <c r="E71" s="1" t="s">
        <v>650</v>
      </c>
      <c r="T71" s="70"/>
      <c r="U71" s="13"/>
      <c r="V71" s="13"/>
      <c r="W71" s="13"/>
      <c r="X71" s="13"/>
      <c r="Y71" s="13"/>
      <c r="Z71" s="70"/>
      <c r="AA71" s="70"/>
    </row>
    <row r="72" spans="3:27" s="1" customFormat="1" ht="9" customHeight="1">
      <c r="T72" s="70"/>
      <c r="U72" s="13"/>
      <c r="V72" s="13"/>
      <c r="W72" s="13"/>
      <c r="X72" s="13"/>
      <c r="Y72" s="13"/>
      <c r="Z72" s="70"/>
      <c r="AA72" s="70"/>
    </row>
    <row r="73" spans="3:27" s="1" customFormat="1" ht="18.600000000000001" thickBot="1">
      <c r="C73" s="24"/>
      <c r="D73" s="8" t="s">
        <v>622</v>
      </c>
      <c r="T73" s="70"/>
      <c r="U73" s="13"/>
      <c r="V73" s="13"/>
      <c r="W73" s="13"/>
      <c r="X73" s="13"/>
      <c r="Y73" s="13"/>
      <c r="Z73" s="70"/>
      <c r="AA73" s="70"/>
    </row>
    <row r="74" spans="3:27" s="1" customFormat="1" ht="18" customHeight="1">
      <c r="D74" s="19"/>
      <c r="E74" s="30" t="s">
        <v>651</v>
      </c>
      <c r="F74" s="31"/>
      <c r="G74" s="31"/>
      <c r="H74" s="31"/>
      <c r="I74" s="31"/>
      <c r="J74" s="31"/>
      <c r="K74" s="31"/>
      <c r="L74" s="31"/>
      <c r="M74" s="31"/>
      <c r="N74" s="31"/>
      <c r="O74" s="32"/>
      <c r="T74" s="78"/>
      <c r="U74" s="13"/>
      <c r="V74" s="13"/>
      <c r="W74" s="13"/>
      <c r="X74" s="13"/>
      <c r="Y74" s="13"/>
      <c r="Z74" s="70"/>
      <c r="AA74" s="70"/>
    </row>
    <row r="75" spans="3:27" s="1" customFormat="1" ht="18" customHeight="1">
      <c r="D75" s="21"/>
      <c r="E75" s="30" t="s">
        <v>652</v>
      </c>
      <c r="F75" s="31"/>
      <c r="G75" s="31"/>
      <c r="H75" s="31"/>
      <c r="I75" s="31"/>
      <c r="J75" s="31"/>
      <c r="K75" s="31"/>
      <c r="L75" s="31"/>
      <c r="M75" s="31"/>
      <c r="N75" s="31"/>
      <c r="O75" s="32"/>
      <c r="T75" s="78"/>
      <c r="U75" s="13"/>
      <c r="V75" s="13"/>
      <c r="W75" s="13"/>
      <c r="X75" s="13"/>
      <c r="Y75" s="13"/>
      <c r="Z75" s="70"/>
      <c r="AA75" s="70"/>
    </row>
    <row r="76" spans="3:27" s="1" customFormat="1" ht="18" customHeight="1">
      <c r="D76" s="21"/>
      <c r="E76" s="30" t="s">
        <v>653</v>
      </c>
      <c r="F76" s="31"/>
      <c r="G76" s="31"/>
      <c r="H76" s="31"/>
      <c r="I76" s="31"/>
      <c r="J76" s="31"/>
      <c r="K76" s="31"/>
      <c r="L76" s="31"/>
      <c r="M76" s="31"/>
      <c r="N76" s="31"/>
      <c r="O76" s="32"/>
      <c r="T76" s="78"/>
      <c r="U76" s="13"/>
      <c r="V76" s="13"/>
      <c r="W76" s="13"/>
      <c r="X76" s="13"/>
      <c r="Y76" s="13"/>
      <c r="Z76" s="70"/>
      <c r="AA76" s="70"/>
    </row>
    <row r="77" spans="3:27" s="1" customFormat="1" ht="18" customHeight="1">
      <c r="D77" s="21"/>
      <c r="E77" s="30" t="s">
        <v>654</v>
      </c>
      <c r="F77" s="31"/>
      <c r="G77" s="31"/>
      <c r="H77" s="31"/>
      <c r="I77" s="31"/>
      <c r="J77" s="31"/>
      <c r="K77" s="31"/>
      <c r="L77" s="31"/>
      <c r="M77" s="31"/>
      <c r="N77" s="31"/>
      <c r="O77" s="32"/>
      <c r="T77" s="78"/>
      <c r="U77" s="13"/>
      <c r="V77" s="13"/>
      <c r="W77" s="13"/>
      <c r="X77" s="13"/>
      <c r="Y77" s="13"/>
      <c r="Z77" s="70"/>
      <c r="AA77" s="70"/>
    </row>
    <row r="78" spans="3:27" s="1" customFormat="1" ht="18" customHeight="1">
      <c r="D78" s="21"/>
      <c r="E78" s="30" t="s">
        <v>655</v>
      </c>
      <c r="F78" s="31"/>
      <c r="G78" s="31"/>
      <c r="H78" s="31"/>
      <c r="I78" s="31"/>
      <c r="J78" s="31"/>
      <c r="K78" s="31"/>
      <c r="L78" s="31"/>
      <c r="M78" s="31"/>
      <c r="N78" s="31"/>
      <c r="O78" s="32"/>
      <c r="T78" s="78"/>
      <c r="U78" s="13"/>
      <c r="V78" s="13"/>
      <c r="W78" s="13"/>
      <c r="X78" s="13"/>
      <c r="Y78" s="13"/>
      <c r="Z78" s="70"/>
      <c r="AA78" s="70"/>
    </row>
    <row r="79" spans="3:27" s="1" customFormat="1" ht="18" customHeight="1">
      <c r="D79" s="21"/>
      <c r="E79" s="30" t="s">
        <v>656</v>
      </c>
      <c r="F79" s="31"/>
      <c r="G79" s="31"/>
      <c r="H79" s="31"/>
      <c r="I79" s="31"/>
      <c r="J79" s="31"/>
      <c r="K79" s="31"/>
      <c r="L79" s="31"/>
      <c r="M79" s="31"/>
      <c r="N79" s="31"/>
      <c r="O79" s="32"/>
      <c r="T79" s="78"/>
      <c r="U79" s="13"/>
      <c r="V79" s="13"/>
      <c r="W79" s="13"/>
      <c r="X79" s="13"/>
      <c r="Y79" s="13"/>
      <c r="Z79" s="70"/>
      <c r="AA79" s="70"/>
    </row>
    <row r="80" spans="3:27" s="1" customFormat="1" ht="18" customHeight="1">
      <c r="D80" s="21"/>
      <c r="E80" s="30" t="s">
        <v>657</v>
      </c>
      <c r="F80" s="31"/>
      <c r="G80" s="31"/>
      <c r="H80" s="31"/>
      <c r="I80" s="31"/>
      <c r="J80" s="31"/>
      <c r="K80" s="31"/>
      <c r="L80" s="31"/>
      <c r="M80" s="31"/>
      <c r="N80" s="31"/>
      <c r="O80" s="32"/>
      <c r="T80" s="78"/>
      <c r="U80" s="13"/>
      <c r="V80" s="13"/>
      <c r="W80" s="13"/>
      <c r="X80" s="13"/>
      <c r="Y80" s="13"/>
      <c r="Z80" s="70"/>
      <c r="AA80" s="70"/>
    </row>
    <row r="81" spans="3:27" s="1" customFormat="1" ht="18" customHeight="1">
      <c r="D81" s="21"/>
      <c r="E81" s="30" t="s">
        <v>658</v>
      </c>
      <c r="F81" s="31"/>
      <c r="G81" s="31"/>
      <c r="H81" s="31"/>
      <c r="I81" s="31"/>
      <c r="J81" s="31"/>
      <c r="K81" s="31"/>
      <c r="L81" s="31"/>
      <c r="M81" s="31"/>
      <c r="N81" s="31"/>
      <c r="O81" s="32"/>
      <c r="T81" s="78"/>
      <c r="U81" s="13"/>
      <c r="V81" s="13"/>
      <c r="W81" s="13"/>
      <c r="X81" s="13"/>
      <c r="Y81" s="13"/>
      <c r="Z81" s="70"/>
      <c r="AA81" s="70"/>
    </row>
    <row r="82" spans="3:27" s="1" customFormat="1" ht="18" customHeight="1">
      <c r="D82" s="21"/>
      <c r="E82" s="30" t="s">
        <v>659</v>
      </c>
      <c r="F82" s="31"/>
      <c r="G82" s="31"/>
      <c r="H82" s="31"/>
      <c r="I82" s="31"/>
      <c r="J82" s="31"/>
      <c r="K82" s="31"/>
      <c r="L82" s="31"/>
      <c r="M82" s="31"/>
      <c r="N82" s="31"/>
      <c r="O82" s="32"/>
      <c r="T82" s="78"/>
      <c r="U82" s="13"/>
      <c r="V82" s="13"/>
      <c r="W82" s="13"/>
      <c r="X82" s="13"/>
      <c r="Y82" s="13"/>
      <c r="Z82" s="70"/>
      <c r="AA82" s="70"/>
    </row>
    <row r="83" spans="3:27" s="1" customFormat="1" ht="18" customHeight="1" thickBot="1">
      <c r="D83" s="20"/>
      <c r="E83" s="30" t="s">
        <v>660</v>
      </c>
      <c r="F83" s="31"/>
      <c r="G83" s="31"/>
      <c r="H83" s="31"/>
      <c r="I83" s="31"/>
      <c r="J83" s="31"/>
      <c r="K83" s="31"/>
      <c r="L83" s="31"/>
      <c r="M83" s="31"/>
      <c r="N83" s="31"/>
      <c r="O83" s="32"/>
      <c r="T83" s="78"/>
      <c r="U83" s="13"/>
      <c r="V83" s="13"/>
      <c r="W83" s="13"/>
      <c r="X83" s="13"/>
      <c r="Y83" s="13"/>
      <c r="Z83" s="70"/>
      <c r="AA83" s="70"/>
    </row>
    <row r="84" spans="3:27" s="1" customFormat="1" ht="4.5" customHeight="1">
      <c r="T84" s="70"/>
      <c r="U84" s="13"/>
      <c r="V84" s="13"/>
      <c r="W84" s="13"/>
      <c r="X84" s="13"/>
      <c r="Y84" s="13"/>
      <c r="Z84" s="70"/>
      <c r="AA84" s="70"/>
    </row>
    <row r="85" spans="3:27" s="1" customFormat="1" ht="18.600000000000001" thickBot="1">
      <c r="C85" s="24"/>
      <c r="D85" s="8" t="s">
        <v>601</v>
      </c>
      <c r="E85" s="1" t="s">
        <v>457</v>
      </c>
      <c r="T85" s="70"/>
      <c r="U85" s="13"/>
      <c r="V85" s="13"/>
      <c r="W85" s="13"/>
      <c r="X85" s="13"/>
      <c r="Y85" s="13"/>
      <c r="Z85" s="70"/>
      <c r="AA85" s="70"/>
    </row>
    <row r="86" spans="3:27" s="1" customFormat="1" ht="27.75" customHeight="1" thickBot="1">
      <c r="D86" s="151"/>
      <c r="E86" s="152"/>
      <c r="F86" s="152"/>
      <c r="G86" s="152"/>
      <c r="H86" s="152"/>
      <c r="I86" s="152"/>
      <c r="J86" s="152"/>
      <c r="K86" s="152"/>
      <c r="L86" s="152"/>
      <c r="M86" s="152"/>
      <c r="N86" s="152"/>
      <c r="O86" s="153"/>
      <c r="T86" s="4"/>
      <c r="U86" s="4">
        <f>IF(COUNTIF(D83,"○")=1,1,0)</f>
        <v>0</v>
      </c>
      <c r="V86" s="4"/>
      <c r="W86" s="4"/>
      <c r="X86" s="4"/>
      <c r="Y86" s="70"/>
      <c r="Z86" s="70"/>
      <c r="AA86" s="70"/>
    </row>
    <row r="87" spans="3:27" s="1" customFormat="1" ht="18" customHeight="1">
      <c r="D87" s="27"/>
      <c r="T87" s="70"/>
      <c r="U87" s="13"/>
      <c r="V87" s="13"/>
      <c r="W87" s="13"/>
      <c r="X87" s="13"/>
      <c r="Y87" s="13"/>
      <c r="Z87" s="70"/>
      <c r="AA87" s="70"/>
    </row>
    <row r="88" spans="3:27" s="1" customFormat="1" ht="18">
      <c r="C88" s="24"/>
      <c r="D88" s="14" t="s">
        <v>204</v>
      </c>
      <c r="E88" s="1" t="s">
        <v>661</v>
      </c>
      <c r="T88" s="70"/>
      <c r="U88" s="13"/>
      <c r="V88" s="13"/>
      <c r="W88" s="13"/>
      <c r="X88" s="13"/>
      <c r="Y88" s="13"/>
      <c r="Z88" s="70"/>
      <c r="AA88" s="70"/>
    </row>
    <row r="89" spans="3:27" s="1" customFormat="1" ht="9" customHeight="1">
      <c r="T89" s="70"/>
      <c r="U89" s="13"/>
      <c r="V89" s="13"/>
      <c r="W89" s="13"/>
      <c r="X89" s="13"/>
      <c r="Y89" s="13"/>
      <c r="Z89" s="70"/>
      <c r="AA89" s="70"/>
    </row>
    <row r="90" spans="3:27" s="1" customFormat="1" ht="18.600000000000001" thickBot="1">
      <c r="C90" s="24"/>
      <c r="D90" s="8" t="s">
        <v>622</v>
      </c>
      <c r="T90" s="70"/>
      <c r="U90" s="13"/>
      <c r="V90" s="13"/>
      <c r="W90" s="13"/>
      <c r="X90" s="13"/>
      <c r="Y90" s="13"/>
      <c r="Z90" s="70"/>
      <c r="AA90" s="70"/>
    </row>
    <row r="91" spans="3:27" s="1" customFormat="1" ht="18" customHeight="1">
      <c r="D91" s="19"/>
      <c r="E91" s="30" t="s">
        <v>662</v>
      </c>
      <c r="F91" s="31"/>
      <c r="G91" s="31"/>
      <c r="H91" s="31"/>
      <c r="I91" s="31"/>
      <c r="J91" s="31"/>
      <c r="K91" s="31"/>
      <c r="L91" s="31"/>
      <c r="M91" s="31"/>
      <c r="N91" s="31"/>
      <c r="O91" s="32"/>
      <c r="T91" s="78"/>
      <c r="U91" s="13"/>
      <c r="V91" s="13"/>
      <c r="W91" s="13"/>
      <c r="X91" s="13"/>
      <c r="Y91" s="13"/>
      <c r="Z91" s="70"/>
      <c r="AA91" s="70"/>
    </row>
    <row r="92" spans="3:27" s="1" customFormat="1" ht="18" customHeight="1">
      <c r="D92" s="21"/>
      <c r="E92" s="30" t="s">
        <v>663</v>
      </c>
      <c r="F92" s="31"/>
      <c r="G92" s="31"/>
      <c r="H92" s="31"/>
      <c r="I92" s="31"/>
      <c r="J92" s="31"/>
      <c r="K92" s="31"/>
      <c r="L92" s="31"/>
      <c r="M92" s="31"/>
      <c r="N92" s="31"/>
      <c r="O92" s="32"/>
      <c r="T92" s="78"/>
      <c r="U92" s="13"/>
      <c r="V92" s="13"/>
      <c r="W92" s="13"/>
      <c r="X92" s="13"/>
      <c r="Y92" s="13"/>
      <c r="Z92" s="70"/>
      <c r="AA92" s="70"/>
    </row>
    <row r="93" spans="3:27" s="1" customFormat="1" ht="18" customHeight="1">
      <c r="D93" s="21"/>
      <c r="E93" s="30" t="s">
        <v>664</v>
      </c>
      <c r="F93" s="31"/>
      <c r="G93" s="31"/>
      <c r="H93" s="31"/>
      <c r="I93" s="31"/>
      <c r="J93" s="31"/>
      <c r="K93" s="31"/>
      <c r="L93" s="31"/>
      <c r="M93" s="31"/>
      <c r="N93" s="31"/>
      <c r="O93" s="32"/>
      <c r="T93" s="78"/>
      <c r="U93" s="13"/>
      <c r="V93" s="13"/>
      <c r="W93" s="13"/>
      <c r="X93" s="13"/>
      <c r="Y93" s="13"/>
      <c r="Z93" s="70"/>
      <c r="AA93" s="70"/>
    </row>
    <row r="94" spans="3:27" s="1" customFormat="1" ht="18" customHeight="1">
      <c r="D94" s="21"/>
      <c r="E94" s="30" t="s">
        <v>665</v>
      </c>
      <c r="F94" s="31"/>
      <c r="G94" s="31"/>
      <c r="H94" s="31"/>
      <c r="I94" s="31"/>
      <c r="J94" s="31"/>
      <c r="K94" s="31"/>
      <c r="L94" s="31"/>
      <c r="M94" s="31"/>
      <c r="N94" s="31"/>
      <c r="O94" s="32"/>
      <c r="T94" s="78"/>
      <c r="U94" s="13"/>
      <c r="V94" s="13"/>
      <c r="W94" s="13"/>
      <c r="X94" s="13"/>
      <c r="Y94" s="13"/>
      <c r="Z94" s="70"/>
      <c r="AA94" s="70"/>
    </row>
    <row r="95" spans="3:27" s="1" customFormat="1" ht="18" customHeight="1">
      <c r="D95" s="21"/>
      <c r="E95" s="30" t="s">
        <v>666</v>
      </c>
      <c r="F95" s="31"/>
      <c r="G95" s="31"/>
      <c r="H95" s="31"/>
      <c r="I95" s="31"/>
      <c r="J95" s="31"/>
      <c r="K95" s="31"/>
      <c r="L95" s="31"/>
      <c r="M95" s="31"/>
      <c r="N95" s="31"/>
      <c r="O95" s="32"/>
      <c r="T95" s="78"/>
      <c r="U95" s="13"/>
      <c r="V95" s="13"/>
      <c r="W95" s="13"/>
      <c r="X95" s="13"/>
      <c r="Y95" s="13"/>
      <c r="Z95" s="70"/>
      <c r="AA95" s="70"/>
    </row>
    <row r="96" spans="3:27" s="1" customFormat="1" ht="18" customHeight="1">
      <c r="D96" s="21"/>
      <c r="E96" s="30" t="s">
        <v>667</v>
      </c>
      <c r="F96" s="31"/>
      <c r="G96" s="31"/>
      <c r="H96" s="31"/>
      <c r="I96" s="31"/>
      <c r="J96" s="31"/>
      <c r="K96" s="31"/>
      <c r="L96" s="31"/>
      <c r="M96" s="31"/>
      <c r="N96" s="31"/>
      <c r="O96" s="32"/>
      <c r="T96" s="78"/>
      <c r="U96" s="13"/>
      <c r="V96" s="13"/>
      <c r="W96" s="13"/>
      <c r="X96" s="13"/>
      <c r="Y96" s="13"/>
      <c r="Z96" s="70"/>
      <c r="AA96" s="70"/>
    </row>
    <row r="97" spans="3:27" s="1" customFormat="1" ht="18" customHeight="1">
      <c r="D97" s="21"/>
      <c r="E97" s="30" t="s">
        <v>668</v>
      </c>
      <c r="F97" s="31"/>
      <c r="G97" s="31"/>
      <c r="H97" s="31"/>
      <c r="I97" s="31"/>
      <c r="J97" s="31"/>
      <c r="K97" s="31"/>
      <c r="L97" s="31"/>
      <c r="M97" s="31"/>
      <c r="N97" s="31"/>
      <c r="O97" s="32"/>
      <c r="T97" s="78"/>
      <c r="U97" s="13"/>
      <c r="V97" s="13"/>
      <c r="W97" s="13"/>
      <c r="X97" s="13"/>
      <c r="Y97" s="13"/>
      <c r="Z97" s="70"/>
      <c r="AA97" s="70"/>
    </row>
    <row r="98" spans="3:27" s="1" customFormat="1" ht="18" customHeight="1">
      <c r="D98" s="21"/>
      <c r="E98" s="30" t="s">
        <v>669</v>
      </c>
      <c r="F98" s="31"/>
      <c r="G98" s="31"/>
      <c r="H98" s="31"/>
      <c r="I98" s="31"/>
      <c r="J98" s="31"/>
      <c r="K98" s="31"/>
      <c r="L98" s="31"/>
      <c r="M98" s="31"/>
      <c r="N98" s="31"/>
      <c r="O98" s="32"/>
      <c r="T98" s="78"/>
      <c r="U98" s="13"/>
      <c r="V98" s="13"/>
      <c r="W98" s="13"/>
      <c r="X98" s="13"/>
      <c r="Y98" s="13"/>
      <c r="Z98" s="70"/>
      <c r="AA98" s="70"/>
    </row>
    <row r="99" spans="3:27" s="1" customFormat="1" ht="18" customHeight="1">
      <c r="D99" s="21"/>
      <c r="E99" s="30" t="s">
        <v>659</v>
      </c>
      <c r="F99" s="31"/>
      <c r="G99" s="31"/>
      <c r="H99" s="31"/>
      <c r="I99" s="31"/>
      <c r="J99" s="31"/>
      <c r="K99" s="31"/>
      <c r="L99" s="31"/>
      <c r="M99" s="31"/>
      <c r="N99" s="31"/>
      <c r="O99" s="32"/>
      <c r="T99" s="78"/>
      <c r="U99" s="13"/>
      <c r="V99" s="13"/>
      <c r="W99" s="13"/>
      <c r="X99" s="13"/>
      <c r="Y99" s="13"/>
      <c r="Z99" s="70"/>
      <c r="AA99" s="70"/>
    </row>
    <row r="100" spans="3:27" s="1" customFormat="1" ht="18" customHeight="1" thickBot="1">
      <c r="D100" s="20"/>
      <c r="E100" s="30" t="s">
        <v>670</v>
      </c>
      <c r="F100" s="31"/>
      <c r="G100" s="31"/>
      <c r="H100" s="31"/>
      <c r="I100" s="31"/>
      <c r="J100" s="31"/>
      <c r="K100" s="31"/>
      <c r="L100" s="31"/>
      <c r="M100" s="31"/>
      <c r="N100" s="31"/>
      <c r="O100" s="32"/>
      <c r="T100" s="78"/>
      <c r="U100" s="13"/>
      <c r="V100" s="13"/>
      <c r="W100" s="13"/>
      <c r="X100" s="13"/>
      <c r="Y100" s="13"/>
      <c r="Z100" s="70"/>
      <c r="AA100" s="70"/>
    </row>
    <row r="101" spans="3:27" s="1" customFormat="1" ht="4.5" customHeight="1">
      <c r="T101" s="70"/>
      <c r="U101" s="13"/>
      <c r="V101" s="13"/>
      <c r="W101" s="13"/>
      <c r="X101" s="13"/>
      <c r="Y101" s="13"/>
      <c r="Z101" s="70"/>
      <c r="AA101" s="70"/>
    </row>
    <row r="102" spans="3:27" s="1" customFormat="1" ht="18.600000000000001" thickBot="1">
      <c r="C102" s="24"/>
      <c r="D102" s="8" t="s">
        <v>177</v>
      </c>
      <c r="E102" s="1" t="s">
        <v>457</v>
      </c>
      <c r="T102" s="70"/>
      <c r="U102" s="13"/>
      <c r="V102" s="13"/>
      <c r="W102" s="13"/>
      <c r="X102" s="13"/>
      <c r="Y102" s="13"/>
      <c r="Z102" s="70"/>
      <c r="AA102" s="70"/>
    </row>
    <row r="103" spans="3:27" s="1" customFormat="1" ht="27.75" customHeight="1" thickBot="1">
      <c r="D103" s="151"/>
      <c r="E103" s="152"/>
      <c r="F103" s="152"/>
      <c r="G103" s="152"/>
      <c r="H103" s="152"/>
      <c r="I103" s="152"/>
      <c r="J103" s="152"/>
      <c r="K103" s="152"/>
      <c r="L103" s="152"/>
      <c r="M103" s="152"/>
      <c r="N103" s="152"/>
      <c r="O103" s="153"/>
      <c r="T103" s="4"/>
      <c r="U103" s="4">
        <f>IF(COUNTIF(D100,"○")=1,1,0)</f>
        <v>0</v>
      </c>
      <c r="V103" s="4"/>
      <c r="W103" s="4"/>
      <c r="X103" s="4"/>
      <c r="Y103" s="70"/>
      <c r="Z103" s="70"/>
      <c r="AA103" s="70"/>
    </row>
    <row r="104" spans="3:27" s="1" customFormat="1" ht="18" customHeight="1">
      <c r="D104" s="27"/>
      <c r="T104" s="70"/>
      <c r="U104" s="13"/>
      <c r="V104" s="13"/>
      <c r="W104" s="13"/>
      <c r="X104" s="13"/>
      <c r="Y104" s="13"/>
      <c r="Z104" s="70"/>
      <c r="AA104" s="70"/>
    </row>
    <row r="105" spans="3:27" s="1" customFormat="1" ht="18">
      <c r="C105" s="24"/>
      <c r="D105" s="14" t="s">
        <v>671</v>
      </c>
      <c r="E105" s="1" t="s">
        <v>672</v>
      </c>
      <c r="T105" s="70"/>
      <c r="U105" s="13"/>
      <c r="V105" s="13"/>
      <c r="W105" s="13"/>
      <c r="X105" s="13"/>
      <c r="Y105" s="13"/>
      <c r="Z105" s="70"/>
      <c r="AA105" s="70"/>
    </row>
    <row r="106" spans="3:27" s="1" customFormat="1" ht="9" customHeight="1">
      <c r="T106" s="70"/>
      <c r="U106" s="13"/>
      <c r="V106" s="13"/>
      <c r="W106" s="13"/>
      <c r="X106" s="13"/>
      <c r="Y106" s="13"/>
      <c r="Z106" s="70"/>
      <c r="AA106" s="70"/>
    </row>
    <row r="107" spans="3:27" s="1" customFormat="1" ht="18.600000000000001" thickBot="1">
      <c r="C107" s="24"/>
      <c r="D107" s="8" t="s">
        <v>622</v>
      </c>
      <c r="T107" s="70"/>
      <c r="U107" s="13"/>
      <c r="V107" s="13"/>
      <c r="W107" s="13"/>
      <c r="X107" s="13"/>
      <c r="Y107" s="13"/>
      <c r="Z107" s="70"/>
      <c r="AA107" s="70"/>
    </row>
    <row r="108" spans="3:27" s="1" customFormat="1" ht="18" customHeight="1">
      <c r="D108" s="19"/>
      <c r="E108" s="30" t="s">
        <v>673</v>
      </c>
      <c r="F108" s="31"/>
      <c r="G108" s="31"/>
      <c r="H108" s="31"/>
      <c r="I108" s="31"/>
      <c r="J108" s="31"/>
      <c r="K108" s="31"/>
      <c r="L108" s="31"/>
      <c r="M108" s="31"/>
      <c r="N108" s="31"/>
      <c r="O108" s="32"/>
      <c r="T108" s="78"/>
      <c r="U108" s="13"/>
      <c r="V108" s="13"/>
      <c r="W108" s="13"/>
      <c r="X108" s="13"/>
      <c r="Y108" s="13"/>
      <c r="Z108" s="70"/>
      <c r="AA108" s="70"/>
    </row>
    <row r="109" spans="3:27" s="1" customFormat="1" ht="18" customHeight="1">
      <c r="D109" s="21"/>
      <c r="E109" s="30" t="s">
        <v>674</v>
      </c>
      <c r="F109" s="31"/>
      <c r="G109" s="31"/>
      <c r="H109" s="31"/>
      <c r="I109" s="31"/>
      <c r="J109" s="31"/>
      <c r="K109" s="31"/>
      <c r="L109" s="31"/>
      <c r="M109" s="31"/>
      <c r="N109" s="31"/>
      <c r="O109" s="32"/>
      <c r="T109" s="78"/>
      <c r="U109" s="13"/>
      <c r="V109" s="13"/>
      <c r="W109" s="13"/>
      <c r="X109" s="13"/>
      <c r="Y109" s="13"/>
      <c r="Z109" s="70"/>
      <c r="AA109" s="70"/>
    </row>
    <row r="110" spans="3:27" s="1" customFormat="1" ht="18" customHeight="1">
      <c r="D110" s="21"/>
      <c r="E110" s="30" t="s">
        <v>675</v>
      </c>
      <c r="F110" s="31"/>
      <c r="G110" s="31"/>
      <c r="H110" s="31"/>
      <c r="I110" s="31"/>
      <c r="J110" s="31"/>
      <c r="K110" s="31"/>
      <c r="L110" s="31"/>
      <c r="M110" s="31"/>
      <c r="N110" s="31"/>
      <c r="O110" s="32"/>
      <c r="T110" s="78"/>
      <c r="U110" s="13"/>
      <c r="V110" s="13"/>
      <c r="W110" s="13"/>
      <c r="X110" s="13"/>
      <c r="Y110" s="13"/>
      <c r="Z110" s="70"/>
      <c r="AA110" s="70"/>
    </row>
    <row r="111" spans="3:27" s="1" customFormat="1" ht="18" customHeight="1">
      <c r="D111" s="21"/>
      <c r="E111" s="30" t="s">
        <v>676</v>
      </c>
      <c r="F111" s="31"/>
      <c r="G111" s="31"/>
      <c r="H111" s="31"/>
      <c r="I111" s="31"/>
      <c r="J111" s="31"/>
      <c r="K111" s="31"/>
      <c r="L111" s="31"/>
      <c r="M111" s="31"/>
      <c r="N111" s="31"/>
      <c r="O111" s="32"/>
      <c r="T111" s="78"/>
      <c r="U111" s="13"/>
      <c r="V111" s="13"/>
      <c r="W111" s="13"/>
      <c r="X111" s="13"/>
      <c r="Y111" s="13"/>
      <c r="Z111" s="70"/>
      <c r="AA111" s="70"/>
    </row>
    <row r="112" spans="3:27" s="1" customFormat="1" ht="18" customHeight="1">
      <c r="D112" s="21"/>
      <c r="E112" s="30" t="s">
        <v>677</v>
      </c>
      <c r="F112" s="31"/>
      <c r="G112" s="31"/>
      <c r="H112" s="31"/>
      <c r="I112" s="31"/>
      <c r="J112" s="31"/>
      <c r="K112" s="31"/>
      <c r="L112" s="31"/>
      <c r="M112" s="31"/>
      <c r="N112" s="31"/>
      <c r="O112" s="32"/>
      <c r="T112" s="78"/>
      <c r="U112" s="13"/>
      <c r="V112" s="13"/>
      <c r="W112" s="13"/>
      <c r="X112" s="13"/>
      <c r="Y112" s="13"/>
      <c r="Z112" s="70"/>
      <c r="AA112" s="70"/>
    </row>
    <row r="113" spans="3:27" s="1" customFormat="1" ht="18" customHeight="1">
      <c r="D113" s="21"/>
      <c r="E113" s="30" t="s">
        <v>678</v>
      </c>
      <c r="F113" s="31"/>
      <c r="G113" s="31"/>
      <c r="H113" s="31"/>
      <c r="I113" s="31"/>
      <c r="J113" s="31"/>
      <c r="K113" s="31"/>
      <c r="L113" s="31"/>
      <c r="M113" s="31"/>
      <c r="N113" s="31"/>
      <c r="O113" s="32"/>
      <c r="T113" s="78"/>
      <c r="U113" s="13"/>
      <c r="V113" s="13"/>
      <c r="W113" s="13"/>
      <c r="X113" s="13"/>
      <c r="Y113" s="13"/>
      <c r="Z113" s="70"/>
      <c r="AA113" s="70"/>
    </row>
    <row r="114" spans="3:27" s="1" customFormat="1" ht="18" customHeight="1">
      <c r="D114" s="21"/>
      <c r="E114" s="30" t="s">
        <v>679</v>
      </c>
      <c r="F114" s="31"/>
      <c r="G114" s="31"/>
      <c r="H114" s="31"/>
      <c r="I114" s="31"/>
      <c r="J114" s="31"/>
      <c r="K114" s="31"/>
      <c r="L114" s="31"/>
      <c r="M114" s="31"/>
      <c r="N114" s="31"/>
      <c r="O114" s="32"/>
      <c r="T114" s="78"/>
      <c r="U114" s="13"/>
      <c r="V114" s="13"/>
      <c r="W114" s="13"/>
      <c r="X114" s="13"/>
      <c r="Y114" s="13"/>
      <c r="Z114" s="70"/>
      <c r="AA114" s="70"/>
    </row>
    <row r="115" spans="3:27" s="1" customFormat="1" ht="18" customHeight="1">
      <c r="D115" s="21"/>
      <c r="E115" s="30" t="s">
        <v>680</v>
      </c>
      <c r="F115" s="31"/>
      <c r="G115" s="31"/>
      <c r="H115" s="31"/>
      <c r="I115" s="31"/>
      <c r="J115" s="31"/>
      <c r="K115" s="31"/>
      <c r="L115" s="31"/>
      <c r="M115" s="31"/>
      <c r="N115" s="31"/>
      <c r="O115" s="32"/>
      <c r="T115" s="78"/>
      <c r="U115" s="13"/>
      <c r="V115" s="13"/>
      <c r="W115" s="13"/>
      <c r="X115" s="13"/>
      <c r="Y115" s="13"/>
      <c r="Z115" s="70"/>
      <c r="AA115" s="70"/>
    </row>
    <row r="116" spans="3:27" s="1" customFormat="1" ht="18" customHeight="1">
      <c r="D116" s="21"/>
      <c r="E116" s="30" t="s">
        <v>659</v>
      </c>
      <c r="F116" s="31"/>
      <c r="G116" s="31"/>
      <c r="H116" s="31"/>
      <c r="I116" s="31"/>
      <c r="J116" s="31"/>
      <c r="K116" s="31"/>
      <c r="L116" s="31"/>
      <c r="M116" s="31"/>
      <c r="N116" s="31"/>
      <c r="O116" s="32"/>
      <c r="T116" s="78"/>
      <c r="U116" s="13"/>
      <c r="V116" s="13"/>
      <c r="W116" s="13"/>
      <c r="X116" s="13"/>
      <c r="Y116" s="13"/>
      <c r="Z116" s="70"/>
      <c r="AA116" s="70"/>
    </row>
    <row r="117" spans="3:27" s="1" customFormat="1" ht="18" customHeight="1" thickBot="1">
      <c r="D117" s="20" t="s">
        <v>329</v>
      </c>
      <c r="E117" s="30" t="s">
        <v>681</v>
      </c>
      <c r="F117" s="31"/>
      <c r="G117" s="31"/>
      <c r="H117" s="31"/>
      <c r="I117" s="31"/>
      <c r="J117" s="31"/>
      <c r="K117" s="31"/>
      <c r="L117" s="31"/>
      <c r="M117" s="31"/>
      <c r="N117" s="31"/>
      <c r="O117" s="32"/>
      <c r="T117" s="78"/>
      <c r="U117" s="13"/>
      <c r="V117" s="13"/>
      <c r="W117" s="13"/>
      <c r="X117" s="13"/>
      <c r="Y117" s="13"/>
      <c r="Z117" s="70"/>
      <c r="AA117" s="70"/>
    </row>
    <row r="118" spans="3:27" s="1" customFormat="1" ht="4.5" customHeight="1">
      <c r="T118" s="70"/>
      <c r="U118" s="13"/>
      <c r="V118" s="13"/>
      <c r="W118" s="13"/>
      <c r="X118" s="13"/>
      <c r="Y118" s="13"/>
      <c r="Z118" s="70"/>
      <c r="AA118" s="70"/>
    </row>
    <row r="119" spans="3:27" s="1" customFormat="1" ht="18.600000000000001" thickBot="1">
      <c r="C119" s="24"/>
      <c r="D119" s="8" t="s">
        <v>682</v>
      </c>
      <c r="E119" s="1" t="s">
        <v>457</v>
      </c>
      <c r="T119" s="70"/>
      <c r="U119" s="13"/>
      <c r="V119" s="13"/>
      <c r="W119" s="13"/>
      <c r="X119" s="13"/>
      <c r="Y119" s="13"/>
      <c r="Z119" s="70"/>
      <c r="AA119" s="70"/>
    </row>
    <row r="120" spans="3:27" s="1" customFormat="1" ht="27.75" customHeight="1" thickBot="1">
      <c r="D120" s="151"/>
      <c r="E120" s="152"/>
      <c r="F120" s="152"/>
      <c r="G120" s="152"/>
      <c r="H120" s="152"/>
      <c r="I120" s="152"/>
      <c r="J120" s="152"/>
      <c r="K120" s="152"/>
      <c r="L120" s="152"/>
      <c r="M120" s="152"/>
      <c r="N120" s="152"/>
      <c r="O120" s="153"/>
      <c r="T120" s="4"/>
      <c r="U120" s="4">
        <f>IF(COUNTIF(D117,"○")=1,1,0)</f>
        <v>0</v>
      </c>
      <c r="V120" s="4"/>
      <c r="W120" s="4"/>
      <c r="X120" s="4"/>
      <c r="Y120" s="70"/>
      <c r="Z120" s="70"/>
      <c r="AA120" s="70"/>
    </row>
    <row r="121" spans="3:27" s="1" customFormat="1" ht="18" customHeight="1">
      <c r="D121" s="27"/>
      <c r="T121" s="70"/>
      <c r="U121" s="13"/>
      <c r="V121" s="13"/>
      <c r="W121" s="13"/>
      <c r="X121" s="13"/>
      <c r="Y121" s="13"/>
      <c r="Z121" s="70"/>
      <c r="AA121" s="70"/>
    </row>
    <row r="122" spans="3:27" s="1" customFormat="1" ht="18">
      <c r="C122" s="24">
        <v>5</v>
      </c>
      <c r="D122" s="14" t="s">
        <v>87</v>
      </c>
      <c r="E122" s="1" t="s">
        <v>683</v>
      </c>
      <c r="T122" s="70"/>
      <c r="U122" s="13"/>
      <c r="V122" s="13"/>
      <c r="W122" s="13"/>
      <c r="X122" s="13"/>
      <c r="Y122" s="13"/>
      <c r="Z122" s="70"/>
      <c r="AA122" s="70"/>
    </row>
    <row r="123" spans="3:27" s="1" customFormat="1" ht="9" customHeight="1">
      <c r="T123" s="70"/>
      <c r="U123" s="13"/>
      <c r="V123" s="13"/>
      <c r="W123" s="13"/>
      <c r="X123" s="13"/>
      <c r="Y123" s="13"/>
      <c r="Z123" s="70"/>
      <c r="AA123" s="70"/>
    </row>
    <row r="124" spans="3:27" s="1" customFormat="1" ht="18.600000000000001" thickBot="1">
      <c r="C124" s="24"/>
      <c r="D124" s="8" t="s">
        <v>604</v>
      </c>
      <c r="T124" s="70"/>
      <c r="U124" s="13"/>
      <c r="V124" s="13"/>
      <c r="W124" s="13"/>
      <c r="X124" s="13"/>
      <c r="Y124" s="13"/>
      <c r="Z124" s="70"/>
      <c r="AA124" s="70"/>
    </row>
    <row r="125" spans="3:27" s="1" customFormat="1" ht="18" customHeight="1">
      <c r="D125" s="19"/>
      <c r="E125" s="30" t="s">
        <v>684</v>
      </c>
      <c r="F125" s="31"/>
      <c r="G125" s="31"/>
      <c r="H125" s="31"/>
      <c r="I125" s="31"/>
      <c r="J125" s="31"/>
      <c r="K125" s="31"/>
      <c r="L125" s="31"/>
      <c r="M125" s="31"/>
      <c r="N125" s="31"/>
      <c r="O125" s="32"/>
      <c r="T125" s="78"/>
      <c r="U125" s="13"/>
      <c r="V125" s="70">
        <f>COUNTIF(D125:D128,"○")</f>
        <v>0</v>
      </c>
      <c r="W125" s="4">
        <f>IF(D125="○",1,0)</f>
        <v>0</v>
      </c>
      <c r="X125" s="4" t="str">
        <f>IF(V125&gt;1,"赤",IF(W125=1,"白",IF(AND(V125=1,W125=0),"グレー","オレンジ")))</f>
        <v>オレンジ</v>
      </c>
      <c r="Y125" s="13"/>
      <c r="Z125" s="70"/>
      <c r="AA125" s="70"/>
    </row>
    <row r="126" spans="3:27" s="1" customFormat="1" ht="18" customHeight="1">
      <c r="D126" s="21"/>
      <c r="E126" s="30" t="s">
        <v>685</v>
      </c>
      <c r="F126" s="31"/>
      <c r="G126" s="31"/>
      <c r="H126" s="31"/>
      <c r="I126" s="31"/>
      <c r="J126" s="31"/>
      <c r="K126" s="31"/>
      <c r="L126" s="31"/>
      <c r="M126" s="31"/>
      <c r="N126" s="31"/>
      <c r="O126" s="32"/>
      <c r="T126" s="78"/>
      <c r="U126" s="13"/>
      <c r="V126" s="4"/>
      <c r="W126" s="4">
        <f t="shared" ref="W126:W127" si="1">IF(D126="○",1,0)</f>
        <v>0</v>
      </c>
      <c r="X126" s="4" t="str">
        <f>IF(V125&gt;1,"赤",IF(W126=1,"白",IF(AND(V125=1,W126=0),"グレー","オレンジ")))</f>
        <v>オレンジ</v>
      </c>
      <c r="Y126" s="13"/>
      <c r="Z126" s="70"/>
      <c r="AA126" s="70"/>
    </row>
    <row r="127" spans="3:27" s="1" customFormat="1" ht="18" customHeight="1">
      <c r="D127" s="21" t="s">
        <v>329</v>
      </c>
      <c r="E127" s="30" t="s">
        <v>686</v>
      </c>
      <c r="F127" s="31"/>
      <c r="G127" s="31"/>
      <c r="H127" s="31"/>
      <c r="I127" s="31"/>
      <c r="J127" s="31"/>
      <c r="K127" s="31"/>
      <c r="L127" s="31"/>
      <c r="M127" s="31"/>
      <c r="N127" s="31"/>
      <c r="O127" s="32"/>
      <c r="T127" s="78"/>
      <c r="U127" s="13"/>
      <c r="V127" s="4"/>
      <c r="W127" s="4">
        <f t="shared" si="1"/>
        <v>0</v>
      </c>
      <c r="X127" s="4" t="str">
        <f>IF(V125&gt;1,"赤",IF(W127=1,"白",IF(AND(V125=1,W127=0),"グレー","オレンジ")))</f>
        <v>オレンジ</v>
      </c>
      <c r="Y127" s="13"/>
      <c r="Z127" s="70"/>
      <c r="AA127" s="70"/>
    </row>
    <row r="128" spans="3:27" s="1" customFormat="1" ht="18" customHeight="1" thickBot="1">
      <c r="D128" s="20" t="s">
        <v>329</v>
      </c>
      <c r="E128" s="30" t="s">
        <v>687</v>
      </c>
      <c r="F128" s="31"/>
      <c r="G128" s="31"/>
      <c r="H128" s="31"/>
      <c r="I128" s="31"/>
      <c r="J128" s="31"/>
      <c r="K128" s="31"/>
      <c r="L128" s="31"/>
      <c r="M128" s="31"/>
      <c r="N128" s="31"/>
      <c r="O128" s="32"/>
      <c r="T128" s="78"/>
      <c r="U128" s="13"/>
      <c r="V128" s="4"/>
      <c r="W128" s="4">
        <f>IF(D128="○",1,0)</f>
        <v>0</v>
      </c>
      <c r="X128" s="4" t="str">
        <f>IF(V125&gt;1,"赤",IF(W128=1,"白",IF(AND(V125=1,W128=0),"グレー","オレンジ")))</f>
        <v>オレンジ</v>
      </c>
      <c r="Y128" s="13"/>
      <c r="Z128" s="70"/>
      <c r="AA128" s="70"/>
    </row>
    <row r="129" spans="3:27" s="1" customFormat="1" ht="18" customHeight="1">
      <c r="D129" s="27"/>
      <c r="T129" s="70"/>
      <c r="U129" s="13"/>
      <c r="V129" s="4"/>
      <c r="W129" s="4"/>
      <c r="X129" s="4"/>
      <c r="Y129" s="13"/>
      <c r="Z129" s="70"/>
      <c r="AA129" s="70"/>
    </row>
    <row r="130" spans="3:27" s="1" customFormat="1" ht="18">
      <c r="C130" s="24"/>
      <c r="D130" s="14" t="s">
        <v>204</v>
      </c>
      <c r="E130" s="1" t="s">
        <v>688</v>
      </c>
      <c r="T130" s="70"/>
      <c r="U130" s="13"/>
      <c r="V130" s="4"/>
      <c r="W130" s="4"/>
      <c r="X130" s="4"/>
      <c r="Y130" s="13"/>
      <c r="Z130" s="70"/>
      <c r="AA130" s="70"/>
    </row>
    <row r="131" spans="3:27" s="1" customFormat="1" ht="9" customHeight="1">
      <c r="T131" s="70"/>
      <c r="U131" s="13"/>
      <c r="V131" s="4"/>
      <c r="W131" s="4"/>
      <c r="X131" s="4"/>
      <c r="Y131" s="13"/>
      <c r="Z131" s="70"/>
      <c r="AA131" s="70"/>
    </row>
    <row r="132" spans="3:27" s="1" customFormat="1" ht="15" customHeight="1">
      <c r="C132" s="50"/>
      <c r="D132" s="10" t="s">
        <v>520</v>
      </c>
      <c r="E132" s="10" t="s">
        <v>689</v>
      </c>
      <c r="T132" s="70"/>
      <c r="U132" s="13"/>
      <c r="V132" s="4"/>
      <c r="W132" s="4"/>
      <c r="X132" s="4"/>
      <c r="Y132" s="13"/>
      <c r="Z132" s="70"/>
      <c r="AA132" s="70"/>
    </row>
    <row r="133" spans="3:27" s="1" customFormat="1" ht="15" customHeight="1">
      <c r="C133" s="50"/>
      <c r="D133" s="10"/>
      <c r="E133" s="10" t="s">
        <v>690</v>
      </c>
      <c r="T133" s="70"/>
      <c r="U133" s="13"/>
      <c r="V133" s="13"/>
      <c r="W133" s="4"/>
      <c r="X133" s="4"/>
      <c r="Y133" s="13"/>
      <c r="Z133" s="70"/>
      <c r="AA133" s="70"/>
    </row>
    <row r="134" spans="3:27" s="1" customFormat="1" ht="9" customHeight="1">
      <c r="T134" s="70"/>
      <c r="U134" s="13"/>
      <c r="V134" s="13"/>
      <c r="W134" s="4"/>
      <c r="X134" s="4"/>
      <c r="Y134" s="13"/>
      <c r="Z134" s="70"/>
      <c r="AA134" s="70"/>
    </row>
    <row r="135" spans="3:27" s="1" customFormat="1" ht="18.600000000000001" thickBot="1">
      <c r="C135" s="24"/>
      <c r="D135" s="8" t="s">
        <v>622</v>
      </c>
      <c r="T135" s="70"/>
      <c r="U135" s="13"/>
      <c r="V135" s="13"/>
      <c r="W135" s="4"/>
      <c r="X135" s="4"/>
      <c r="Y135" s="13"/>
      <c r="Z135" s="70"/>
      <c r="AA135" s="70"/>
    </row>
    <row r="136" spans="3:27" s="1" customFormat="1" ht="18" customHeight="1">
      <c r="D136" s="95"/>
      <c r="E136" s="60" t="s">
        <v>691</v>
      </c>
      <c r="F136" s="31"/>
      <c r="G136" s="31"/>
      <c r="H136" s="31"/>
      <c r="I136" s="31"/>
      <c r="J136" s="31"/>
      <c r="K136" s="31"/>
      <c r="L136" s="31"/>
      <c r="M136" s="31"/>
      <c r="N136" s="31"/>
      <c r="O136" s="32"/>
      <c r="T136" s="78"/>
      <c r="U136" s="13"/>
      <c r="V136" s="70">
        <f>SUM(W136:W139)</f>
        <v>0</v>
      </c>
      <c r="W136" s="4">
        <f>IF(D125="○",8,0)</f>
        <v>0</v>
      </c>
      <c r="X136" s="4" t="str">
        <f>IF(V136&gt;1,"赤",IF(W136=1,"白",IF(AND(V136=1,W136=0),"グレー","オレンジ")))</f>
        <v>オレンジ</v>
      </c>
      <c r="Y136" s="13"/>
      <c r="Z136" s="70"/>
      <c r="AA136" s="70"/>
    </row>
    <row r="137" spans="3:27" s="1" customFormat="1" ht="18" customHeight="1">
      <c r="D137" s="96"/>
      <c r="E137" s="60" t="s">
        <v>692</v>
      </c>
      <c r="F137" s="31"/>
      <c r="G137" s="31"/>
      <c r="H137" s="31"/>
      <c r="I137" s="31"/>
      <c r="J137" s="31"/>
      <c r="K137" s="31"/>
      <c r="L137" s="31"/>
      <c r="M137" s="31"/>
      <c r="N137" s="31"/>
      <c r="O137" s="32"/>
      <c r="T137" s="78"/>
      <c r="U137" s="13"/>
      <c r="V137" s="4"/>
      <c r="W137" s="4">
        <f>IF(D126="○",6,0)</f>
        <v>0</v>
      </c>
      <c r="X137" s="4" t="str">
        <f>IF(V136&gt;1,"赤",IF(W137=1,"白",IF(AND(V136=1,W137=0),"グレー","オレンジ")))</f>
        <v>オレンジ</v>
      </c>
      <c r="Y137" s="13"/>
      <c r="Z137" s="70"/>
      <c r="AA137" s="70"/>
    </row>
    <row r="138" spans="3:27" s="1" customFormat="1" ht="18" customHeight="1">
      <c r="D138" s="96"/>
      <c r="E138" s="60" t="s">
        <v>693</v>
      </c>
      <c r="F138" s="31"/>
      <c r="G138" s="31"/>
      <c r="H138" s="31"/>
      <c r="I138" s="31"/>
      <c r="J138" s="31"/>
      <c r="K138" s="31"/>
      <c r="L138" s="31"/>
      <c r="M138" s="31"/>
      <c r="N138" s="31"/>
      <c r="O138" s="32"/>
      <c r="T138" s="78"/>
      <c r="U138" s="13"/>
      <c r="V138" s="4"/>
      <c r="W138" s="4">
        <f>IF(D127="○",1,0)</f>
        <v>0</v>
      </c>
      <c r="X138" s="4" t="str">
        <f>IF(V136&gt;1,"赤",IF(W138=1,"白",IF(AND(V136=1,W138=0),"グレー","オレンジ")))</f>
        <v>オレンジ</v>
      </c>
      <c r="Y138" s="13"/>
      <c r="Z138" s="70"/>
      <c r="AA138" s="70"/>
    </row>
    <row r="139" spans="3:27" s="1" customFormat="1" ht="18" customHeight="1">
      <c r="D139" s="96"/>
      <c r="E139" s="60" t="s">
        <v>694</v>
      </c>
      <c r="F139" s="31"/>
      <c r="G139" s="31"/>
      <c r="H139" s="31"/>
      <c r="I139" s="31"/>
      <c r="J139" s="31"/>
      <c r="K139" s="31"/>
      <c r="L139" s="31"/>
      <c r="M139" s="31"/>
      <c r="N139" s="31"/>
      <c r="O139" s="32"/>
      <c r="T139" s="78"/>
      <c r="U139" s="13"/>
      <c r="V139" s="4"/>
      <c r="W139" s="4">
        <f>IF(D128="○",1,0)</f>
        <v>0</v>
      </c>
      <c r="X139" s="4" t="str">
        <f>IF(V136&gt;1,"赤",IF(W139=1,"白",IF(AND(V136=1,W139=0),"グレー","オレンジ")))</f>
        <v>オレンジ</v>
      </c>
      <c r="Y139" s="13"/>
      <c r="Z139" s="70"/>
      <c r="AA139" s="70"/>
    </row>
    <row r="140" spans="3:27" s="1" customFormat="1" ht="18" customHeight="1">
      <c r="D140" s="96"/>
      <c r="E140" s="60" t="s">
        <v>695</v>
      </c>
      <c r="F140" s="31"/>
      <c r="G140" s="31"/>
      <c r="H140" s="31"/>
      <c r="I140" s="31"/>
      <c r="J140" s="31"/>
      <c r="K140" s="31"/>
      <c r="L140" s="31"/>
      <c r="M140" s="31"/>
      <c r="N140" s="31"/>
      <c r="O140" s="32"/>
      <c r="T140" s="78"/>
      <c r="U140" s="13"/>
      <c r="V140" s="13"/>
      <c r="W140" s="13"/>
      <c r="X140" s="13"/>
      <c r="Y140" s="13"/>
      <c r="Z140" s="70"/>
      <c r="AA140" s="70"/>
    </row>
    <row r="141" spans="3:27" s="1" customFormat="1" ht="18" customHeight="1">
      <c r="D141" s="96"/>
      <c r="E141" s="60" t="s">
        <v>696</v>
      </c>
      <c r="F141" s="31"/>
      <c r="G141" s="31"/>
      <c r="H141" s="31"/>
      <c r="I141" s="31"/>
      <c r="J141" s="31"/>
      <c r="K141" s="31"/>
      <c r="L141" s="31"/>
      <c r="M141" s="31"/>
      <c r="N141" s="31"/>
      <c r="O141" s="32"/>
      <c r="T141" s="78"/>
      <c r="U141" s="13"/>
      <c r="V141" s="13"/>
      <c r="W141" s="13"/>
      <c r="X141" s="13"/>
      <c r="Y141" s="13"/>
      <c r="Z141" s="70"/>
      <c r="AA141" s="70"/>
    </row>
    <row r="142" spans="3:27" s="1" customFormat="1" ht="18" customHeight="1">
      <c r="D142" s="96"/>
      <c r="E142" s="60" t="s">
        <v>697</v>
      </c>
      <c r="F142" s="31"/>
      <c r="G142" s="31"/>
      <c r="H142" s="31"/>
      <c r="I142" s="31"/>
      <c r="J142" s="31"/>
      <c r="K142" s="31"/>
      <c r="L142" s="31"/>
      <c r="M142" s="31"/>
      <c r="N142" s="31"/>
      <c r="O142" s="32"/>
      <c r="T142" s="78"/>
      <c r="U142" s="13"/>
      <c r="V142" s="13"/>
      <c r="W142" s="13"/>
      <c r="X142" s="13"/>
      <c r="Y142" s="13"/>
      <c r="Z142" s="70"/>
      <c r="AA142" s="70"/>
    </row>
    <row r="143" spans="3:27" s="1" customFormat="1" ht="18" customHeight="1">
      <c r="D143" s="96"/>
      <c r="E143" s="60" t="s">
        <v>698</v>
      </c>
      <c r="F143" s="31"/>
      <c r="G143" s="31"/>
      <c r="H143" s="31"/>
      <c r="I143" s="31"/>
      <c r="J143" s="31"/>
      <c r="K143" s="31"/>
      <c r="L143" s="31"/>
      <c r="M143" s="31"/>
      <c r="N143" s="31"/>
      <c r="O143" s="32"/>
      <c r="T143" s="78"/>
      <c r="U143" s="13"/>
      <c r="V143" s="13"/>
      <c r="W143" s="13"/>
      <c r="X143" s="13"/>
      <c r="Y143" s="13"/>
      <c r="Z143" s="70"/>
      <c r="AA143" s="70"/>
    </row>
    <row r="144" spans="3:27" s="1" customFormat="1" ht="18" customHeight="1">
      <c r="D144" s="96"/>
      <c r="E144" s="60" t="s">
        <v>699</v>
      </c>
      <c r="F144" s="31"/>
      <c r="G144" s="31"/>
      <c r="H144" s="31"/>
      <c r="I144" s="31"/>
      <c r="J144" s="31"/>
      <c r="K144" s="31"/>
      <c r="L144" s="31"/>
      <c r="M144" s="31"/>
      <c r="N144" s="31"/>
      <c r="O144" s="32"/>
      <c r="T144" s="78"/>
      <c r="U144" s="13"/>
      <c r="V144" s="13"/>
      <c r="W144" s="13"/>
      <c r="X144" s="13"/>
      <c r="Y144" s="13"/>
      <c r="Z144" s="70"/>
      <c r="AA144" s="70"/>
    </row>
    <row r="145" spans="3:27" s="1" customFormat="1" ht="18" customHeight="1">
      <c r="D145" s="96"/>
      <c r="E145" s="60" t="s">
        <v>700</v>
      </c>
      <c r="F145" s="31"/>
      <c r="G145" s="31"/>
      <c r="H145" s="31"/>
      <c r="I145" s="31"/>
      <c r="J145" s="31"/>
      <c r="K145" s="31"/>
      <c r="L145" s="31"/>
      <c r="M145" s="31"/>
      <c r="N145" s="31"/>
      <c r="O145" s="32"/>
      <c r="T145" s="78"/>
      <c r="U145" s="13"/>
      <c r="V145" s="13"/>
      <c r="W145" s="13"/>
      <c r="X145" s="13"/>
      <c r="Y145" s="13"/>
      <c r="Z145" s="70"/>
      <c r="AA145" s="70"/>
    </row>
    <row r="146" spans="3:27" s="1" customFormat="1" ht="18" customHeight="1">
      <c r="D146" s="96"/>
      <c r="E146" s="60" t="s">
        <v>701</v>
      </c>
      <c r="F146" s="31"/>
      <c r="G146" s="31"/>
      <c r="H146" s="31"/>
      <c r="I146" s="31"/>
      <c r="J146" s="31"/>
      <c r="K146" s="31"/>
      <c r="L146" s="31"/>
      <c r="M146" s="31"/>
      <c r="N146" s="31"/>
      <c r="O146" s="32"/>
      <c r="T146" s="78"/>
      <c r="U146" s="13"/>
      <c r="V146" s="13"/>
      <c r="W146" s="13"/>
      <c r="X146" s="13"/>
      <c r="Y146" s="13"/>
      <c r="Z146" s="70"/>
      <c r="AA146" s="70"/>
    </row>
    <row r="147" spans="3:27" s="1" customFormat="1" ht="18" customHeight="1">
      <c r="D147" s="96"/>
      <c r="E147" s="60" t="s">
        <v>702</v>
      </c>
      <c r="F147" s="31"/>
      <c r="G147" s="31"/>
      <c r="H147" s="31"/>
      <c r="I147" s="31"/>
      <c r="J147" s="31"/>
      <c r="K147" s="31"/>
      <c r="L147" s="31"/>
      <c r="M147" s="31"/>
      <c r="N147" s="31"/>
      <c r="O147" s="32"/>
      <c r="T147" s="78"/>
      <c r="U147" s="13"/>
      <c r="V147" s="13"/>
      <c r="W147" s="13"/>
      <c r="X147" s="13"/>
      <c r="Y147" s="13"/>
      <c r="Z147" s="70"/>
      <c r="AA147" s="70"/>
    </row>
    <row r="148" spans="3:27" s="1" customFormat="1" ht="18" customHeight="1">
      <c r="D148" s="96"/>
      <c r="E148" s="60" t="s">
        <v>703</v>
      </c>
      <c r="F148" s="31"/>
      <c r="G148" s="31"/>
      <c r="H148" s="31"/>
      <c r="I148" s="31"/>
      <c r="J148" s="31"/>
      <c r="K148" s="31"/>
      <c r="L148" s="31"/>
      <c r="M148" s="31"/>
      <c r="N148" s="31"/>
      <c r="O148" s="32"/>
      <c r="T148" s="78"/>
      <c r="U148" s="13"/>
      <c r="V148" s="13"/>
      <c r="W148" s="13"/>
      <c r="X148" s="13"/>
      <c r="Y148" s="13"/>
      <c r="Z148" s="70"/>
      <c r="AA148" s="70"/>
    </row>
    <row r="149" spans="3:27" s="1" customFormat="1" ht="18" customHeight="1">
      <c r="D149" s="96"/>
      <c r="E149" s="60" t="s">
        <v>704</v>
      </c>
      <c r="F149" s="31"/>
      <c r="G149" s="31"/>
      <c r="H149" s="31"/>
      <c r="I149" s="31"/>
      <c r="J149" s="31"/>
      <c r="K149" s="31"/>
      <c r="L149" s="31"/>
      <c r="M149" s="31"/>
      <c r="N149" s="31"/>
      <c r="O149" s="32"/>
      <c r="T149" s="78"/>
      <c r="U149" s="13"/>
      <c r="V149" s="13"/>
      <c r="W149" s="13"/>
      <c r="X149" s="13"/>
      <c r="Y149" s="13"/>
      <c r="Z149" s="70"/>
      <c r="AA149" s="70"/>
    </row>
    <row r="150" spans="3:27" s="1" customFormat="1" ht="18" customHeight="1">
      <c r="D150" s="96"/>
      <c r="E150" s="60" t="s">
        <v>705</v>
      </c>
      <c r="F150" s="31"/>
      <c r="G150" s="31"/>
      <c r="H150" s="31"/>
      <c r="I150" s="31"/>
      <c r="J150" s="31"/>
      <c r="K150" s="31"/>
      <c r="L150" s="31"/>
      <c r="M150" s="31"/>
      <c r="N150" s="31"/>
      <c r="O150" s="32"/>
      <c r="T150" s="78"/>
      <c r="U150" s="13"/>
      <c r="V150" s="13"/>
      <c r="W150" s="13"/>
      <c r="X150" s="13"/>
      <c r="Y150" s="13"/>
      <c r="Z150" s="70"/>
      <c r="AA150" s="70"/>
    </row>
    <row r="151" spans="3:27" s="1" customFormat="1" ht="18" customHeight="1">
      <c r="D151" s="96"/>
      <c r="E151" s="60" t="s">
        <v>706</v>
      </c>
      <c r="F151" s="31"/>
      <c r="G151" s="31"/>
      <c r="H151" s="31"/>
      <c r="I151" s="31"/>
      <c r="J151" s="31"/>
      <c r="K151" s="31"/>
      <c r="L151" s="31"/>
      <c r="M151" s="31"/>
      <c r="N151" s="31"/>
      <c r="O151" s="32"/>
      <c r="T151" s="78"/>
      <c r="U151" s="13"/>
      <c r="V151" s="13"/>
      <c r="W151" s="13"/>
      <c r="X151" s="13"/>
      <c r="Y151" s="13"/>
      <c r="Z151" s="70"/>
      <c r="AA151" s="70"/>
    </row>
    <row r="152" spans="3:27" s="1" customFormat="1" ht="18" customHeight="1">
      <c r="D152" s="96"/>
      <c r="E152" s="60" t="s">
        <v>707</v>
      </c>
      <c r="F152" s="31"/>
      <c r="G152" s="31"/>
      <c r="H152" s="31"/>
      <c r="I152" s="31"/>
      <c r="J152" s="31"/>
      <c r="K152" s="31"/>
      <c r="L152" s="31"/>
      <c r="M152" s="31"/>
      <c r="N152" s="31"/>
      <c r="O152" s="32"/>
      <c r="T152" s="78"/>
      <c r="U152" s="13"/>
      <c r="V152" s="13"/>
      <c r="W152" s="13"/>
      <c r="X152" s="13"/>
      <c r="Y152" s="13"/>
      <c r="Z152" s="70"/>
      <c r="AA152" s="70"/>
    </row>
    <row r="153" spans="3:27" s="1" customFormat="1" ht="18" customHeight="1" thickBot="1">
      <c r="D153" s="97"/>
      <c r="E153" s="60" t="s">
        <v>708</v>
      </c>
      <c r="F153" s="31"/>
      <c r="G153" s="31"/>
      <c r="H153" s="31"/>
      <c r="I153" s="31"/>
      <c r="J153" s="31"/>
      <c r="K153" s="31"/>
      <c r="L153" s="31"/>
      <c r="M153" s="31"/>
      <c r="N153" s="31"/>
      <c r="O153" s="32"/>
      <c r="T153" s="78"/>
      <c r="U153" s="13"/>
      <c r="V153" s="13"/>
      <c r="W153" s="13"/>
      <c r="X153" s="13"/>
      <c r="Y153" s="13"/>
      <c r="Z153" s="70"/>
      <c r="AA153" s="70"/>
    </row>
    <row r="154" spans="3:27" s="1" customFormat="1" ht="4.5" customHeight="1">
      <c r="T154" s="70"/>
      <c r="U154" s="13"/>
      <c r="V154" s="13"/>
      <c r="W154" s="13"/>
      <c r="X154" s="13"/>
      <c r="Y154" s="13"/>
      <c r="Z154" s="70"/>
      <c r="AA154" s="70"/>
    </row>
    <row r="155" spans="3:27" s="1" customFormat="1" ht="18.600000000000001" thickBot="1">
      <c r="C155" s="24"/>
      <c r="D155" s="8" t="s">
        <v>177</v>
      </c>
      <c r="E155" s="1" t="s">
        <v>457</v>
      </c>
      <c r="T155" s="70"/>
      <c r="U155" s="13"/>
      <c r="V155" s="13"/>
      <c r="W155" s="13"/>
      <c r="X155" s="13"/>
      <c r="Y155" s="13"/>
      <c r="Z155" s="70"/>
      <c r="AA155" s="70"/>
    </row>
    <row r="156" spans="3:27" s="1" customFormat="1" ht="27.75" customHeight="1" thickBot="1">
      <c r="D156" s="151"/>
      <c r="E156" s="152"/>
      <c r="F156" s="152"/>
      <c r="G156" s="152"/>
      <c r="H156" s="152"/>
      <c r="I156" s="152"/>
      <c r="J156" s="152"/>
      <c r="K156" s="152"/>
      <c r="L156" s="152"/>
      <c r="M156" s="152"/>
      <c r="N156" s="152"/>
      <c r="O156" s="153"/>
      <c r="T156" s="4"/>
      <c r="U156" s="4">
        <f>IF(COUNTIF(D153,"○")=1,1,0)</f>
        <v>0</v>
      </c>
      <c r="V156" s="4"/>
      <c r="W156" s="4"/>
      <c r="X156" s="4"/>
      <c r="Y156" s="70"/>
      <c r="Z156" s="70"/>
      <c r="AA156" s="70"/>
    </row>
    <row r="157" spans="3:27" s="1" customFormat="1" ht="18" customHeight="1">
      <c r="D157" s="27"/>
      <c r="T157" s="70"/>
      <c r="U157" s="13"/>
      <c r="V157" s="13"/>
      <c r="W157" s="13"/>
      <c r="X157" s="13"/>
      <c r="Y157" s="13"/>
      <c r="Z157" s="70"/>
      <c r="AA157" s="70"/>
    </row>
    <row r="158" spans="3:27" s="1" customFormat="1" ht="4.5" customHeight="1">
      <c r="T158" s="70"/>
      <c r="U158" s="13"/>
      <c r="V158" s="13"/>
      <c r="W158" s="13"/>
      <c r="X158" s="13"/>
      <c r="Y158" s="13"/>
      <c r="Z158" s="70"/>
      <c r="AA158" s="70"/>
    </row>
    <row r="159" spans="3:27" s="1" customFormat="1" ht="18">
      <c r="C159" s="150" t="s">
        <v>67</v>
      </c>
      <c r="D159" s="150"/>
      <c r="E159" s="150"/>
      <c r="F159" s="150"/>
      <c r="G159" s="150"/>
      <c r="H159" s="150"/>
      <c r="I159" s="150"/>
      <c r="J159" s="150"/>
      <c r="K159" s="150"/>
      <c r="L159" s="150"/>
      <c r="M159" s="150"/>
      <c r="N159" s="150"/>
      <c r="O159" s="150"/>
      <c r="P159" s="150"/>
      <c r="T159" s="70"/>
      <c r="U159" s="13"/>
      <c r="V159" s="13"/>
      <c r="W159" s="13"/>
      <c r="X159" s="13"/>
      <c r="Y159" s="13"/>
      <c r="Z159" s="70"/>
      <c r="AA159" s="70"/>
    </row>
    <row r="160" spans="3:27" s="1" customFormat="1" ht="4.5" customHeight="1">
      <c r="T160" s="70"/>
      <c r="U160" s="13"/>
      <c r="V160" s="13"/>
      <c r="W160" s="13"/>
      <c r="X160" s="13"/>
      <c r="Y160" s="13"/>
      <c r="Z160" s="70"/>
      <c r="AA160" s="70"/>
    </row>
    <row r="161" spans="1:27" s="1" customFormat="1" ht="18">
      <c r="C161" s="24">
        <v>1</v>
      </c>
      <c r="D161" s="1" t="s">
        <v>709</v>
      </c>
      <c r="T161" s="70"/>
      <c r="U161" s="13"/>
      <c r="V161" s="13"/>
      <c r="W161" s="13"/>
      <c r="X161" s="13"/>
      <c r="Y161" s="13"/>
      <c r="Z161" s="70"/>
      <c r="AA161" s="70"/>
    </row>
    <row r="162" spans="1:27" s="1" customFormat="1" ht="18">
      <c r="C162" s="24"/>
      <c r="D162" s="10" t="s">
        <v>613</v>
      </c>
      <c r="E162" s="10" t="s">
        <v>710</v>
      </c>
      <c r="F162" s="10"/>
      <c r="G162" s="10"/>
      <c r="H162" s="10"/>
      <c r="I162" s="10"/>
      <c r="J162" s="10"/>
      <c r="K162" s="10"/>
      <c r="L162" s="10"/>
      <c r="M162" s="10"/>
      <c r="N162" s="10"/>
      <c r="T162" s="70"/>
      <c r="U162" s="13"/>
      <c r="V162" s="13"/>
      <c r="W162" s="13"/>
      <c r="X162" s="13"/>
      <c r="Y162" s="13"/>
      <c r="Z162" s="70"/>
      <c r="AA162" s="70"/>
    </row>
    <row r="163" spans="1:27" s="1" customFormat="1" ht="18">
      <c r="C163" s="24"/>
      <c r="D163" s="10"/>
      <c r="E163" s="10" t="s">
        <v>711</v>
      </c>
      <c r="F163" s="10"/>
      <c r="G163" s="10"/>
      <c r="H163" s="10"/>
      <c r="I163" s="10"/>
      <c r="J163" s="10"/>
      <c r="K163" s="10"/>
      <c r="L163" s="10"/>
      <c r="M163" s="10"/>
      <c r="N163" s="10"/>
      <c r="T163" s="70"/>
      <c r="U163" s="13"/>
      <c r="V163" s="13"/>
      <c r="W163" s="13"/>
      <c r="X163" s="13"/>
      <c r="Y163" s="13"/>
      <c r="Z163" s="70"/>
      <c r="AA163" s="70"/>
    </row>
    <row r="164" spans="1:27" s="1" customFormat="1" ht="9" customHeight="1">
      <c r="T164" s="70"/>
      <c r="U164" s="13"/>
      <c r="V164" s="13"/>
      <c r="W164" s="13"/>
      <c r="X164" s="13"/>
      <c r="Y164" s="13"/>
      <c r="Z164" s="70"/>
      <c r="AA164" s="70"/>
    </row>
    <row r="165" spans="1:27" s="1" customFormat="1" ht="18.600000000000001" thickBot="1">
      <c r="C165" s="24"/>
      <c r="D165" s="8" t="s">
        <v>604</v>
      </c>
      <c r="T165" s="70"/>
      <c r="U165" s="13"/>
      <c r="V165" s="13"/>
      <c r="W165" s="13"/>
      <c r="X165" s="13"/>
      <c r="Y165" s="13"/>
      <c r="Z165" s="70"/>
      <c r="AA165" s="70"/>
    </row>
    <row r="166" spans="1:27" s="1" customFormat="1" ht="18" customHeight="1">
      <c r="D166" s="19"/>
      <c r="E166" s="30" t="s">
        <v>712</v>
      </c>
      <c r="F166" s="31"/>
      <c r="G166" s="31"/>
      <c r="H166" s="31"/>
      <c r="I166" s="31"/>
      <c r="J166" s="31"/>
      <c r="K166" s="31"/>
      <c r="L166" s="31"/>
      <c r="M166" s="31"/>
      <c r="N166" s="31"/>
      <c r="O166" s="32"/>
      <c r="T166" s="78"/>
      <c r="U166" s="13"/>
      <c r="V166" s="70">
        <f>COUNTIF(D166:D167,"○")</f>
        <v>0</v>
      </c>
      <c r="W166" s="4">
        <f>IF(D166="○",1,0)</f>
        <v>0</v>
      </c>
      <c r="X166" s="4" t="str">
        <f>IF(V166&gt;1,"赤",IF(W166=1,"白",IF(AND(V166=1,W166=0),"グレー","オレンジ")))</f>
        <v>オレンジ</v>
      </c>
      <c r="Y166" s="13"/>
      <c r="Z166" s="70"/>
      <c r="AA166" s="70"/>
    </row>
    <row r="167" spans="1:27" s="1" customFormat="1" ht="18" customHeight="1" thickBot="1">
      <c r="D167" s="20"/>
      <c r="E167" s="30" t="s">
        <v>713</v>
      </c>
      <c r="F167" s="31"/>
      <c r="G167" s="31"/>
      <c r="H167" s="31"/>
      <c r="I167" s="31"/>
      <c r="J167" s="31"/>
      <c r="K167" s="31"/>
      <c r="L167" s="31"/>
      <c r="M167" s="31"/>
      <c r="N167" s="31"/>
      <c r="O167" s="32"/>
      <c r="T167" s="78"/>
      <c r="U167" s="13"/>
      <c r="V167" s="4"/>
      <c r="W167" s="4">
        <f>IF(D167="○",1,0)</f>
        <v>0</v>
      </c>
      <c r="X167" s="4" t="str">
        <f>IF(V166&gt;1,"赤",IF(W167=1,"白",IF(AND(V166=1,W167=0),"グレー","オレンジ")))</f>
        <v>オレンジ</v>
      </c>
      <c r="Y167" s="13"/>
      <c r="Z167" s="70"/>
      <c r="AA167" s="70"/>
    </row>
    <row r="168" spans="1:27" s="1" customFormat="1" ht="18" customHeight="1">
      <c r="D168" s="27"/>
      <c r="T168" s="70"/>
      <c r="U168" s="13"/>
      <c r="V168" s="4"/>
      <c r="W168" s="4"/>
      <c r="X168" s="4"/>
      <c r="Y168" s="13"/>
      <c r="Z168" s="70"/>
      <c r="AA168" s="70"/>
    </row>
    <row r="169" spans="1:27" s="1" customFormat="1" ht="18">
      <c r="C169" s="24">
        <v>2</v>
      </c>
      <c r="D169" s="1" t="s">
        <v>714</v>
      </c>
      <c r="T169" s="70"/>
      <c r="U169" s="13"/>
      <c r="V169" s="4"/>
      <c r="W169" s="4"/>
      <c r="X169" s="4"/>
      <c r="Y169" s="13"/>
      <c r="Z169" s="70"/>
      <c r="AA169" s="70"/>
    </row>
    <row r="170" spans="1:27" s="10" customFormat="1" ht="15" customHeight="1">
      <c r="A170" s="1"/>
      <c r="C170" s="52"/>
      <c r="D170" s="48" t="s">
        <v>613</v>
      </c>
      <c r="E170" s="10" t="s">
        <v>715</v>
      </c>
      <c r="T170" s="77"/>
      <c r="U170" s="59"/>
      <c r="V170" s="4"/>
      <c r="W170" s="4"/>
      <c r="X170" s="4"/>
      <c r="Y170" s="59"/>
      <c r="Z170" s="77"/>
      <c r="AA170" s="77"/>
    </row>
    <row r="171" spans="1:27" s="10" customFormat="1" ht="15" customHeight="1">
      <c r="A171" s="1"/>
      <c r="C171" s="52"/>
      <c r="D171" s="48"/>
      <c r="E171" s="10" t="s">
        <v>716</v>
      </c>
      <c r="T171" s="77"/>
      <c r="U171" s="59"/>
      <c r="V171" s="4"/>
      <c r="W171" s="4"/>
      <c r="X171" s="4"/>
      <c r="Y171" s="59"/>
      <c r="Z171" s="77"/>
      <c r="AA171" s="77"/>
    </row>
    <row r="172" spans="1:27" s="1" customFormat="1" ht="15" customHeight="1">
      <c r="C172" s="24"/>
      <c r="D172" s="10" t="s">
        <v>613</v>
      </c>
      <c r="E172" s="10" t="s">
        <v>717</v>
      </c>
      <c r="F172" s="10"/>
      <c r="G172" s="10"/>
      <c r="H172" s="10"/>
      <c r="I172" s="10"/>
      <c r="J172" s="10"/>
      <c r="K172" s="10"/>
      <c r="L172" s="10"/>
      <c r="T172" s="70"/>
      <c r="U172" s="13"/>
      <c r="V172" s="4"/>
      <c r="W172" s="4"/>
      <c r="X172" s="4"/>
      <c r="Y172" s="13"/>
      <c r="Z172" s="70"/>
      <c r="AA172" s="70"/>
    </row>
    <row r="173" spans="1:27" s="1" customFormat="1" ht="15" customHeight="1">
      <c r="C173" s="24"/>
      <c r="D173" s="10"/>
      <c r="E173" s="10" t="s">
        <v>718</v>
      </c>
      <c r="F173" s="10"/>
      <c r="G173" s="10"/>
      <c r="H173" s="10"/>
      <c r="I173" s="10"/>
      <c r="J173" s="10"/>
      <c r="K173" s="10"/>
      <c r="L173" s="10"/>
      <c r="T173" s="70"/>
      <c r="U173" s="13"/>
      <c r="V173" s="4"/>
      <c r="W173" s="4"/>
      <c r="X173" s="4"/>
      <c r="Y173" s="13"/>
      <c r="Z173" s="70"/>
      <c r="AA173" s="70"/>
    </row>
    <row r="174" spans="1:27" s="1" customFormat="1" ht="9" customHeight="1" thickBot="1">
      <c r="T174" s="70"/>
      <c r="U174" s="13"/>
      <c r="V174" s="13"/>
      <c r="W174" s="4"/>
      <c r="X174" s="4"/>
      <c r="Y174" s="13"/>
      <c r="Z174" s="70"/>
      <c r="AA174" s="70"/>
    </row>
    <row r="175" spans="1:27" s="1" customFormat="1" ht="18" customHeight="1">
      <c r="D175" s="35" t="s">
        <v>719</v>
      </c>
      <c r="E175" s="31"/>
      <c r="F175" s="31"/>
      <c r="G175" s="31"/>
      <c r="H175" s="31"/>
      <c r="I175" s="31"/>
      <c r="J175" s="31"/>
      <c r="K175" s="31"/>
      <c r="L175" s="116"/>
      <c r="M175" s="117"/>
      <c r="N175" s="118"/>
      <c r="O175" s="29" t="s">
        <v>176</v>
      </c>
      <c r="T175" s="70"/>
      <c r="U175" s="13"/>
      <c r="V175" s="13"/>
      <c r="W175" s="13"/>
      <c r="X175" s="13"/>
      <c r="Y175" s="13"/>
      <c r="Z175" s="70"/>
      <c r="AA175" s="70"/>
    </row>
    <row r="176" spans="1:27" s="1" customFormat="1" ht="18" customHeight="1">
      <c r="D176" s="35" t="s">
        <v>720</v>
      </c>
      <c r="E176" s="31"/>
      <c r="F176" s="31"/>
      <c r="G176" s="31"/>
      <c r="H176" s="31"/>
      <c r="I176" s="31"/>
      <c r="J176" s="31"/>
      <c r="K176" s="31"/>
      <c r="L176" s="119"/>
      <c r="M176" s="120"/>
      <c r="N176" s="121"/>
      <c r="O176" s="29" t="s">
        <v>176</v>
      </c>
      <c r="T176" s="70"/>
      <c r="U176" s="13"/>
      <c r="V176" s="13"/>
      <c r="W176" s="13"/>
      <c r="X176" s="13"/>
      <c r="Y176" s="13"/>
      <c r="Z176" s="70"/>
      <c r="AA176" s="70"/>
    </row>
    <row r="177" spans="4:27" s="1" customFormat="1" ht="18" customHeight="1">
      <c r="D177" s="35" t="s">
        <v>721</v>
      </c>
      <c r="E177" s="31"/>
      <c r="F177" s="31"/>
      <c r="G177" s="31"/>
      <c r="H177" s="31"/>
      <c r="I177" s="31"/>
      <c r="J177" s="31"/>
      <c r="K177" s="31"/>
      <c r="L177" s="119"/>
      <c r="M177" s="120"/>
      <c r="N177" s="121"/>
      <c r="O177" s="29" t="s">
        <v>176</v>
      </c>
      <c r="T177" s="70"/>
      <c r="U177" s="13"/>
      <c r="V177" s="13"/>
      <c r="W177" s="13"/>
      <c r="X177" s="13"/>
      <c r="Y177" s="13"/>
      <c r="Z177" s="70"/>
      <c r="AA177" s="70"/>
    </row>
    <row r="178" spans="4:27" s="1" customFormat="1" ht="18" customHeight="1">
      <c r="D178" s="35" t="s">
        <v>722</v>
      </c>
      <c r="E178" s="31"/>
      <c r="F178" s="31"/>
      <c r="G178" s="31"/>
      <c r="H178" s="31"/>
      <c r="I178" s="31"/>
      <c r="J178" s="31"/>
      <c r="K178" s="31"/>
      <c r="L178" s="119"/>
      <c r="M178" s="120"/>
      <c r="N178" s="121"/>
      <c r="O178" s="29" t="s">
        <v>176</v>
      </c>
      <c r="T178" s="70"/>
      <c r="U178" s="13"/>
      <c r="V178" s="13"/>
      <c r="W178" s="13"/>
      <c r="X178" s="13"/>
      <c r="Y178" s="13"/>
      <c r="Z178" s="70"/>
      <c r="AA178" s="70"/>
    </row>
    <row r="179" spans="4:27" s="1" customFormat="1" ht="18" customHeight="1">
      <c r="D179" s="35" t="s">
        <v>723</v>
      </c>
      <c r="E179" s="31"/>
      <c r="F179" s="31"/>
      <c r="G179" s="31"/>
      <c r="H179" s="31"/>
      <c r="I179" s="31"/>
      <c r="J179" s="31"/>
      <c r="K179" s="31"/>
      <c r="L179" s="119"/>
      <c r="M179" s="120"/>
      <c r="N179" s="121"/>
      <c r="O179" s="29" t="s">
        <v>176</v>
      </c>
      <c r="T179" s="70"/>
      <c r="U179" s="13"/>
      <c r="V179" s="13"/>
      <c r="W179" s="13"/>
      <c r="X179" s="13"/>
      <c r="Y179" s="13"/>
      <c r="Z179" s="70"/>
      <c r="AA179" s="70"/>
    </row>
    <row r="180" spans="4:27" s="1" customFormat="1" ht="18" customHeight="1">
      <c r="D180" s="35" t="s">
        <v>724</v>
      </c>
      <c r="E180" s="31"/>
      <c r="F180" s="31"/>
      <c r="G180" s="31"/>
      <c r="H180" s="31"/>
      <c r="I180" s="31"/>
      <c r="J180" s="31"/>
      <c r="K180" s="31"/>
      <c r="L180" s="119"/>
      <c r="M180" s="120"/>
      <c r="N180" s="121"/>
      <c r="O180" s="29" t="s">
        <v>176</v>
      </c>
      <c r="T180" s="70"/>
      <c r="U180" s="13"/>
      <c r="V180" s="13"/>
      <c r="W180" s="13"/>
      <c r="X180" s="13"/>
      <c r="Y180" s="13"/>
      <c r="Z180" s="70"/>
      <c r="AA180" s="70"/>
    </row>
    <row r="181" spans="4:27" s="1" customFormat="1" ht="18" customHeight="1">
      <c r="D181" s="35" t="s">
        <v>725</v>
      </c>
      <c r="E181" s="31"/>
      <c r="F181" s="31"/>
      <c r="G181" s="31"/>
      <c r="H181" s="31"/>
      <c r="I181" s="31"/>
      <c r="J181" s="31"/>
      <c r="K181" s="31"/>
      <c r="L181" s="119"/>
      <c r="M181" s="120"/>
      <c r="N181" s="121"/>
      <c r="O181" s="29" t="s">
        <v>176</v>
      </c>
      <c r="T181" s="70"/>
      <c r="U181" s="13"/>
      <c r="V181" s="13"/>
      <c r="W181" s="13"/>
      <c r="X181" s="13"/>
      <c r="Y181" s="13"/>
      <c r="Z181" s="70"/>
      <c r="AA181" s="70"/>
    </row>
    <row r="182" spans="4:27" s="1" customFormat="1" ht="18" customHeight="1">
      <c r="D182" s="35" t="s">
        <v>726</v>
      </c>
      <c r="E182" s="31"/>
      <c r="F182" s="31"/>
      <c r="G182" s="31"/>
      <c r="H182" s="31"/>
      <c r="I182" s="31"/>
      <c r="J182" s="31"/>
      <c r="K182" s="31"/>
      <c r="L182" s="119"/>
      <c r="M182" s="120"/>
      <c r="N182" s="121"/>
      <c r="O182" s="29" t="s">
        <v>176</v>
      </c>
      <c r="T182" s="70"/>
      <c r="U182" s="13"/>
      <c r="V182" s="13"/>
      <c r="W182" s="13"/>
      <c r="X182" s="13"/>
      <c r="Y182" s="13"/>
      <c r="Z182" s="70"/>
      <c r="AA182" s="70"/>
    </row>
    <row r="183" spans="4:27" s="1" customFormat="1" ht="18" customHeight="1">
      <c r="D183" s="35" t="s">
        <v>727</v>
      </c>
      <c r="E183" s="31"/>
      <c r="F183" s="31"/>
      <c r="G183" s="31"/>
      <c r="H183" s="31"/>
      <c r="I183" s="31"/>
      <c r="J183" s="31"/>
      <c r="K183" s="31"/>
      <c r="L183" s="119"/>
      <c r="M183" s="120"/>
      <c r="N183" s="121"/>
      <c r="O183" s="29" t="s">
        <v>176</v>
      </c>
      <c r="T183" s="70"/>
      <c r="U183" s="13"/>
      <c r="V183" s="13"/>
      <c r="W183" s="13"/>
      <c r="X183" s="13"/>
      <c r="Y183" s="13"/>
      <c r="Z183" s="70"/>
      <c r="AA183" s="70"/>
    </row>
    <row r="184" spans="4:27" s="1" customFormat="1" ht="18" customHeight="1">
      <c r="D184" s="35" t="s">
        <v>728</v>
      </c>
      <c r="E184" s="31"/>
      <c r="F184" s="31"/>
      <c r="G184" s="31"/>
      <c r="H184" s="31"/>
      <c r="I184" s="31"/>
      <c r="J184" s="31"/>
      <c r="K184" s="31"/>
      <c r="L184" s="119"/>
      <c r="M184" s="120"/>
      <c r="N184" s="121"/>
      <c r="O184" s="29" t="s">
        <v>176</v>
      </c>
      <c r="T184" s="70"/>
      <c r="U184" s="13"/>
      <c r="V184" s="13"/>
      <c r="W184" s="13"/>
      <c r="X184" s="13"/>
      <c r="Y184" s="13"/>
      <c r="Z184" s="70"/>
      <c r="AA184" s="70"/>
    </row>
    <row r="185" spans="4:27" s="1" customFormat="1" ht="18" customHeight="1">
      <c r="D185" s="35" t="s">
        <v>729</v>
      </c>
      <c r="E185" s="31"/>
      <c r="F185" s="31"/>
      <c r="G185" s="31"/>
      <c r="H185" s="31"/>
      <c r="I185" s="31"/>
      <c r="J185" s="31"/>
      <c r="K185" s="31"/>
      <c r="L185" s="119"/>
      <c r="M185" s="120"/>
      <c r="N185" s="121"/>
      <c r="O185" s="29" t="s">
        <v>176</v>
      </c>
      <c r="T185" s="70"/>
      <c r="U185" s="13"/>
      <c r="V185" s="13"/>
      <c r="W185" s="13"/>
      <c r="X185" s="13"/>
      <c r="Y185" s="13"/>
      <c r="Z185" s="70"/>
      <c r="AA185" s="70"/>
    </row>
    <row r="186" spans="4:27" s="1" customFormat="1" ht="18" customHeight="1">
      <c r="D186" s="35" t="s">
        <v>730</v>
      </c>
      <c r="E186" s="31"/>
      <c r="F186" s="31"/>
      <c r="G186" s="31"/>
      <c r="H186" s="31"/>
      <c r="I186" s="31"/>
      <c r="J186" s="31"/>
      <c r="K186" s="31"/>
      <c r="L186" s="119"/>
      <c r="M186" s="120"/>
      <c r="N186" s="121"/>
      <c r="O186" s="29" t="s">
        <v>176</v>
      </c>
      <c r="T186" s="70"/>
      <c r="U186" s="13"/>
      <c r="V186" s="13"/>
      <c r="W186" s="13"/>
      <c r="X186" s="13"/>
      <c r="Y186" s="13"/>
      <c r="Z186" s="70"/>
      <c r="AA186" s="70"/>
    </row>
    <row r="187" spans="4:27" s="1" customFormat="1" ht="18" customHeight="1">
      <c r="D187" s="35" t="s">
        <v>731</v>
      </c>
      <c r="E187" s="31"/>
      <c r="F187" s="31"/>
      <c r="G187" s="31"/>
      <c r="H187" s="31"/>
      <c r="I187" s="31"/>
      <c r="J187" s="31"/>
      <c r="K187" s="31"/>
      <c r="L187" s="119"/>
      <c r="M187" s="120"/>
      <c r="N187" s="121"/>
      <c r="O187" s="29" t="s">
        <v>176</v>
      </c>
      <c r="T187" s="70"/>
      <c r="U187" s="13"/>
      <c r="V187" s="13"/>
      <c r="W187" s="13"/>
      <c r="X187" s="13"/>
      <c r="Y187" s="13"/>
      <c r="Z187" s="70"/>
      <c r="AA187" s="70"/>
    </row>
    <row r="188" spans="4:27" s="1" customFormat="1" ht="18" customHeight="1">
      <c r="D188" s="35" t="s">
        <v>732</v>
      </c>
      <c r="E188" s="31"/>
      <c r="F188" s="31"/>
      <c r="G188" s="31"/>
      <c r="H188" s="31"/>
      <c r="I188" s="31"/>
      <c r="J188" s="31"/>
      <c r="K188" s="31"/>
      <c r="L188" s="119"/>
      <c r="M188" s="120"/>
      <c r="N188" s="121"/>
      <c r="O188" s="29" t="s">
        <v>176</v>
      </c>
      <c r="T188" s="70"/>
      <c r="U188" s="13"/>
      <c r="V188" s="13"/>
      <c r="W188" s="13"/>
      <c r="X188" s="13"/>
      <c r="Y188" s="13"/>
      <c r="Z188" s="70"/>
      <c r="AA188" s="70"/>
    </row>
    <row r="189" spans="4:27" s="1" customFormat="1" ht="18" customHeight="1">
      <c r="D189" s="35" t="s">
        <v>733</v>
      </c>
      <c r="E189" s="31"/>
      <c r="F189" s="31"/>
      <c r="G189" s="31"/>
      <c r="H189" s="31"/>
      <c r="I189" s="31"/>
      <c r="J189" s="31"/>
      <c r="K189" s="31"/>
      <c r="L189" s="119"/>
      <c r="M189" s="120"/>
      <c r="N189" s="121"/>
      <c r="O189" s="29" t="s">
        <v>176</v>
      </c>
      <c r="T189" s="70"/>
      <c r="U189" s="13"/>
      <c r="V189" s="13"/>
      <c r="W189" s="13"/>
      <c r="X189" s="13"/>
      <c r="Y189" s="13"/>
      <c r="Z189" s="70"/>
      <c r="AA189" s="70"/>
    </row>
    <row r="190" spans="4:27" s="1" customFormat="1" ht="18" customHeight="1">
      <c r="D190" s="35" t="s">
        <v>734</v>
      </c>
      <c r="E190" s="31"/>
      <c r="F190" s="31"/>
      <c r="G190" s="31"/>
      <c r="H190" s="31"/>
      <c r="I190" s="31"/>
      <c r="J190" s="31"/>
      <c r="K190" s="31"/>
      <c r="L190" s="119"/>
      <c r="M190" s="120"/>
      <c r="N190" s="121"/>
      <c r="O190" s="29" t="s">
        <v>176</v>
      </c>
      <c r="T190" s="70"/>
      <c r="U190" s="13"/>
      <c r="V190" s="13"/>
      <c r="W190" s="13"/>
      <c r="X190" s="13"/>
      <c r="Y190" s="13"/>
      <c r="Z190" s="70"/>
      <c r="AA190" s="70"/>
    </row>
    <row r="191" spans="4:27" s="1" customFormat="1" ht="18" customHeight="1">
      <c r="D191" s="35" t="s">
        <v>735</v>
      </c>
      <c r="E191" s="31"/>
      <c r="F191" s="31"/>
      <c r="G191" s="31"/>
      <c r="H191" s="31"/>
      <c r="I191" s="31"/>
      <c r="J191" s="31"/>
      <c r="K191" s="31"/>
      <c r="L191" s="119"/>
      <c r="M191" s="120"/>
      <c r="N191" s="121"/>
      <c r="O191" s="29" t="s">
        <v>176</v>
      </c>
      <c r="T191" s="70"/>
      <c r="U191" s="13"/>
      <c r="V191" s="13"/>
      <c r="W191" s="13"/>
      <c r="X191" s="13"/>
      <c r="Y191" s="13"/>
      <c r="Z191" s="70"/>
      <c r="AA191" s="70"/>
    </row>
    <row r="192" spans="4:27" s="1" customFormat="1" ht="18" customHeight="1">
      <c r="D192" s="35" t="s">
        <v>736</v>
      </c>
      <c r="E192" s="31"/>
      <c r="F192" s="31"/>
      <c r="G192" s="31"/>
      <c r="H192" s="31"/>
      <c r="I192" s="31"/>
      <c r="J192" s="31"/>
      <c r="K192" s="31"/>
      <c r="L192" s="119"/>
      <c r="M192" s="120"/>
      <c r="N192" s="121"/>
      <c r="O192" s="29" t="s">
        <v>176</v>
      </c>
      <c r="T192" s="70"/>
      <c r="U192" s="13"/>
      <c r="V192" s="13"/>
      <c r="W192" s="13"/>
      <c r="X192" s="13"/>
      <c r="Y192" s="13"/>
      <c r="Z192" s="70"/>
      <c r="AA192" s="70"/>
    </row>
    <row r="193" spans="3:27" s="1" customFormat="1" ht="18" customHeight="1">
      <c r="D193" s="35" t="s">
        <v>737</v>
      </c>
      <c r="E193" s="31"/>
      <c r="F193" s="31"/>
      <c r="G193" s="31"/>
      <c r="H193" s="31"/>
      <c r="I193" s="31"/>
      <c r="J193" s="31"/>
      <c r="K193" s="31"/>
      <c r="L193" s="119"/>
      <c r="M193" s="120"/>
      <c r="N193" s="121"/>
      <c r="O193" s="29" t="s">
        <v>176</v>
      </c>
      <c r="T193" s="70"/>
      <c r="U193" s="13"/>
      <c r="V193" s="13"/>
      <c r="W193" s="13"/>
      <c r="X193" s="13"/>
      <c r="Y193" s="13"/>
      <c r="Z193" s="70"/>
      <c r="AA193" s="70"/>
    </row>
    <row r="194" spans="3:27" s="1" customFormat="1" ht="18" customHeight="1">
      <c r="D194" s="35" t="s">
        <v>738</v>
      </c>
      <c r="E194" s="31"/>
      <c r="F194" s="31"/>
      <c r="G194" s="31"/>
      <c r="H194" s="31"/>
      <c r="I194" s="31"/>
      <c r="J194" s="31"/>
      <c r="K194" s="31"/>
      <c r="L194" s="119"/>
      <c r="M194" s="120"/>
      <c r="N194" s="121"/>
      <c r="O194" s="29" t="s">
        <v>176</v>
      </c>
      <c r="T194" s="70"/>
      <c r="U194" s="13"/>
      <c r="V194" s="13"/>
      <c r="W194" s="13"/>
      <c r="X194" s="13"/>
      <c r="Y194" s="13"/>
      <c r="Z194" s="70"/>
      <c r="AA194" s="70"/>
    </row>
    <row r="195" spans="3:27" s="1" customFormat="1" ht="18" customHeight="1">
      <c r="D195" s="35" t="s">
        <v>739</v>
      </c>
      <c r="E195" s="31"/>
      <c r="F195" s="31"/>
      <c r="G195" s="31"/>
      <c r="H195" s="31"/>
      <c r="I195" s="31"/>
      <c r="J195" s="31"/>
      <c r="K195" s="31"/>
      <c r="L195" s="119"/>
      <c r="M195" s="120"/>
      <c r="N195" s="121"/>
      <c r="O195" s="29" t="s">
        <v>176</v>
      </c>
      <c r="T195" s="70"/>
      <c r="U195" s="13"/>
      <c r="V195" s="13"/>
      <c r="W195" s="13"/>
      <c r="X195" s="13"/>
      <c r="Y195" s="13"/>
      <c r="Z195" s="70"/>
      <c r="AA195" s="70"/>
    </row>
    <row r="196" spans="3:27" s="1" customFormat="1" ht="18" customHeight="1">
      <c r="D196" s="35" t="s">
        <v>740</v>
      </c>
      <c r="E196" s="31"/>
      <c r="F196" s="31"/>
      <c r="G196" s="31"/>
      <c r="H196" s="31"/>
      <c r="I196" s="31"/>
      <c r="J196" s="31"/>
      <c r="K196" s="31"/>
      <c r="L196" s="119"/>
      <c r="M196" s="120"/>
      <c r="N196" s="121"/>
      <c r="O196" s="29" t="s">
        <v>176</v>
      </c>
      <c r="T196" s="70"/>
      <c r="U196" s="13"/>
      <c r="V196" s="13"/>
      <c r="W196" s="13"/>
      <c r="X196" s="13"/>
      <c r="Y196" s="13"/>
      <c r="Z196" s="70"/>
      <c r="AA196" s="70"/>
    </row>
    <row r="197" spans="3:27" s="1" customFormat="1" ht="18" customHeight="1">
      <c r="D197" s="35" t="s">
        <v>741</v>
      </c>
      <c r="E197" s="31"/>
      <c r="F197" s="31"/>
      <c r="G197" s="31"/>
      <c r="H197" s="31"/>
      <c r="I197" s="31"/>
      <c r="J197" s="31"/>
      <c r="K197" s="31"/>
      <c r="L197" s="119"/>
      <c r="M197" s="120"/>
      <c r="N197" s="121"/>
      <c r="O197" s="29" t="s">
        <v>176</v>
      </c>
      <c r="T197" s="70"/>
      <c r="U197" s="13"/>
      <c r="V197" s="13"/>
      <c r="W197" s="13"/>
      <c r="X197" s="13"/>
      <c r="Y197" s="13"/>
      <c r="Z197" s="70"/>
      <c r="AA197" s="70"/>
    </row>
    <row r="198" spans="3:27" s="1" customFormat="1" ht="18" customHeight="1">
      <c r="D198" s="35" t="s">
        <v>742</v>
      </c>
      <c r="E198" s="31"/>
      <c r="F198" s="31"/>
      <c r="G198" s="31"/>
      <c r="H198" s="31"/>
      <c r="I198" s="31"/>
      <c r="J198" s="31"/>
      <c r="K198" s="31"/>
      <c r="L198" s="119"/>
      <c r="M198" s="120"/>
      <c r="N198" s="121"/>
      <c r="O198" s="29" t="s">
        <v>176</v>
      </c>
      <c r="T198" s="70"/>
      <c r="U198" s="13"/>
      <c r="V198" s="13"/>
      <c r="W198" s="13"/>
      <c r="X198" s="13"/>
      <c r="Y198" s="13"/>
      <c r="Z198" s="70"/>
      <c r="AA198" s="70"/>
    </row>
    <row r="199" spans="3:27" s="1" customFormat="1" ht="18" customHeight="1">
      <c r="D199" s="35" t="s">
        <v>743</v>
      </c>
      <c r="E199" s="31"/>
      <c r="F199" s="31"/>
      <c r="G199" s="31"/>
      <c r="H199" s="31"/>
      <c r="I199" s="31"/>
      <c r="J199" s="31"/>
      <c r="K199" s="31"/>
      <c r="L199" s="119"/>
      <c r="M199" s="120"/>
      <c r="N199" s="121"/>
      <c r="O199" s="29" t="s">
        <v>176</v>
      </c>
      <c r="T199" s="70"/>
      <c r="U199" s="13"/>
      <c r="V199" s="13"/>
      <c r="W199" s="13"/>
      <c r="X199" s="13"/>
      <c r="Y199" s="13"/>
      <c r="Z199" s="70"/>
      <c r="AA199" s="70"/>
    </row>
    <row r="200" spans="3:27" s="1" customFormat="1" ht="18" customHeight="1">
      <c r="D200" s="35" t="s">
        <v>744</v>
      </c>
      <c r="E200" s="31"/>
      <c r="F200" s="31"/>
      <c r="G200" s="31"/>
      <c r="H200" s="31"/>
      <c r="I200" s="31"/>
      <c r="J200" s="31"/>
      <c r="K200" s="31"/>
      <c r="L200" s="119"/>
      <c r="M200" s="120"/>
      <c r="N200" s="121"/>
      <c r="O200" s="29" t="s">
        <v>176</v>
      </c>
      <c r="T200" s="70"/>
      <c r="U200" s="13"/>
      <c r="V200" s="13"/>
      <c r="W200" s="13"/>
      <c r="X200" s="13"/>
      <c r="Y200" s="13"/>
      <c r="Z200" s="70"/>
      <c r="AA200" s="70"/>
    </row>
    <row r="201" spans="3:27" s="1" customFormat="1" ht="18" customHeight="1" thickBot="1">
      <c r="D201" s="35" t="s">
        <v>745</v>
      </c>
      <c r="E201" s="31"/>
      <c r="F201" s="31"/>
      <c r="G201" s="31"/>
      <c r="H201" s="31"/>
      <c r="I201" s="31"/>
      <c r="J201" s="31"/>
      <c r="K201" s="31"/>
      <c r="L201" s="122"/>
      <c r="M201" s="123"/>
      <c r="N201" s="124"/>
      <c r="O201" s="29" t="s">
        <v>176</v>
      </c>
      <c r="T201" s="70"/>
      <c r="U201" s="13"/>
      <c r="V201" s="13"/>
      <c r="W201" s="13"/>
      <c r="X201" s="13"/>
      <c r="Y201" s="13"/>
      <c r="Z201" s="70"/>
      <c r="AA201" s="70"/>
    </row>
    <row r="202" spans="3:27" s="1" customFormat="1" ht="4.5" customHeight="1">
      <c r="T202" s="70"/>
      <c r="U202" s="13"/>
      <c r="V202" s="13"/>
      <c r="W202" s="13"/>
      <c r="X202" s="13"/>
      <c r="Y202" s="13"/>
      <c r="Z202" s="70"/>
      <c r="AA202" s="70"/>
    </row>
    <row r="203" spans="3:27" s="1" customFormat="1" ht="18.600000000000001" thickBot="1">
      <c r="C203" s="24"/>
      <c r="D203" s="1" t="s">
        <v>457</v>
      </c>
      <c r="T203" s="70"/>
      <c r="U203" s="13"/>
      <c r="V203" s="13"/>
      <c r="W203" s="13"/>
      <c r="X203" s="13"/>
      <c r="Y203" s="13"/>
      <c r="Z203" s="70"/>
      <c r="AA203" s="70"/>
    </row>
    <row r="204" spans="3:27" s="1" customFormat="1" ht="27.75" customHeight="1" thickBot="1">
      <c r="D204" s="151"/>
      <c r="E204" s="152"/>
      <c r="F204" s="152"/>
      <c r="G204" s="152"/>
      <c r="H204" s="152"/>
      <c r="I204" s="152"/>
      <c r="J204" s="152"/>
      <c r="K204" s="152"/>
      <c r="L204" s="152"/>
      <c r="M204" s="152"/>
      <c r="N204" s="152"/>
      <c r="O204" s="153"/>
      <c r="T204" s="4"/>
      <c r="U204" s="4">
        <f>IF(L201&gt;0,1,0)</f>
        <v>0</v>
      </c>
      <c r="V204" s="4"/>
      <c r="W204" s="4"/>
      <c r="X204" s="4"/>
      <c r="Y204" s="70"/>
      <c r="Z204" s="70"/>
      <c r="AA204" s="70"/>
    </row>
    <row r="205" spans="3:27" s="1" customFormat="1" ht="18" customHeight="1">
      <c r="D205" s="27"/>
      <c r="T205" s="70"/>
      <c r="U205" s="13"/>
      <c r="V205" s="13"/>
      <c r="W205" s="13"/>
      <c r="X205" s="13"/>
      <c r="Y205" s="13"/>
      <c r="Z205" s="70"/>
      <c r="AA205" s="70"/>
    </row>
    <row r="206" spans="3:27" s="1" customFormat="1" ht="18">
      <c r="C206" s="24">
        <v>3</v>
      </c>
      <c r="D206" s="1" t="s">
        <v>746</v>
      </c>
      <c r="T206" s="70"/>
      <c r="U206" s="13"/>
      <c r="V206" s="13"/>
      <c r="W206" s="13"/>
      <c r="X206" s="13"/>
      <c r="Y206" s="13"/>
      <c r="Z206" s="70"/>
      <c r="AA206" s="70"/>
    </row>
    <row r="207" spans="3:27" s="1" customFormat="1" ht="9" customHeight="1">
      <c r="T207" s="70"/>
      <c r="U207" s="13"/>
      <c r="V207" s="13"/>
      <c r="W207" s="13"/>
      <c r="X207" s="13"/>
      <c r="Y207" s="13"/>
      <c r="Z207" s="70"/>
      <c r="AA207" s="70"/>
    </row>
    <row r="208" spans="3:27" s="1" customFormat="1" ht="18.600000000000001" thickBot="1">
      <c r="C208" s="24"/>
      <c r="D208" s="8" t="s">
        <v>604</v>
      </c>
      <c r="T208" s="70"/>
      <c r="U208" s="13"/>
      <c r="V208" s="13"/>
      <c r="W208" s="13"/>
      <c r="X208" s="13"/>
      <c r="Y208" s="13"/>
      <c r="Z208" s="70"/>
      <c r="AA208" s="70"/>
    </row>
    <row r="209" spans="3:27" s="1" customFormat="1" ht="18" customHeight="1">
      <c r="D209" s="19" t="s">
        <v>329</v>
      </c>
      <c r="E209" s="30" t="s">
        <v>747</v>
      </c>
      <c r="F209" s="31"/>
      <c r="G209" s="31"/>
      <c r="H209" s="31"/>
      <c r="I209" s="31"/>
      <c r="J209" s="31"/>
      <c r="K209" s="31"/>
      <c r="L209" s="31"/>
      <c r="M209" s="31"/>
      <c r="N209" s="31"/>
      <c r="O209" s="32"/>
      <c r="T209" s="78"/>
      <c r="U209" s="13"/>
      <c r="V209" s="70">
        <f>COUNTIF(D209:D210,"○")</f>
        <v>0</v>
      </c>
      <c r="W209" s="4">
        <f>IF(D209="○",1,0)</f>
        <v>0</v>
      </c>
      <c r="X209" s="4" t="str">
        <f>IF(V209&gt;1,"赤",IF(W209=1,"白",IF(AND(V209=1,W209=0),"グレー","オレンジ")))</f>
        <v>オレンジ</v>
      </c>
      <c r="Y209" s="13"/>
      <c r="Z209" s="70"/>
      <c r="AA209" s="70"/>
    </row>
    <row r="210" spans="3:27" s="1" customFormat="1" ht="18" customHeight="1" thickBot="1">
      <c r="D210" s="20"/>
      <c r="E210" s="30" t="s">
        <v>748</v>
      </c>
      <c r="F210" s="31"/>
      <c r="G210" s="31"/>
      <c r="H210" s="31"/>
      <c r="I210" s="31"/>
      <c r="J210" s="31"/>
      <c r="K210" s="31"/>
      <c r="L210" s="31"/>
      <c r="M210" s="31"/>
      <c r="N210" s="31"/>
      <c r="O210" s="32"/>
      <c r="T210" s="78"/>
      <c r="U210" s="13"/>
      <c r="V210" s="4"/>
      <c r="W210" s="4">
        <f t="shared" ref="W210" si="2">IF(D210="○",1,0)</f>
        <v>0</v>
      </c>
      <c r="X210" s="4" t="str">
        <f>IF(V209&gt;1,"赤",IF(W210=1,"白",IF(AND(V209=1,W210=0),"グレー","オレンジ")))</f>
        <v>オレンジ</v>
      </c>
      <c r="Y210" s="13"/>
      <c r="Z210" s="70"/>
      <c r="AA210" s="70"/>
    </row>
    <row r="211" spans="3:27" s="1" customFormat="1" ht="18" customHeight="1">
      <c r="D211" s="27"/>
      <c r="T211" s="70"/>
      <c r="U211" s="13"/>
      <c r="V211" s="4"/>
      <c r="W211" s="4"/>
      <c r="X211" s="4"/>
      <c r="Y211" s="13"/>
      <c r="Z211" s="70"/>
      <c r="AA211" s="70"/>
    </row>
    <row r="212" spans="3:27" s="1" customFormat="1" ht="4.5" customHeight="1">
      <c r="T212" s="70"/>
      <c r="U212" s="13"/>
      <c r="V212" s="4"/>
      <c r="W212" s="4"/>
      <c r="X212" s="4"/>
      <c r="Y212" s="13"/>
      <c r="Z212" s="70"/>
      <c r="AA212" s="70"/>
    </row>
    <row r="213" spans="3:27" s="1" customFormat="1" ht="18">
      <c r="C213" s="150" t="s">
        <v>69</v>
      </c>
      <c r="D213" s="150"/>
      <c r="E213" s="150"/>
      <c r="F213" s="150"/>
      <c r="G213" s="150"/>
      <c r="H213" s="150"/>
      <c r="I213" s="150"/>
      <c r="J213" s="150"/>
      <c r="K213" s="150"/>
      <c r="L213" s="150"/>
      <c r="M213" s="150"/>
      <c r="N213" s="150"/>
      <c r="O213" s="150"/>
      <c r="P213" s="150"/>
      <c r="T213" s="70"/>
      <c r="U213" s="13"/>
      <c r="V213" s="4"/>
      <c r="W213" s="4"/>
      <c r="X213" s="4"/>
      <c r="Y213" s="13"/>
      <c r="Z213" s="70"/>
      <c r="AA213" s="70"/>
    </row>
    <row r="214" spans="3:27" s="1" customFormat="1" ht="4.5" customHeight="1">
      <c r="T214" s="70"/>
      <c r="U214" s="13"/>
      <c r="V214" s="4"/>
      <c r="W214" s="4"/>
      <c r="X214" s="4"/>
      <c r="Y214" s="13"/>
      <c r="Z214" s="70"/>
      <c r="AA214" s="70"/>
    </row>
    <row r="215" spans="3:27" s="1" customFormat="1" ht="18">
      <c r="C215" s="24">
        <v>1</v>
      </c>
      <c r="D215" s="14" t="s">
        <v>87</v>
      </c>
      <c r="E215" s="1" t="s">
        <v>749</v>
      </c>
      <c r="T215" s="70"/>
      <c r="U215" s="13"/>
      <c r="V215" s="4"/>
      <c r="W215" s="4"/>
      <c r="X215" s="4"/>
      <c r="Y215" s="13"/>
      <c r="Z215" s="70"/>
      <c r="AA215" s="70"/>
    </row>
    <row r="216" spans="3:27" s="1" customFormat="1" ht="9" customHeight="1">
      <c r="T216" s="70"/>
      <c r="U216" s="13"/>
      <c r="V216" s="4"/>
      <c r="W216" s="4"/>
      <c r="X216" s="4"/>
      <c r="Y216" s="13"/>
      <c r="Z216" s="70"/>
      <c r="AA216" s="70"/>
    </row>
    <row r="217" spans="3:27" s="1" customFormat="1" ht="18.600000000000001" thickBot="1">
      <c r="C217" s="24"/>
      <c r="D217" s="8" t="s">
        <v>604</v>
      </c>
      <c r="T217" s="70"/>
      <c r="U217" s="13"/>
      <c r="V217" s="4"/>
      <c r="W217" s="4"/>
      <c r="X217" s="4"/>
      <c r="Y217" s="13"/>
      <c r="Z217" s="70"/>
      <c r="AA217" s="70"/>
    </row>
    <row r="218" spans="3:27" s="1" customFormat="1" ht="18" customHeight="1">
      <c r="D218" s="19"/>
      <c r="E218" s="30" t="s">
        <v>180</v>
      </c>
      <c r="F218" s="31"/>
      <c r="G218" s="31"/>
      <c r="H218" s="31"/>
      <c r="I218" s="31"/>
      <c r="J218" s="31"/>
      <c r="K218" s="31"/>
      <c r="L218" s="31"/>
      <c r="M218" s="31"/>
      <c r="N218" s="31"/>
      <c r="O218" s="32"/>
      <c r="T218" s="78"/>
      <c r="U218" s="13"/>
      <c r="V218" s="70">
        <f>COUNTIF(D218:D219,"○")</f>
        <v>0</v>
      </c>
      <c r="W218" s="4">
        <f>IF(D218="○",1,0)</f>
        <v>0</v>
      </c>
      <c r="X218" s="4" t="str">
        <f>IF(V218&gt;1,"赤",IF(W218=1,"白",IF(AND(V218=1,W218=0),"グレー","オレンジ")))</f>
        <v>オレンジ</v>
      </c>
      <c r="Y218" s="13"/>
      <c r="Z218" s="70"/>
      <c r="AA218" s="70"/>
    </row>
    <row r="219" spans="3:27" s="1" customFormat="1" ht="18" customHeight="1" thickBot="1">
      <c r="D219" s="20"/>
      <c r="E219" s="30" t="s">
        <v>181</v>
      </c>
      <c r="F219" s="31"/>
      <c r="G219" s="31"/>
      <c r="H219" s="31"/>
      <c r="I219" s="31"/>
      <c r="J219" s="31"/>
      <c r="K219" s="31"/>
      <c r="L219" s="31"/>
      <c r="M219" s="31"/>
      <c r="N219" s="31"/>
      <c r="O219" s="32"/>
      <c r="T219" s="78"/>
      <c r="U219" s="13"/>
      <c r="V219" s="4"/>
      <c r="W219" s="4">
        <f t="shared" ref="W219" si="3">IF(D219="○",1,0)</f>
        <v>0</v>
      </c>
      <c r="X219" s="4" t="str">
        <f>IF(V218&gt;1,"赤",IF(W219=1,"白",IF(AND(V218=1,W219=0),"グレー","オレンジ")))</f>
        <v>オレンジ</v>
      </c>
      <c r="Y219" s="13"/>
      <c r="Z219" s="70"/>
      <c r="AA219" s="70"/>
    </row>
    <row r="220" spans="3:27" s="1" customFormat="1" ht="18" customHeight="1">
      <c r="D220" s="27"/>
      <c r="T220" s="70"/>
      <c r="U220" s="13"/>
      <c r="V220" s="4"/>
      <c r="W220" s="4"/>
      <c r="X220" s="4"/>
      <c r="Y220" s="13"/>
      <c r="Z220" s="70"/>
      <c r="AA220" s="70"/>
    </row>
    <row r="221" spans="3:27" s="1" customFormat="1" ht="18">
      <c r="C221" s="24"/>
      <c r="D221" s="14" t="s">
        <v>204</v>
      </c>
      <c r="E221" s="1" t="s">
        <v>750</v>
      </c>
      <c r="T221" s="70"/>
      <c r="U221" s="13"/>
      <c r="V221" s="4"/>
      <c r="W221" s="4"/>
      <c r="X221" s="4"/>
      <c r="Y221" s="13"/>
      <c r="Z221" s="70"/>
      <c r="AA221" s="70"/>
    </row>
    <row r="222" spans="3:27" s="1" customFormat="1" ht="9" customHeight="1">
      <c r="T222" s="70"/>
      <c r="U222" s="13"/>
      <c r="V222" s="4"/>
      <c r="W222" s="4"/>
      <c r="X222" s="4"/>
      <c r="Y222" s="13"/>
      <c r="Z222" s="70"/>
      <c r="AA222" s="70"/>
    </row>
    <row r="223" spans="3:27" s="1" customFormat="1" ht="18.600000000000001" thickBot="1">
      <c r="C223" s="24"/>
      <c r="D223" s="8" t="s">
        <v>604</v>
      </c>
      <c r="T223" s="70"/>
      <c r="U223" s="13"/>
      <c r="V223" s="4"/>
      <c r="W223" s="4"/>
      <c r="X223" s="4"/>
      <c r="Y223" s="13"/>
      <c r="Z223" s="70"/>
      <c r="AA223" s="70"/>
    </row>
    <row r="224" spans="3:27" s="1" customFormat="1" ht="18" customHeight="1">
      <c r="D224" s="19"/>
      <c r="E224" s="30" t="s">
        <v>751</v>
      </c>
      <c r="F224" s="31"/>
      <c r="G224" s="31"/>
      <c r="H224" s="31"/>
      <c r="I224" s="31"/>
      <c r="J224" s="31"/>
      <c r="K224" s="31"/>
      <c r="L224" s="31"/>
      <c r="M224" s="31"/>
      <c r="N224" s="31"/>
      <c r="O224" s="32"/>
      <c r="T224" s="78"/>
      <c r="U224" s="13"/>
      <c r="V224" s="70">
        <f>COUNTIF(D224:D226,"○")</f>
        <v>0</v>
      </c>
      <c r="W224" s="4">
        <f>IF(D224="○",1,0)</f>
        <v>0</v>
      </c>
      <c r="X224" s="4" t="str">
        <f>IF(V224&gt;1,"赤",IF(W224=1,"白",IF(AND(V224=1,W224=0),"グレー","オレンジ")))</f>
        <v>オレンジ</v>
      </c>
      <c r="Y224" s="13"/>
      <c r="Z224" s="70"/>
      <c r="AA224" s="70"/>
    </row>
    <row r="225" spans="3:27" s="1" customFormat="1" ht="18" customHeight="1">
      <c r="D225" s="21"/>
      <c r="E225" s="30" t="s">
        <v>752</v>
      </c>
      <c r="F225" s="31"/>
      <c r="G225" s="31"/>
      <c r="H225" s="31"/>
      <c r="I225" s="31"/>
      <c r="J225" s="31"/>
      <c r="K225" s="31"/>
      <c r="L225" s="31"/>
      <c r="M225" s="31"/>
      <c r="N225" s="31"/>
      <c r="O225" s="32"/>
      <c r="T225" s="78"/>
      <c r="U225" s="13"/>
      <c r="V225" s="4"/>
      <c r="W225" s="4">
        <f t="shared" ref="W225:W226" si="4">IF(D225="○",1,0)</f>
        <v>0</v>
      </c>
      <c r="X225" s="4" t="str">
        <f>IF(V224&gt;1,"赤",IF(W225=1,"白",IF(AND(V224=1,W225=0),"グレー","オレンジ")))</f>
        <v>オレンジ</v>
      </c>
      <c r="Y225" s="13"/>
      <c r="Z225" s="70"/>
      <c r="AA225" s="70"/>
    </row>
    <row r="226" spans="3:27" s="1" customFormat="1" ht="18" customHeight="1" thickBot="1">
      <c r="D226" s="20"/>
      <c r="E226" s="30" t="s">
        <v>753</v>
      </c>
      <c r="F226" s="31"/>
      <c r="G226" s="31"/>
      <c r="H226" s="31"/>
      <c r="I226" s="31"/>
      <c r="J226" s="31"/>
      <c r="K226" s="31"/>
      <c r="L226" s="31"/>
      <c r="M226" s="31"/>
      <c r="N226" s="31"/>
      <c r="O226" s="32"/>
      <c r="T226" s="78"/>
      <c r="U226" s="13"/>
      <c r="V226" s="4"/>
      <c r="W226" s="4">
        <f t="shared" si="4"/>
        <v>0</v>
      </c>
      <c r="X226" s="4" t="str">
        <f>IF(V224&gt;1,"赤",IF(W226=1,"白",IF(AND(V224=1,W226=0),"グレー","オレンジ")))</f>
        <v>オレンジ</v>
      </c>
      <c r="Y226" s="13"/>
      <c r="Z226" s="70"/>
      <c r="AA226" s="70"/>
    </row>
    <row r="227" spans="3:27" s="1" customFormat="1" ht="18" customHeight="1">
      <c r="D227" s="27"/>
      <c r="T227" s="70"/>
      <c r="U227" s="13"/>
      <c r="V227" s="4"/>
      <c r="W227" s="4"/>
      <c r="X227" s="4"/>
      <c r="Y227" s="13"/>
      <c r="Z227" s="70"/>
      <c r="AA227" s="70"/>
    </row>
    <row r="228" spans="3:27" s="1" customFormat="1" ht="18">
      <c r="C228" s="24"/>
      <c r="D228" s="14" t="s">
        <v>177</v>
      </c>
      <c r="E228" s="1" t="s">
        <v>754</v>
      </c>
      <c r="T228" s="70"/>
      <c r="U228" s="13"/>
      <c r="V228" s="4"/>
      <c r="W228" s="4"/>
      <c r="X228" s="4"/>
      <c r="Y228" s="13"/>
      <c r="Z228" s="70"/>
      <c r="AA228" s="70"/>
    </row>
    <row r="229" spans="3:27" s="1" customFormat="1" ht="9" customHeight="1">
      <c r="T229" s="70"/>
      <c r="U229" s="13"/>
      <c r="V229" s="4"/>
      <c r="W229" s="4"/>
      <c r="X229" s="4"/>
      <c r="Y229" s="13"/>
      <c r="Z229" s="70"/>
      <c r="AA229" s="70"/>
    </row>
    <row r="230" spans="3:27" s="1" customFormat="1" ht="18.600000000000001" thickBot="1">
      <c r="C230" s="24"/>
      <c r="D230" s="8" t="s">
        <v>604</v>
      </c>
      <c r="T230" s="70"/>
      <c r="U230" s="13"/>
      <c r="V230" s="4"/>
      <c r="W230" s="4"/>
      <c r="X230" s="4"/>
      <c r="Y230" s="13"/>
      <c r="Z230" s="70"/>
      <c r="AA230" s="70"/>
    </row>
    <row r="231" spans="3:27" s="1" customFormat="1" ht="18" customHeight="1">
      <c r="D231" s="19"/>
      <c r="E231" s="30" t="s">
        <v>751</v>
      </c>
      <c r="F231" s="31"/>
      <c r="G231" s="31"/>
      <c r="H231" s="31"/>
      <c r="I231" s="31"/>
      <c r="J231" s="31"/>
      <c r="K231" s="31"/>
      <c r="L231" s="31"/>
      <c r="M231" s="31"/>
      <c r="N231" s="31"/>
      <c r="O231" s="32"/>
      <c r="T231" s="78"/>
      <c r="U231" s="13"/>
      <c r="V231" s="70">
        <f>COUNTIF(D231:D233,"○")</f>
        <v>0</v>
      </c>
      <c r="W231" s="4">
        <f>IF(D231="○",1,0)</f>
        <v>0</v>
      </c>
      <c r="X231" s="4" t="str">
        <f>IF(V231&gt;1,"赤",IF(W231=1,"白",IF(AND(V231=1,W231=0),"グレー","オレンジ")))</f>
        <v>オレンジ</v>
      </c>
      <c r="Y231" s="13"/>
      <c r="Z231" s="70"/>
      <c r="AA231" s="70"/>
    </row>
    <row r="232" spans="3:27" s="1" customFormat="1" ht="18" customHeight="1">
      <c r="D232" s="21"/>
      <c r="E232" s="30" t="s">
        <v>752</v>
      </c>
      <c r="F232" s="31"/>
      <c r="G232" s="31"/>
      <c r="H232" s="31"/>
      <c r="I232" s="31"/>
      <c r="J232" s="31"/>
      <c r="K232" s="31"/>
      <c r="L232" s="31"/>
      <c r="M232" s="31"/>
      <c r="N232" s="31"/>
      <c r="O232" s="32"/>
      <c r="T232" s="78"/>
      <c r="U232" s="13"/>
      <c r="V232" s="4"/>
      <c r="W232" s="4">
        <f>IF(D232="○",1,0)</f>
        <v>0</v>
      </c>
      <c r="X232" s="4" t="str">
        <f>IF(V231&gt;1,"赤",IF(W232=1,"白",IF(AND(V231=1,W232=0),"グレー","オレンジ")))</f>
        <v>オレンジ</v>
      </c>
      <c r="Y232" s="13"/>
      <c r="Z232" s="70"/>
      <c r="AA232" s="70"/>
    </row>
    <row r="233" spans="3:27" s="1" customFormat="1" ht="18" customHeight="1" thickBot="1">
      <c r="D233" s="20"/>
      <c r="E233" s="30" t="s">
        <v>753</v>
      </c>
      <c r="F233" s="31"/>
      <c r="G233" s="31"/>
      <c r="H233" s="31"/>
      <c r="I233" s="31"/>
      <c r="J233" s="31"/>
      <c r="K233" s="31"/>
      <c r="L233" s="31"/>
      <c r="M233" s="31"/>
      <c r="N233" s="31"/>
      <c r="O233" s="32"/>
      <c r="T233" s="78"/>
      <c r="U233" s="13"/>
      <c r="V233" s="4"/>
      <c r="W233" s="4">
        <f>IF(D233="○",1,0)</f>
        <v>0</v>
      </c>
      <c r="X233" s="4" t="str">
        <f>IF(V231&gt;1,"赤",IF(W233=1,"白",IF(AND(V231=1,W233=0),"グレー","オレンジ")))</f>
        <v>オレンジ</v>
      </c>
      <c r="Y233" s="13"/>
      <c r="Z233" s="70"/>
      <c r="AA233" s="70"/>
    </row>
    <row r="234" spans="3:27" s="1" customFormat="1" ht="18" customHeight="1">
      <c r="D234" s="27"/>
      <c r="T234" s="70"/>
      <c r="U234" s="13"/>
      <c r="V234" s="4"/>
      <c r="W234" s="4"/>
      <c r="X234" s="4"/>
      <c r="Y234" s="13"/>
      <c r="Z234" s="70"/>
      <c r="AA234" s="70"/>
    </row>
    <row r="235" spans="3:27" s="1" customFormat="1" ht="18">
      <c r="C235" s="24"/>
      <c r="D235" s="1" t="s">
        <v>755</v>
      </c>
      <c r="E235" s="1" t="s">
        <v>756</v>
      </c>
      <c r="T235" s="70"/>
      <c r="U235" s="13"/>
      <c r="V235" s="4"/>
      <c r="W235" s="4"/>
      <c r="X235" s="4"/>
      <c r="Y235" s="13"/>
      <c r="Z235" s="70"/>
      <c r="AA235" s="70"/>
    </row>
    <row r="236" spans="3:27" s="1" customFormat="1" ht="9" customHeight="1">
      <c r="T236" s="70"/>
      <c r="U236" s="13"/>
      <c r="V236" s="4"/>
      <c r="W236" s="4"/>
      <c r="X236" s="4"/>
      <c r="Y236" s="13"/>
      <c r="Z236" s="70"/>
      <c r="AA236" s="70"/>
    </row>
    <row r="237" spans="3:27" s="1" customFormat="1" ht="18.600000000000001" thickBot="1">
      <c r="C237" s="24"/>
      <c r="D237" s="8" t="s">
        <v>604</v>
      </c>
      <c r="T237" s="70"/>
      <c r="U237" s="13"/>
      <c r="V237" s="4"/>
      <c r="W237" s="4"/>
      <c r="X237" s="4"/>
      <c r="Y237" s="13"/>
      <c r="Z237" s="70"/>
      <c r="AA237" s="70"/>
    </row>
    <row r="238" spans="3:27" s="1" customFormat="1" ht="18" customHeight="1">
      <c r="D238" s="19"/>
      <c r="E238" s="30" t="s">
        <v>757</v>
      </c>
      <c r="F238" s="31"/>
      <c r="G238" s="31"/>
      <c r="H238" s="31"/>
      <c r="I238" s="31"/>
      <c r="J238" s="31"/>
      <c r="K238" s="31"/>
      <c r="L238" s="31"/>
      <c r="M238" s="31"/>
      <c r="N238" s="31"/>
      <c r="O238" s="32"/>
      <c r="T238" s="78"/>
      <c r="U238" s="13"/>
      <c r="V238" s="70">
        <f>COUNTIF(D238:D240,"○")</f>
        <v>0</v>
      </c>
      <c r="W238" s="4">
        <f>IF(D238="○",1,0)</f>
        <v>0</v>
      </c>
      <c r="X238" s="4" t="str">
        <f>IF(V238&gt;1,"赤",IF(W238=1,"白",IF(AND(V238=1,W238=0),"グレー","オレンジ")))</f>
        <v>オレンジ</v>
      </c>
      <c r="Y238" s="13"/>
      <c r="Z238" s="70"/>
      <c r="AA238" s="70"/>
    </row>
    <row r="239" spans="3:27" s="1" customFormat="1" ht="18" customHeight="1">
      <c r="D239" s="21"/>
      <c r="E239" s="30" t="s">
        <v>758</v>
      </c>
      <c r="F239" s="31"/>
      <c r="G239" s="31"/>
      <c r="H239" s="31"/>
      <c r="I239" s="31"/>
      <c r="J239" s="31"/>
      <c r="K239" s="31"/>
      <c r="L239" s="31"/>
      <c r="M239" s="31"/>
      <c r="N239" s="31"/>
      <c r="O239" s="32"/>
      <c r="T239" s="78"/>
      <c r="U239" s="13"/>
      <c r="V239" s="4"/>
      <c r="W239" s="4">
        <f t="shared" ref="W239:W240" si="5">IF(D239="○",1,0)</f>
        <v>0</v>
      </c>
      <c r="X239" s="4" t="str">
        <f>IF(V238&gt;1,"赤",IF(W239=1,"白",IF(AND(V238=1,W239=0),"グレー","オレンジ")))</f>
        <v>オレンジ</v>
      </c>
      <c r="Y239" s="13"/>
      <c r="Z239" s="70"/>
      <c r="AA239" s="70"/>
    </row>
    <row r="240" spans="3:27" s="1" customFormat="1" ht="18" customHeight="1" thickBot="1">
      <c r="D240" s="20"/>
      <c r="E240" s="30" t="s">
        <v>759</v>
      </c>
      <c r="F240" s="31"/>
      <c r="G240" s="31"/>
      <c r="H240" s="31"/>
      <c r="I240" s="31"/>
      <c r="J240" s="31"/>
      <c r="K240" s="31"/>
      <c r="L240" s="31"/>
      <c r="M240" s="31"/>
      <c r="N240" s="31"/>
      <c r="O240" s="32"/>
      <c r="T240" s="78"/>
      <c r="U240" s="13"/>
      <c r="V240" s="4"/>
      <c r="W240" s="4">
        <f t="shared" si="5"/>
        <v>0</v>
      </c>
      <c r="X240" s="4" t="str">
        <f>IF(V238&gt;1,"赤",IF(W240=1,"白",IF(AND(V238=1,W240=0),"グレー","オレンジ")))</f>
        <v>オレンジ</v>
      </c>
      <c r="Y240" s="13"/>
      <c r="Z240" s="70"/>
      <c r="AA240" s="70"/>
    </row>
    <row r="241" spans="3:27" s="1" customFormat="1" ht="4.5" customHeight="1">
      <c r="T241" s="70"/>
      <c r="U241" s="13"/>
      <c r="V241" s="4"/>
      <c r="W241" s="4"/>
      <c r="X241" s="4"/>
      <c r="Y241" s="13"/>
      <c r="Z241" s="70"/>
      <c r="AA241" s="70"/>
    </row>
    <row r="242" spans="3:27" s="1" customFormat="1" ht="18">
      <c r="C242" s="24"/>
      <c r="D242" s="1" t="s">
        <v>760</v>
      </c>
      <c r="E242" s="1" t="s">
        <v>761</v>
      </c>
      <c r="T242" s="70"/>
      <c r="U242" s="13"/>
      <c r="V242" s="4"/>
      <c r="W242" s="4"/>
      <c r="X242" s="4"/>
      <c r="Y242" s="13"/>
      <c r="Z242" s="70"/>
      <c r="AA242" s="70"/>
    </row>
    <row r="243" spans="3:27" s="1" customFormat="1" ht="15" customHeight="1">
      <c r="C243" s="50"/>
      <c r="D243" s="10" t="s">
        <v>520</v>
      </c>
      <c r="E243" s="10" t="s">
        <v>762</v>
      </c>
      <c r="T243" s="70"/>
      <c r="U243" s="13"/>
      <c r="V243" s="4"/>
      <c r="W243" s="4"/>
      <c r="X243" s="4"/>
      <c r="Y243" s="13"/>
      <c r="Z243" s="70"/>
      <c r="AA243" s="70"/>
    </row>
    <row r="244" spans="3:27" s="1" customFormat="1" ht="14.25" customHeight="1">
      <c r="C244" s="50"/>
      <c r="D244" s="10"/>
      <c r="E244" s="10" t="s">
        <v>763</v>
      </c>
      <c r="T244" s="70"/>
      <c r="U244" s="13"/>
      <c r="V244" s="4"/>
      <c r="W244" s="4"/>
      <c r="X244" s="4"/>
      <c r="Y244" s="13"/>
      <c r="Z244" s="70"/>
      <c r="AA244" s="70"/>
    </row>
    <row r="245" spans="3:27" s="1" customFormat="1" ht="14.25" customHeight="1">
      <c r="C245" s="50"/>
      <c r="D245" s="10"/>
      <c r="E245" s="10" t="s">
        <v>764</v>
      </c>
      <c r="T245" s="70"/>
      <c r="U245" s="13"/>
      <c r="V245" s="4"/>
      <c r="W245" s="4"/>
      <c r="X245" s="4"/>
      <c r="Y245" s="13"/>
      <c r="Z245" s="70"/>
      <c r="AA245" s="70"/>
    </row>
    <row r="246" spans="3:27" s="1" customFormat="1" ht="4.5" customHeight="1" thickBot="1">
      <c r="T246" s="70"/>
      <c r="U246" s="13"/>
      <c r="V246" s="4"/>
      <c r="W246" s="4"/>
      <c r="X246" s="4"/>
      <c r="Y246" s="13"/>
      <c r="Z246" s="70"/>
      <c r="AA246" s="70"/>
    </row>
    <row r="247" spans="3:27" s="1" customFormat="1" ht="27.75" customHeight="1" thickBot="1">
      <c r="D247" s="151"/>
      <c r="E247" s="152"/>
      <c r="F247" s="152"/>
      <c r="G247" s="152"/>
      <c r="H247" s="152"/>
      <c r="I247" s="152"/>
      <c r="J247" s="152"/>
      <c r="K247" s="152"/>
      <c r="L247" s="152"/>
      <c r="M247" s="152"/>
      <c r="N247" s="152"/>
      <c r="O247" s="153"/>
      <c r="T247" s="4"/>
      <c r="U247" s="4">
        <f>IF(OR(COUNTIF(D238,"○")=1,COUNTIF(D239,"○")=1),1,0)</f>
        <v>0</v>
      </c>
      <c r="V247" s="4"/>
      <c r="W247" s="4"/>
      <c r="X247" s="4"/>
      <c r="Y247" s="70"/>
      <c r="Z247" s="70"/>
      <c r="AA247" s="70"/>
    </row>
    <row r="248" spans="3:27" s="1" customFormat="1" ht="18" customHeight="1">
      <c r="D248" s="27"/>
      <c r="T248" s="70"/>
      <c r="U248" s="13"/>
      <c r="V248" s="13"/>
      <c r="W248" s="13"/>
      <c r="X248" s="13"/>
      <c r="Y248" s="13"/>
      <c r="Z248" s="70"/>
      <c r="AA248" s="70"/>
    </row>
    <row r="249" spans="3:27" s="1" customFormat="1" ht="4.5" customHeight="1">
      <c r="T249" s="70"/>
      <c r="U249" s="13"/>
      <c r="V249" s="13"/>
      <c r="W249" s="13"/>
      <c r="X249" s="13"/>
      <c r="Y249" s="13"/>
      <c r="Z249" s="70"/>
      <c r="AA249" s="70"/>
    </row>
    <row r="250" spans="3:27" s="1" customFormat="1" ht="18">
      <c r="C250" s="150" t="s">
        <v>71</v>
      </c>
      <c r="D250" s="150"/>
      <c r="E250" s="150"/>
      <c r="F250" s="150"/>
      <c r="G250" s="150"/>
      <c r="H250" s="150"/>
      <c r="I250" s="150"/>
      <c r="J250" s="150"/>
      <c r="K250" s="150"/>
      <c r="L250" s="150"/>
      <c r="M250" s="150"/>
      <c r="N250" s="150"/>
      <c r="O250" s="150"/>
      <c r="P250" s="150"/>
      <c r="T250" s="70"/>
      <c r="U250" s="13"/>
      <c r="V250" s="13"/>
      <c r="W250" s="13"/>
      <c r="X250" s="13"/>
      <c r="Y250" s="13"/>
      <c r="Z250" s="70"/>
      <c r="AA250" s="70"/>
    </row>
    <row r="251" spans="3:27" s="1" customFormat="1" ht="4.5" customHeight="1">
      <c r="T251" s="70"/>
      <c r="U251" s="13"/>
      <c r="V251" s="13"/>
      <c r="W251" s="13"/>
      <c r="X251" s="13"/>
      <c r="Y251" s="13"/>
      <c r="Z251" s="70"/>
      <c r="AA251" s="70"/>
    </row>
    <row r="252" spans="3:27" s="1" customFormat="1" ht="18">
      <c r="C252" s="24">
        <v>1</v>
      </c>
      <c r="D252" s="1" t="s">
        <v>765</v>
      </c>
      <c r="E252" s="1" t="s">
        <v>766</v>
      </c>
      <c r="T252" s="70"/>
      <c r="U252" s="13"/>
      <c r="V252" s="13"/>
      <c r="W252" s="13"/>
      <c r="X252" s="13"/>
      <c r="Y252" s="13"/>
      <c r="Z252" s="70"/>
      <c r="AA252" s="70"/>
    </row>
    <row r="253" spans="3:27" s="1" customFormat="1" ht="4.5" customHeight="1">
      <c r="T253" s="70"/>
      <c r="U253" s="13"/>
      <c r="V253" s="13"/>
      <c r="W253" s="13"/>
      <c r="X253" s="13"/>
      <c r="Y253" s="13"/>
      <c r="Z253" s="70"/>
      <c r="AA253" s="70"/>
    </row>
    <row r="254" spans="3:27" s="1" customFormat="1" ht="18.600000000000001" thickBot="1">
      <c r="C254" s="24"/>
      <c r="D254" s="8" t="s">
        <v>604</v>
      </c>
      <c r="T254" s="70"/>
      <c r="U254" s="13"/>
      <c r="V254" s="13"/>
      <c r="W254" s="13"/>
      <c r="X254" s="13"/>
      <c r="Y254" s="13"/>
      <c r="Z254" s="70"/>
      <c r="AA254" s="70"/>
    </row>
    <row r="255" spans="3:27" s="1" customFormat="1" ht="18" customHeight="1">
      <c r="D255" s="19"/>
      <c r="E255" s="30" t="s">
        <v>712</v>
      </c>
      <c r="F255" s="31"/>
      <c r="G255" s="31"/>
      <c r="H255" s="31"/>
      <c r="I255" s="31"/>
      <c r="J255" s="31"/>
      <c r="K255" s="31"/>
      <c r="L255" s="31"/>
      <c r="M255" s="31"/>
      <c r="N255" s="31"/>
      <c r="O255" s="32"/>
      <c r="T255" s="78"/>
      <c r="U255" s="13"/>
      <c r="V255" s="70">
        <f>COUNTIF(D255:D256,"○")</f>
        <v>0</v>
      </c>
      <c r="W255" s="4">
        <f>IF(D255="○",1,0)</f>
        <v>0</v>
      </c>
      <c r="X255" s="4" t="str">
        <f>IF(V255&gt;1,"赤",IF(W255=1,"白",IF(AND(V255=1,W255=0),"グレー","オレンジ")))</f>
        <v>オレンジ</v>
      </c>
      <c r="Y255" s="13"/>
      <c r="Z255" s="70"/>
      <c r="AA255" s="70"/>
    </row>
    <row r="256" spans="3:27" s="1" customFormat="1" ht="18" customHeight="1" thickBot="1">
      <c r="D256" s="20" t="s">
        <v>329</v>
      </c>
      <c r="E256" s="30" t="s">
        <v>713</v>
      </c>
      <c r="F256" s="31"/>
      <c r="G256" s="31"/>
      <c r="H256" s="31"/>
      <c r="I256" s="31"/>
      <c r="J256" s="31"/>
      <c r="K256" s="31"/>
      <c r="L256" s="31"/>
      <c r="M256" s="31"/>
      <c r="N256" s="31"/>
      <c r="O256" s="32"/>
      <c r="T256" s="78"/>
      <c r="U256" s="13"/>
      <c r="V256" s="4"/>
      <c r="W256" s="4">
        <f t="shared" ref="W256" si="6">IF(D256="○",1,0)</f>
        <v>0</v>
      </c>
      <c r="X256" s="4" t="str">
        <f>IF(V255&gt;1,"赤",IF(W256=1,"白",IF(AND(V255=1,W256=0),"グレー","オレンジ")))</f>
        <v>オレンジ</v>
      </c>
      <c r="Y256" s="13"/>
      <c r="Z256" s="70"/>
      <c r="AA256" s="70"/>
    </row>
    <row r="257" spans="3:27" s="1" customFormat="1" ht="9" customHeight="1">
      <c r="T257" s="70"/>
      <c r="U257" s="13"/>
      <c r="V257" s="4"/>
      <c r="W257" s="4"/>
      <c r="X257" s="4"/>
      <c r="Y257" s="13"/>
      <c r="Z257" s="70"/>
      <c r="AA257" s="70"/>
    </row>
    <row r="258" spans="3:27" s="1" customFormat="1" ht="18">
      <c r="C258" s="24"/>
      <c r="D258" s="1" t="s">
        <v>767</v>
      </c>
      <c r="E258" s="1" t="s">
        <v>768</v>
      </c>
      <c r="T258" s="70"/>
      <c r="U258" s="13"/>
      <c r="V258" s="4"/>
      <c r="W258" s="4"/>
      <c r="X258" s="4"/>
      <c r="Y258" s="13"/>
      <c r="Z258" s="70"/>
      <c r="AA258" s="70"/>
    </row>
    <row r="259" spans="3:27" s="1" customFormat="1" ht="15" customHeight="1">
      <c r="C259" s="50"/>
      <c r="D259" s="10"/>
      <c r="E259" s="10" t="s">
        <v>769</v>
      </c>
      <c r="T259" s="70"/>
      <c r="U259" s="13"/>
      <c r="V259" s="4"/>
      <c r="W259" s="4"/>
      <c r="X259" s="4"/>
      <c r="Y259" s="13"/>
      <c r="Z259" s="70"/>
      <c r="AA259" s="70"/>
    </row>
    <row r="260" spans="3:27" s="1" customFormat="1" ht="9" customHeight="1">
      <c r="T260" s="70"/>
      <c r="U260" s="13"/>
      <c r="V260" s="4"/>
      <c r="W260" s="4"/>
      <c r="X260" s="4"/>
      <c r="Y260" s="13"/>
      <c r="Z260" s="70"/>
      <c r="AA260" s="70"/>
    </row>
    <row r="261" spans="3:27" s="1" customFormat="1" ht="18.600000000000001" thickBot="1">
      <c r="C261" s="24"/>
      <c r="D261" s="8" t="s">
        <v>622</v>
      </c>
      <c r="T261" s="70"/>
      <c r="U261" s="13"/>
      <c r="V261" s="13"/>
      <c r="W261" s="4"/>
      <c r="X261" s="4"/>
      <c r="Y261" s="13"/>
      <c r="Z261" s="70"/>
      <c r="AA261" s="70"/>
    </row>
    <row r="262" spans="3:27" s="1" customFormat="1" ht="18" customHeight="1">
      <c r="D262" s="19"/>
      <c r="E262" s="30" t="s">
        <v>770</v>
      </c>
      <c r="F262" s="31"/>
      <c r="G262" s="31"/>
      <c r="H262" s="31"/>
      <c r="I262" s="31"/>
      <c r="J262" s="31"/>
      <c r="K262" s="31"/>
      <c r="L262" s="31"/>
      <c r="M262" s="31"/>
      <c r="N262" s="31"/>
      <c r="O262" s="32"/>
      <c r="T262" s="78"/>
      <c r="U262" s="13"/>
      <c r="V262" s="13"/>
      <c r="W262" s="13"/>
      <c r="X262" s="13"/>
      <c r="Y262" s="13"/>
      <c r="Z262" s="70"/>
      <c r="AA262" s="70"/>
    </row>
    <row r="263" spans="3:27" s="1" customFormat="1" ht="18" customHeight="1">
      <c r="D263" s="21"/>
      <c r="E263" s="30" t="s">
        <v>771</v>
      </c>
      <c r="F263" s="31"/>
      <c r="G263" s="31"/>
      <c r="H263" s="31"/>
      <c r="I263" s="31"/>
      <c r="J263" s="31"/>
      <c r="K263" s="31"/>
      <c r="L263" s="31"/>
      <c r="M263" s="31"/>
      <c r="N263" s="31"/>
      <c r="O263" s="32"/>
      <c r="T263" s="78"/>
      <c r="U263" s="13"/>
      <c r="V263" s="13"/>
      <c r="W263" s="13"/>
      <c r="X263" s="13"/>
      <c r="Y263" s="13"/>
      <c r="Z263" s="70"/>
      <c r="AA263" s="70"/>
    </row>
    <row r="264" spans="3:27" s="1" customFormat="1" ht="18" customHeight="1">
      <c r="D264" s="21"/>
      <c r="E264" s="30" t="s">
        <v>772</v>
      </c>
      <c r="F264" s="31"/>
      <c r="G264" s="31"/>
      <c r="H264" s="31"/>
      <c r="I264" s="31"/>
      <c r="J264" s="31"/>
      <c r="K264" s="31"/>
      <c r="L264" s="31"/>
      <c r="M264" s="31"/>
      <c r="N264" s="31"/>
      <c r="O264" s="32"/>
      <c r="T264" s="78"/>
      <c r="U264" s="13"/>
      <c r="V264" s="13"/>
      <c r="W264" s="13"/>
      <c r="X264" s="13"/>
      <c r="Y264" s="13"/>
      <c r="Z264" s="70"/>
      <c r="AA264" s="70"/>
    </row>
    <row r="265" spans="3:27" s="1" customFormat="1" ht="18" customHeight="1" thickBot="1">
      <c r="D265" s="20"/>
      <c r="E265" s="30" t="s">
        <v>773</v>
      </c>
      <c r="F265" s="31"/>
      <c r="G265" s="31"/>
      <c r="H265" s="31"/>
      <c r="I265" s="31"/>
      <c r="J265" s="31"/>
      <c r="K265" s="31"/>
      <c r="L265" s="31"/>
      <c r="M265" s="31"/>
      <c r="N265" s="31"/>
      <c r="O265" s="32"/>
      <c r="T265" s="78"/>
      <c r="U265" s="13"/>
      <c r="V265" s="13"/>
      <c r="W265" s="13"/>
      <c r="X265" s="13"/>
      <c r="Y265" s="13"/>
      <c r="Z265" s="70"/>
      <c r="AA265" s="70"/>
    </row>
    <row r="266" spans="3:27" s="1" customFormat="1" ht="4.5" customHeight="1">
      <c r="T266" s="70"/>
      <c r="U266" s="13"/>
      <c r="V266" s="13"/>
      <c r="W266" s="13"/>
      <c r="X266" s="13"/>
      <c r="Y266" s="13"/>
      <c r="Z266" s="70"/>
      <c r="AA266" s="70"/>
    </row>
    <row r="267" spans="3:27" s="1" customFormat="1" ht="18.600000000000001" thickBot="1">
      <c r="C267" s="24"/>
      <c r="D267" s="1" t="s">
        <v>774</v>
      </c>
      <c r="E267" s="1" t="s">
        <v>775</v>
      </c>
      <c r="T267" s="70"/>
      <c r="U267" s="13"/>
      <c r="V267" s="13"/>
      <c r="W267" s="13"/>
      <c r="X267" s="13"/>
      <c r="Y267" s="13"/>
      <c r="Z267" s="70"/>
      <c r="AA267" s="70"/>
    </row>
    <row r="268" spans="3:27" s="1" customFormat="1" ht="27.75" customHeight="1" thickBot="1">
      <c r="D268" s="151"/>
      <c r="E268" s="152"/>
      <c r="F268" s="152"/>
      <c r="G268" s="152"/>
      <c r="H268" s="152"/>
      <c r="I268" s="152"/>
      <c r="J268" s="152"/>
      <c r="K268" s="152"/>
      <c r="L268" s="152"/>
      <c r="M268" s="152"/>
      <c r="N268" s="152"/>
      <c r="O268" s="153"/>
      <c r="T268" s="4"/>
      <c r="U268" s="4">
        <f>IF(COUNTIF(D265,"○")=1,1,0)</f>
        <v>0</v>
      </c>
      <c r="V268" s="4"/>
      <c r="W268" s="4"/>
      <c r="X268" s="4"/>
      <c r="Y268" s="70"/>
      <c r="Z268" s="70"/>
      <c r="AA268" s="70"/>
    </row>
    <row r="269" spans="3:27" s="1" customFormat="1" ht="18" customHeight="1">
      <c r="D269" s="27"/>
      <c r="T269" s="70"/>
      <c r="U269" s="13"/>
      <c r="V269" s="13"/>
      <c r="W269" s="13"/>
      <c r="X269" s="13"/>
      <c r="Y269" s="13"/>
      <c r="Z269" s="70"/>
      <c r="AA269" s="70"/>
    </row>
    <row r="270" spans="3:27" s="1" customFormat="1" ht="18">
      <c r="C270" s="24">
        <v>2</v>
      </c>
      <c r="D270" s="1" t="s">
        <v>87</v>
      </c>
      <c r="E270" s="1" t="s">
        <v>776</v>
      </c>
      <c r="T270" s="70"/>
      <c r="U270" s="13"/>
      <c r="V270" s="13"/>
      <c r="W270" s="13"/>
      <c r="X270" s="13"/>
      <c r="Y270" s="13"/>
      <c r="Z270" s="70"/>
      <c r="AA270" s="70"/>
    </row>
    <row r="271" spans="3:27" s="1" customFormat="1" ht="18">
      <c r="C271" s="24"/>
      <c r="E271" s="10" t="s">
        <v>777</v>
      </c>
      <c r="T271" s="70"/>
      <c r="U271" s="13"/>
      <c r="V271" s="13"/>
      <c r="W271" s="13"/>
      <c r="X271" s="13"/>
      <c r="Y271" s="13"/>
      <c r="Z271" s="70"/>
      <c r="AA271" s="70"/>
    </row>
    <row r="272" spans="3:27" s="1" customFormat="1" ht="9" customHeight="1">
      <c r="T272" s="70"/>
      <c r="U272" s="13"/>
      <c r="V272" s="13"/>
      <c r="W272" s="13"/>
      <c r="X272" s="13"/>
      <c r="Y272" s="13"/>
      <c r="Z272" s="70"/>
      <c r="AA272" s="70"/>
    </row>
    <row r="273" spans="3:27" s="1" customFormat="1" ht="18.600000000000001" thickBot="1">
      <c r="C273" s="24"/>
      <c r="D273" s="8" t="s">
        <v>778</v>
      </c>
      <c r="T273" s="70"/>
      <c r="U273" s="13"/>
      <c r="V273" s="13"/>
      <c r="W273" s="13"/>
      <c r="X273" s="13"/>
      <c r="Y273" s="13"/>
      <c r="Z273" s="70"/>
      <c r="AA273" s="70"/>
    </row>
    <row r="274" spans="3:27" s="1" customFormat="1" ht="18" customHeight="1">
      <c r="D274" s="19"/>
      <c r="E274" s="30" t="s">
        <v>180</v>
      </c>
      <c r="F274" s="31"/>
      <c r="G274" s="31"/>
      <c r="H274" s="31"/>
      <c r="I274" s="31"/>
      <c r="J274" s="31"/>
      <c r="K274" s="31"/>
      <c r="L274" s="31"/>
      <c r="M274" s="31"/>
      <c r="N274" s="31"/>
      <c r="O274" s="32"/>
      <c r="T274" s="78"/>
      <c r="U274" s="13"/>
      <c r="V274" s="70">
        <f>COUNTIF(D274:D275,"○")</f>
        <v>0</v>
      </c>
      <c r="W274" s="4">
        <f>IF(D274="○",1,0)</f>
        <v>0</v>
      </c>
      <c r="X274" s="4" t="str">
        <f>IF(V274&gt;1,"赤",IF(W274=1,"白",IF(AND(V274=1,W274=0),"グレー","オレンジ")))</f>
        <v>オレンジ</v>
      </c>
      <c r="Y274" s="13"/>
      <c r="Z274" s="70"/>
      <c r="AA274" s="70"/>
    </row>
    <row r="275" spans="3:27" s="1" customFormat="1" ht="18" customHeight="1" thickBot="1">
      <c r="D275" s="20" t="s">
        <v>329</v>
      </c>
      <c r="E275" s="30" t="s">
        <v>181</v>
      </c>
      <c r="F275" s="31"/>
      <c r="G275" s="31"/>
      <c r="H275" s="31"/>
      <c r="I275" s="31"/>
      <c r="J275" s="31"/>
      <c r="K275" s="31"/>
      <c r="L275" s="31"/>
      <c r="M275" s="31"/>
      <c r="N275" s="31"/>
      <c r="O275" s="32"/>
      <c r="T275" s="78"/>
      <c r="U275" s="13"/>
      <c r="V275" s="4"/>
      <c r="W275" s="4">
        <f t="shared" ref="W275" si="7">IF(D275="○",1,0)</f>
        <v>0</v>
      </c>
      <c r="X275" s="4" t="str">
        <f>IF(V274&gt;1,"赤",IF(W275=1,"白",IF(AND(V274=1,W275=0),"グレー","オレンジ")))</f>
        <v>オレンジ</v>
      </c>
      <c r="Y275" s="13"/>
      <c r="Z275" s="70"/>
      <c r="AA275" s="70"/>
    </row>
    <row r="276" spans="3:27" s="1" customFormat="1" ht="18" customHeight="1">
      <c r="D276" s="27"/>
      <c r="T276" s="70"/>
      <c r="U276" s="13"/>
      <c r="V276" s="4"/>
      <c r="W276" s="4"/>
      <c r="X276" s="4"/>
      <c r="Y276" s="13"/>
      <c r="Z276" s="70"/>
      <c r="AA276" s="70"/>
    </row>
    <row r="277" spans="3:27" s="1" customFormat="1" ht="18">
      <c r="C277" s="24"/>
      <c r="D277" s="14" t="s">
        <v>204</v>
      </c>
      <c r="E277" s="1" t="s">
        <v>779</v>
      </c>
      <c r="T277" s="70"/>
      <c r="U277" s="13"/>
      <c r="V277" s="4"/>
      <c r="W277" s="4"/>
      <c r="X277" s="4"/>
      <c r="Y277" s="13"/>
      <c r="Z277" s="70"/>
      <c r="AA277" s="70"/>
    </row>
    <row r="278" spans="3:27" s="1" customFormat="1" ht="18">
      <c r="C278" s="24"/>
      <c r="D278" s="14"/>
      <c r="E278" s="10" t="s">
        <v>780</v>
      </c>
      <c r="T278" s="70"/>
      <c r="U278" s="13"/>
      <c r="V278" s="4"/>
      <c r="W278" s="4"/>
      <c r="X278" s="4"/>
      <c r="Y278" s="13"/>
      <c r="Z278" s="70"/>
      <c r="AA278" s="70"/>
    </row>
    <row r="279" spans="3:27" s="1" customFormat="1" ht="9" customHeight="1">
      <c r="T279" s="70"/>
      <c r="U279" s="13"/>
      <c r="V279" s="4"/>
      <c r="W279" s="4"/>
      <c r="X279" s="4"/>
      <c r="Y279" s="13"/>
      <c r="Z279" s="70"/>
      <c r="AA279" s="70"/>
    </row>
    <row r="280" spans="3:27" s="1" customFormat="1" ht="18.600000000000001" thickBot="1">
      <c r="C280" s="24"/>
      <c r="D280" s="8" t="s">
        <v>622</v>
      </c>
      <c r="T280" s="70"/>
      <c r="U280" s="13"/>
      <c r="V280" s="13"/>
      <c r="W280" s="4"/>
      <c r="X280" s="4"/>
      <c r="Y280" s="13"/>
      <c r="Z280" s="70"/>
      <c r="AA280" s="70"/>
    </row>
    <row r="281" spans="3:27" s="1" customFormat="1" ht="18" customHeight="1">
      <c r="D281" s="19"/>
      <c r="E281" s="30" t="s">
        <v>781</v>
      </c>
      <c r="F281" s="31"/>
      <c r="G281" s="31"/>
      <c r="H281" s="31"/>
      <c r="I281" s="31"/>
      <c r="J281" s="31"/>
      <c r="K281" s="31"/>
      <c r="L281" s="31"/>
      <c r="M281" s="31"/>
      <c r="N281" s="31"/>
      <c r="O281" s="32"/>
      <c r="T281" s="78"/>
      <c r="U281" s="13"/>
      <c r="V281" s="13"/>
      <c r="W281" s="13"/>
      <c r="X281" s="13"/>
      <c r="Y281" s="13"/>
      <c r="Z281" s="70"/>
      <c r="AA281" s="70"/>
    </row>
    <row r="282" spans="3:27" s="1" customFormat="1" ht="18" customHeight="1">
      <c r="D282" s="21"/>
      <c r="E282" s="30" t="s">
        <v>782</v>
      </c>
      <c r="F282" s="31"/>
      <c r="G282" s="31"/>
      <c r="H282" s="31"/>
      <c r="I282" s="31"/>
      <c r="J282" s="31"/>
      <c r="K282" s="31"/>
      <c r="L282" s="31"/>
      <c r="M282" s="31"/>
      <c r="N282" s="31"/>
      <c r="O282" s="32"/>
      <c r="T282" s="78"/>
      <c r="U282" s="13"/>
      <c r="V282" s="13"/>
      <c r="W282" s="13"/>
      <c r="X282" s="13"/>
      <c r="Y282" s="13"/>
      <c r="Z282" s="70"/>
      <c r="AA282" s="70"/>
    </row>
    <row r="283" spans="3:27" s="1" customFormat="1" ht="18" customHeight="1">
      <c r="D283" s="21"/>
      <c r="E283" s="30" t="s">
        <v>783</v>
      </c>
      <c r="F283" s="31"/>
      <c r="G283" s="31"/>
      <c r="H283" s="31"/>
      <c r="I283" s="31"/>
      <c r="J283" s="31"/>
      <c r="K283" s="31"/>
      <c r="L283" s="31"/>
      <c r="M283" s="31"/>
      <c r="N283" s="31"/>
      <c r="O283" s="32"/>
      <c r="T283" s="78"/>
      <c r="U283" s="13"/>
      <c r="V283" s="13"/>
      <c r="W283" s="13"/>
      <c r="X283" s="13"/>
      <c r="Y283" s="13"/>
      <c r="Z283" s="70"/>
      <c r="AA283" s="70"/>
    </row>
    <row r="284" spans="3:27" s="1" customFormat="1" ht="18" customHeight="1">
      <c r="D284" s="21"/>
      <c r="E284" s="30" t="s">
        <v>784</v>
      </c>
      <c r="F284" s="31"/>
      <c r="G284" s="31"/>
      <c r="H284" s="31"/>
      <c r="I284" s="31"/>
      <c r="J284" s="31"/>
      <c r="K284" s="31"/>
      <c r="L284" s="31"/>
      <c r="M284" s="31"/>
      <c r="N284" s="31"/>
      <c r="O284" s="32"/>
      <c r="T284" s="78"/>
      <c r="U284" s="13"/>
      <c r="V284" s="13"/>
      <c r="W284" s="13"/>
      <c r="X284" s="13"/>
      <c r="Y284" s="13"/>
      <c r="Z284" s="70"/>
      <c r="AA284" s="70"/>
    </row>
    <row r="285" spans="3:27" s="1" customFormat="1" ht="18" customHeight="1">
      <c r="D285" s="21"/>
      <c r="E285" s="30" t="s">
        <v>785</v>
      </c>
      <c r="F285" s="31"/>
      <c r="G285" s="31"/>
      <c r="H285" s="31"/>
      <c r="I285" s="31"/>
      <c r="J285" s="31"/>
      <c r="K285" s="31"/>
      <c r="L285" s="31"/>
      <c r="M285" s="31"/>
      <c r="N285" s="31"/>
      <c r="O285" s="32"/>
      <c r="T285" s="78"/>
      <c r="U285" s="13"/>
      <c r="V285" s="13"/>
      <c r="W285" s="13"/>
      <c r="X285" s="13"/>
      <c r="Y285" s="13"/>
      <c r="Z285" s="70"/>
      <c r="AA285" s="70"/>
    </row>
    <row r="286" spans="3:27" s="1" customFormat="1" ht="18" customHeight="1" thickBot="1">
      <c r="D286" s="20"/>
      <c r="E286" s="30" t="s">
        <v>636</v>
      </c>
      <c r="F286" s="31"/>
      <c r="G286" s="31"/>
      <c r="H286" s="31"/>
      <c r="I286" s="31"/>
      <c r="J286" s="31"/>
      <c r="K286" s="31"/>
      <c r="L286" s="31"/>
      <c r="M286" s="31"/>
      <c r="N286" s="31"/>
      <c r="O286" s="32"/>
      <c r="T286" s="78"/>
      <c r="U286" s="13"/>
      <c r="V286" s="13"/>
      <c r="W286" s="13"/>
      <c r="X286" s="13"/>
      <c r="Y286" s="13"/>
      <c r="Z286" s="70"/>
      <c r="AA286" s="70"/>
    </row>
    <row r="287" spans="3:27" s="1" customFormat="1" ht="4.5" customHeight="1">
      <c r="T287" s="70"/>
      <c r="U287" s="13"/>
      <c r="V287" s="13"/>
      <c r="W287" s="13"/>
      <c r="X287" s="13"/>
      <c r="Y287" s="13"/>
      <c r="Z287" s="70"/>
      <c r="AA287" s="70"/>
    </row>
    <row r="288" spans="3:27" s="1" customFormat="1" ht="18.600000000000001" thickBot="1">
      <c r="C288" s="24"/>
      <c r="D288" s="8" t="s">
        <v>177</v>
      </c>
      <c r="E288" s="1" t="s">
        <v>457</v>
      </c>
      <c r="T288" s="70"/>
      <c r="U288" s="13"/>
      <c r="V288" s="13"/>
      <c r="W288" s="13"/>
      <c r="X288" s="13"/>
      <c r="Y288" s="13"/>
      <c r="Z288" s="70"/>
      <c r="AA288" s="70"/>
    </row>
    <row r="289" spans="3:27" s="1" customFormat="1" ht="27.75" customHeight="1" thickBot="1">
      <c r="D289" s="151"/>
      <c r="E289" s="152"/>
      <c r="F289" s="152"/>
      <c r="G289" s="152"/>
      <c r="H289" s="152"/>
      <c r="I289" s="152"/>
      <c r="J289" s="152"/>
      <c r="K289" s="152"/>
      <c r="L289" s="152"/>
      <c r="M289" s="152"/>
      <c r="N289" s="152"/>
      <c r="O289" s="153"/>
      <c r="T289" s="4"/>
      <c r="U289" s="4">
        <f>IF(COUNTIF(D286,"○")=1,1,0)</f>
        <v>0</v>
      </c>
      <c r="V289" s="4"/>
      <c r="W289" s="4"/>
      <c r="X289" s="4"/>
      <c r="Y289" s="70"/>
      <c r="Z289" s="70"/>
      <c r="AA289" s="70"/>
    </row>
    <row r="290" spans="3:27" s="1" customFormat="1" ht="18" customHeight="1">
      <c r="D290" s="27"/>
      <c r="T290" s="70"/>
      <c r="U290" s="13"/>
      <c r="V290" s="13"/>
      <c r="W290" s="13"/>
      <c r="X290" s="13"/>
      <c r="Y290" s="13"/>
      <c r="Z290" s="70"/>
      <c r="AA290" s="70"/>
    </row>
    <row r="291" spans="3:27" s="1" customFormat="1" ht="18">
      <c r="C291" s="24">
        <v>3</v>
      </c>
      <c r="D291" s="1" t="s">
        <v>183</v>
      </c>
      <c r="E291" s="1" t="s">
        <v>786</v>
      </c>
      <c r="T291" s="70"/>
      <c r="U291" s="13"/>
      <c r="V291" s="13"/>
      <c r="W291" s="13"/>
      <c r="X291" s="13"/>
      <c r="Y291" s="13"/>
      <c r="Z291" s="70"/>
      <c r="AA291" s="70"/>
    </row>
    <row r="292" spans="3:27" s="1" customFormat="1" ht="18">
      <c r="C292" s="24"/>
      <c r="E292" s="1" t="s">
        <v>787</v>
      </c>
      <c r="T292" s="70"/>
      <c r="U292" s="13"/>
      <c r="V292" s="13"/>
      <c r="W292" s="13"/>
      <c r="X292" s="13"/>
      <c r="Y292" s="13"/>
      <c r="Z292" s="70"/>
      <c r="AA292" s="70"/>
    </row>
    <row r="293" spans="3:27" s="1" customFormat="1" ht="9" customHeight="1">
      <c r="T293" s="70"/>
      <c r="U293" s="13"/>
      <c r="V293" s="13"/>
      <c r="W293" s="13"/>
      <c r="X293" s="13"/>
      <c r="Y293" s="13"/>
      <c r="Z293" s="70"/>
      <c r="AA293" s="70"/>
    </row>
    <row r="294" spans="3:27" s="1" customFormat="1" ht="18.600000000000001" thickBot="1">
      <c r="C294" s="24"/>
      <c r="D294" s="8" t="s">
        <v>604</v>
      </c>
      <c r="T294" s="70"/>
      <c r="U294" s="13"/>
      <c r="V294" s="13"/>
      <c r="W294" s="13"/>
      <c r="X294" s="13"/>
      <c r="Y294" s="13"/>
      <c r="Z294" s="70"/>
      <c r="AA294" s="70"/>
    </row>
    <row r="295" spans="3:27" s="1" customFormat="1" ht="18" customHeight="1">
      <c r="D295" s="19"/>
      <c r="E295" s="30" t="s">
        <v>180</v>
      </c>
      <c r="F295" s="31"/>
      <c r="G295" s="31"/>
      <c r="H295" s="31"/>
      <c r="I295" s="31"/>
      <c r="J295" s="31"/>
      <c r="K295" s="31"/>
      <c r="L295" s="31"/>
      <c r="M295" s="31"/>
      <c r="N295" s="31"/>
      <c r="O295" s="32"/>
      <c r="T295" s="78"/>
      <c r="U295" s="13"/>
      <c r="V295" s="70">
        <f>COUNTIF(D295:D296,"○")</f>
        <v>0</v>
      </c>
      <c r="W295" s="4">
        <f>IF(D295="○",1,0)</f>
        <v>0</v>
      </c>
      <c r="X295" s="4" t="str">
        <f>IF(V295&gt;1,"赤",IF(W295=1,"白",IF(AND(V295=1,W295=0),"グレー","オレンジ")))</f>
        <v>オレンジ</v>
      </c>
      <c r="Y295" s="13"/>
      <c r="Z295" s="70"/>
      <c r="AA295" s="70"/>
    </row>
    <row r="296" spans="3:27" s="1" customFormat="1" ht="18" customHeight="1" thickBot="1">
      <c r="D296" s="20" t="s">
        <v>606</v>
      </c>
      <c r="E296" s="30" t="s">
        <v>181</v>
      </c>
      <c r="F296" s="31"/>
      <c r="G296" s="31"/>
      <c r="H296" s="31"/>
      <c r="I296" s="31"/>
      <c r="J296" s="31"/>
      <c r="K296" s="31"/>
      <c r="L296" s="31"/>
      <c r="M296" s="31"/>
      <c r="N296" s="31"/>
      <c r="O296" s="32"/>
      <c r="T296" s="78"/>
      <c r="U296" s="13"/>
      <c r="V296" s="4"/>
      <c r="W296" s="4">
        <f t="shared" ref="W296" si="8">IF(D296="○",1,0)</f>
        <v>0</v>
      </c>
      <c r="X296" s="4" t="str">
        <f>IF(V295&gt;1,"赤",IF(W296=1,"白",IF(AND(V295=1,W296=0),"グレー","オレンジ")))</f>
        <v>オレンジ</v>
      </c>
      <c r="Y296" s="13"/>
      <c r="Z296" s="70"/>
      <c r="AA296" s="70"/>
    </row>
    <row r="297" spans="3:27" s="1" customFormat="1" ht="4.5" customHeight="1">
      <c r="T297" s="70"/>
      <c r="U297" s="13"/>
      <c r="V297" s="4"/>
      <c r="W297" s="4"/>
      <c r="X297" s="4"/>
      <c r="Y297" s="13"/>
      <c r="Z297" s="70"/>
      <c r="AA297" s="70"/>
    </row>
    <row r="298" spans="3:27" s="1" customFormat="1" ht="18">
      <c r="C298" s="24"/>
      <c r="D298" s="8" t="s">
        <v>601</v>
      </c>
      <c r="E298" s="1" t="s">
        <v>788</v>
      </c>
      <c r="T298" s="70"/>
      <c r="U298" s="13"/>
      <c r="V298" s="4"/>
      <c r="W298" s="4"/>
      <c r="X298" s="4"/>
      <c r="Y298" s="13"/>
      <c r="Z298" s="70"/>
      <c r="AA298" s="70"/>
    </row>
    <row r="299" spans="3:27" s="1" customFormat="1" ht="18">
      <c r="C299" s="24"/>
      <c r="D299" s="8"/>
      <c r="E299" s="1" t="s">
        <v>789</v>
      </c>
      <c r="T299" s="70"/>
      <c r="U299" s="13"/>
      <c r="V299" s="4"/>
      <c r="W299" s="4"/>
      <c r="X299" s="4"/>
      <c r="Y299" s="13"/>
      <c r="Z299" s="70"/>
      <c r="AA299" s="70"/>
    </row>
    <row r="300" spans="3:27" s="1" customFormat="1" ht="18">
      <c r="C300" s="24"/>
      <c r="D300" s="10" t="s">
        <v>790</v>
      </c>
      <c r="E300" s="10" t="s">
        <v>791</v>
      </c>
      <c r="F300" s="10"/>
      <c r="G300" s="10"/>
      <c r="H300" s="10"/>
      <c r="I300" s="10"/>
      <c r="J300" s="10"/>
      <c r="T300" s="70"/>
      <c r="U300" s="13"/>
      <c r="V300" s="4"/>
      <c r="W300" s="4"/>
      <c r="X300" s="4"/>
      <c r="Y300" s="13"/>
      <c r="Z300" s="70"/>
      <c r="AA300" s="70"/>
    </row>
    <row r="301" spans="3:27" s="1" customFormat="1" ht="18.600000000000001" thickBot="1">
      <c r="C301" s="24"/>
      <c r="D301" s="10"/>
      <c r="E301" s="10" t="s">
        <v>792</v>
      </c>
      <c r="F301" s="10"/>
      <c r="G301" s="10"/>
      <c r="H301" s="10"/>
      <c r="I301" s="10"/>
      <c r="J301" s="10"/>
      <c r="T301" s="70"/>
      <c r="U301" s="13"/>
      <c r="V301" s="13"/>
      <c r="W301" s="4"/>
      <c r="X301" s="4"/>
      <c r="Y301" s="13"/>
      <c r="Z301" s="70"/>
      <c r="AA301" s="70"/>
    </row>
    <row r="302" spans="3:27" s="1" customFormat="1" ht="27.75" customHeight="1" thickBot="1">
      <c r="D302" s="151"/>
      <c r="E302" s="152"/>
      <c r="F302" s="152"/>
      <c r="G302" s="152"/>
      <c r="H302" s="152"/>
      <c r="I302" s="152"/>
      <c r="J302" s="152"/>
      <c r="K302" s="152"/>
      <c r="L302" s="152"/>
      <c r="M302" s="152"/>
      <c r="N302" s="152"/>
      <c r="O302" s="153"/>
      <c r="T302" s="4"/>
      <c r="U302" s="4">
        <f>IF(COUNTIF(D295,"○")=1,1,0)</f>
        <v>0</v>
      </c>
      <c r="V302" s="4"/>
      <c r="W302" s="4"/>
      <c r="X302" s="4"/>
      <c r="Y302" s="70"/>
      <c r="Z302" s="70"/>
      <c r="AA302" s="70"/>
    </row>
    <row r="303" spans="3:27" s="1" customFormat="1" ht="18" customHeight="1">
      <c r="D303" s="27"/>
      <c r="T303" s="70"/>
      <c r="U303" s="13"/>
      <c r="V303" s="13"/>
      <c r="W303" s="13"/>
      <c r="X303" s="13"/>
      <c r="Y303" s="13"/>
      <c r="Z303" s="70"/>
      <c r="AA303" s="70"/>
    </row>
    <row r="304" spans="3:27" s="1" customFormat="1" ht="18">
      <c r="C304" s="24">
        <v>4</v>
      </c>
      <c r="D304" s="1" t="s">
        <v>183</v>
      </c>
      <c r="E304" s="1" t="s">
        <v>793</v>
      </c>
      <c r="T304" s="70"/>
      <c r="U304" s="13"/>
      <c r="V304" s="13"/>
      <c r="W304" s="13"/>
      <c r="X304" s="13"/>
      <c r="Y304" s="13"/>
      <c r="Z304" s="70"/>
      <c r="AA304" s="70"/>
    </row>
    <row r="305" spans="3:27" s="1" customFormat="1" ht="18">
      <c r="C305" s="24"/>
      <c r="E305" s="1" t="s">
        <v>794</v>
      </c>
      <c r="T305" s="70"/>
      <c r="U305" s="13"/>
      <c r="V305" s="13"/>
      <c r="W305" s="13"/>
      <c r="X305" s="13"/>
      <c r="Y305" s="13"/>
      <c r="Z305" s="70"/>
      <c r="AA305" s="70"/>
    </row>
    <row r="306" spans="3:27" s="1" customFormat="1" ht="9" customHeight="1">
      <c r="T306" s="70"/>
      <c r="U306" s="13"/>
      <c r="V306" s="13"/>
      <c r="W306" s="13"/>
      <c r="X306" s="13"/>
      <c r="Y306" s="13"/>
      <c r="Z306" s="70"/>
      <c r="AA306" s="70"/>
    </row>
    <row r="307" spans="3:27" s="1" customFormat="1" ht="18.600000000000001" thickBot="1">
      <c r="C307" s="24"/>
      <c r="D307" s="8" t="s">
        <v>604</v>
      </c>
      <c r="T307" s="70"/>
      <c r="U307" s="13"/>
      <c r="V307" s="13"/>
      <c r="W307" s="13"/>
      <c r="X307" s="13"/>
      <c r="Y307" s="13"/>
      <c r="Z307" s="70"/>
      <c r="AA307" s="70"/>
    </row>
    <row r="308" spans="3:27" s="1" customFormat="1" ht="18" customHeight="1">
      <c r="D308" s="19"/>
      <c r="E308" s="30" t="s">
        <v>180</v>
      </c>
      <c r="F308" s="31"/>
      <c r="G308" s="31"/>
      <c r="H308" s="31"/>
      <c r="I308" s="31"/>
      <c r="J308" s="31"/>
      <c r="K308" s="31"/>
      <c r="L308" s="31"/>
      <c r="M308" s="31"/>
      <c r="N308" s="31"/>
      <c r="O308" s="32"/>
      <c r="T308" s="78"/>
      <c r="U308" s="13"/>
      <c r="V308" s="70">
        <f>COUNTIF(D308:D309,"○")</f>
        <v>0</v>
      </c>
      <c r="W308" s="4">
        <f>IF(D308="○",1,0)</f>
        <v>0</v>
      </c>
      <c r="X308" s="4" t="str">
        <f>IF(V308&gt;1,"赤",IF(W308=1,"白",IF(AND(V308=1,W308=0),"グレー","オレンジ")))</f>
        <v>オレンジ</v>
      </c>
      <c r="Y308" s="13"/>
      <c r="Z308" s="70"/>
      <c r="AA308" s="70"/>
    </row>
    <row r="309" spans="3:27" s="1" customFormat="1" ht="18" customHeight="1" thickBot="1">
      <c r="D309" s="20" t="s">
        <v>329</v>
      </c>
      <c r="E309" s="30" t="s">
        <v>181</v>
      </c>
      <c r="F309" s="31"/>
      <c r="G309" s="31"/>
      <c r="H309" s="31"/>
      <c r="I309" s="31"/>
      <c r="J309" s="31"/>
      <c r="K309" s="31"/>
      <c r="L309" s="31"/>
      <c r="M309" s="31"/>
      <c r="N309" s="31"/>
      <c r="O309" s="32"/>
      <c r="T309" s="78"/>
      <c r="U309" s="13"/>
      <c r="V309" s="4"/>
      <c r="W309" s="4">
        <f t="shared" ref="W309" si="9">IF(D309="○",1,0)</f>
        <v>0</v>
      </c>
      <c r="X309" s="4" t="str">
        <f>IF(V308&gt;1,"赤",IF(W309=1,"白",IF(AND(V308=1,W309=0),"グレー","オレンジ")))</f>
        <v>オレンジ</v>
      </c>
      <c r="Y309" s="13"/>
      <c r="Z309" s="70"/>
      <c r="AA309" s="70"/>
    </row>
    <row r="310" spans="3:27" s="1" customFormat="1" ht="4.5" customHeight="1">
      <c r="T310" s="70"/>
      <c r="U310" s="13"/>
      <c r="V310" s="4"/>
      <c r="W310" s="4"/>
      <c r="X310" s="4"/>
      <c r="Y310" s="13"/>
      <c r="Z310" s="70"/>
      <c r="AA310" s="70"/>
    </row>
    <row r="311" spans="3:27" s="1" customFormat="1" ht="18">
      <c r="C311" s="24"/>
      <c r="D311" s="8" t="s">
        <v>601</v>
      </c>
      <c r="E311" s="1" t="s">
        <v>795</v>
      </c>
      <c r="T311" s="70"/>
      <c r="U311" s="13"/>
      <c r="V311" s="4"/>
      <c r="W311" s="4"/>
      <c r="X311" s="4"/>
      <c r="Y311" s="13"/>
      <c r="Z311" s="70"/>
      <c r="AA311" s="70"/>
    </row>
    <row r="312" spans="3:27" s="1" customFormat="1" ht="18">
      <c r="C312" s="24"/>
      <c r="D312" s="8"/>
      <c r="E312" s="1" t="s">
        <v>796</v>
      </c>
      <c r="T312" s="70"/>
      <c r="U312" s="13"/>
      <c r="V312" s="4"/>
      <c r="W312" s="4"/>
      <c r="X312" s="4"/>
      <c r="Y312" s="13"/>
      <c r="Z312" s="70"/>
      <c r="AA312" s="70"/>
    </row>
    <row r="313" spans="3:27" s="1" customFormat="1" ht="18">
      <c r="C313" s="24"/>
      <c r="D313" s="8"/>
      <c r="E313" s="1" t="s">
        <v>797</v>
      </c>
      <c r="T313" s="70"/>
      <c r="U313" s="13"/>
      <c r="V313" s="4"/>
      <c r="W313" s="4"/>
      <c r="X313" s="4"/>
      <c r="Y313" s="13"/>
      <c r="Z313" s="70"/>
      <c r="AA313" s="70"/>
    </row>
    <row r="314" spans="3:27" s="1" customFormat="1" ht="18">
      <c r="C314" s="24"/>
      <c r="D314" s="10" t="s">
        <v>790</v>
      </c>
      <c r="E314" s="10" t="s">
        <v>798</v>
      </c>
      <c r="F314" s="10"/>
      <c r="G314" s="10"/>
      <c r="H314" s="10"/>
      <c r="I314" s="10"/>
      <c r="J314" s="10"/>
      <c r="T314" s="70"/>
      <c r="U314" s="13"/>
      <c r="V314" s="13"/>
      <c r="W314" s="4"/>
      <c r="X314" s="4"/>
      <c r="Y314" s="13"/>
      <c r="Z314" s="70"/>
      <c r="AA314" s="70"/>
    </row>
    <row r="315" spans="3:27" s="1" customFormat="1" ht="18.600000000000001" thickBot="1">
      <c r="C315" s="24"/>
      <c r="D315" s="10"/>
      <c r="E315" s="10" t="s">
        <v>799</v>
      </c>
      <c r="F315" s="10"/>
      <c r="G315" s="10"/>
      <c r="H315" s="10"/>
      <c r="I315" s="10"/>
      <c r="J315" s="10"/>
      <c r="T315" s="70"/>
      <c r="U315" s="13"/>
      <c r="V315" s="13"/>
      <c r="W315" s="13"/>
      <c r="X315" s="13"/>
      <c r="Y315" s="13"/>
      <c r="Z315" s="70"/>
      <c r="AA315" s="70"/>
    </row>
    <row r="316" spans="3:27" s="1" customFormat="1" ht="27.75" customHeight="1" thickBot="1">
      <c r="D316" s="151"/>
      <c r="E316" s="152"/>
      <c r="F316" s="152"/>
      <c r="G316" s="152"/>
      <c r="H316" s="152"/>
      <c r="I316" s="152"/>
      <c r="J316" s="152"/>
      <c r="K316" s="152"/>
      <c r="L316" s="152"/>
      <c r="M316" s="152"/>
      <c r="N316" s="152"/>
      <c r="O316" s="153"/>
      <c r="T316" s="4"/>
      <c r="U316" s="4">
        <f>IF(COUNTIF(D308,"○")=1,1,0)</f>
        <v>0</v>
      </c>
      <c r="V316" s="4"/>
      <c r="W316" s="4"/>
      <c r="X316" s="4"/>
      <c r="Y316" s="70"/>
      <c r="Z316" s="70"/>
      <c r="AA316" s="70"/>
    </row>
    <row r="317" spans="3:27" s="1" customFormat="1" ht="18" customHeight="1">
      <c r="D317" s="27"/>
      <c r="T317" s="70"/>
      <c r="U317" s="13"/>
      <c r="V317" s="13"/>
      <c r="W317" s="13"/>
      <c r="X317" s="13"/>
      <c r="Y317" s="13"/>
      <c r="Z317" s="70"/>
      <c r="AA317" s="70"/>
    </row>
    <row r="318" spans="3:27" s="1" customFormat="1" ht="18">
      <c r="C318" s="24">
        <v>5</v>
      </c>
      <c r="D318" s="1" t="s">
        <v>87</v>
      </c>
      <c r="E318" s="1" t="s">
        <v>800</v>
      </c>
      <c r="T318" s="70"/>
      <c r="U318" s="13"/>
      <c r="V318" s="13"/>
      <c r="W318" s="13"/>
      <c r="X318" s="13"/>
      <c r="Y318" s="13"/>
      <c r="Z318" s="70"/>
      <c r="AA318" s="70"/>
    </row>
    <row r="319" spans="3:27" s="1" customFormat="1" ht="9" customHeight="1" thickBot="1">
      <c r="T319" s="70"/>
      <c r="U319" s="4"/>
      <c r="V319" s="4"/>
      <c r="W319" s="4"/>
      <c r="X319" s="4"/>
      <c r="Y319" s="4"/>
      <c r="Z319" s="70"/>
      <c r="AA319" s="70"/>
    </row>
    <row r="320" spans="3:27" s="1" customFormat="1" ht="27.75" customHeight="1" thickBot="1">
      <c r="D320" s="160"/>
      <c r="E320" s="161"/>
      <c r="F320" s="162"/>
      <c r="G320" s="29" t="s">
        <v>176</v>
      </c>
      <c r="T320" s="70"/>
      <c r="U320" s="4"/>
      <c r="V320" s="4"/>
      <c r="W320" s="4"/>
      <c r="X320" s="4"/>
      <c r="Y320" s="4"/>
      <c r="Z320" s="70"/>
      <c r="AA320" s="70"/>
    </row>
    <row r="321" spans="3:27" s="1" customFormat="1" ht="18" customHeight="1">
      <c r="D321" s="27"/>
      <c r="T321" s="70"/>
      <c r="U321" s="4"/>
      <c r="V321" s="4"/>
      <c r="W321" s="4"/>
      <c r="X321" s="4"/>
      <c r="Y321" s="4"/>
      <c r="Z321" s="70"/>
      <c r="AA321" s="70"/>
    </row>
    <row r="322" spans="3:27" s="1" customFormat="1" ht="18">
      <c r="C322" s="24"/>
      <c r="D322" s="1" t="s">
        <v>90</v>
      </c>
      <c r="E322" s="1" t="s">
        <v>801</v>
      </c>
      <c r="T322" s="70"/>
      <c r="U322" s="13"/>
      <c r="V322" s="13"/>
      <c r="W322" s="13"/>
      <c r="X322" s="13"/>
      <c r="Y322" s="13"/>
      <c r="Z322" s="70"/>
      <c r="AA322" s="70"/>
    </row>
    <row r="323" spans="3:27" s="1" customFormat="1" ht="9" customHeight="1" thickBot="1">
      <c r="T323" s="70"/>
      <c r="U323" s="4"/>
      <c r="V323" s="4"/>
      <c r="W323" s="4"/>
      <c r="X323" s="4"/>
      <c r="Y323" s="4"/>
      <c r="Z323" s="70"/>
      <c r="AA323" s="70"/>
    </row>
    <row r="324" spans="3:27" s="1" customFormat="1" ht="27.75" customHeight="1" thickBot="1">
      <c r="D324" s="160"/>
      <c r="E324" s="161"/>
      <c r="F324" s="162"/>
      <c r="G324" s="29" t="s">
        <v>176</v>
      </c>
      <c r="T324" s="70"/>
      <c r="U324" s="4"/>
      <c r="V324" s="4"/>
      <c r="W324" s="4"/>
      <c r="X324" s="4"/>
      <c r="Y324" s="4"/>
      <c r="Z324" s="70"/>
      <c r="AA324" s="70"/>
    </row>
    <row r="325" spans="3:27" s="1" customFormat="1" ht="18" customHeight="1">
      <c r="D325" s="27"/>
      <c r="T325" s="70"/>
      <c r="U325" s="4"/>
      <c r="V325" s="4"/>
      <c r="W325" s="4"/>
      <c r="X325" s="4"/>
      <c r="Y325" s="4"/>
      <c r="Z325" s="70"/>
      <c r="AA325" s="70"/>
    </row>
    <row r="326" spans="3:27" s="1" customFormat="1" ht="18">
      <c r="C326" s="24">
        <v>6</v>
      </c>
      <c r="D326" s="1" t="s">
        <v>87</v>
      </c>
      <c r="E326" s="1" t="s">
        <v>802</v>
      </c>
      <c r="T326" s="70"/>
      <c r="U326" s="13"/>
      <c r="V326" s="13"/>
      <c r="W326" s="13"/>
      <c r="X326" s="13"/>
      <c r="Y326" s="13"/>
      <c r="Z326" s="70"/>
      <c r="AA326" s="70"/>
    </row>
    <row r="327" spans="3:27" s="1" customFormat="1" ht="18">
      <c r="C327" s="24"/>
      <c r="E327" s="1" t="s">
        <v>803</v>
      </c>
      <c r="T327" s="70"/>
      <c r="U327" s="13"/>
      <c r="V327" s="13"/>
      <c r="W327" s="13"/>
      <c r="X327" s="13"/>
      <c r="Y327" s="13"/>
      <c r="Z327" s="70"/>
      <c r="AA327" s="70"/>
    </row>
    <row r="328" spans="3:27" s="1" customFormat="1" ht="15" customHeight="1">
      <c r="C328" s="24"/>
      <c r="D328" s="61"/>
      <c r="E328" s="10" t="s">
        <v>804</v>
      </c>
      <c r="F328" s="10"/>
      <c r="G328" s="10"/>
      <c r="H328" s="10"/>
      <c r="I328" s="10"/>
      <c r="J328" s="10"/>
      <c r="K328" s="10"/>
      <c r="L328" s="10"/>
      <c r="M328" s="10"/>
      <c r="N328" s="10"/>
      <c r="O328" s="10"/>
      <c r="P328" s="10"/>
      <c r="Q328" s="10"/>
      <c r="R328" s="10"/>
      <c r="S328" s="10"/>
      <c r="T328" s="70"/>
      <c r="U328" s="13"/>
      <c r="V328" s="13"/>
      <c r="W328" s="13"/>
      <c r="X328" s="13"/>
      <c r="Y328" s="13"/>
      <c r="Z328" s="70"/>
      <c r="AA328" s="70"/>
    </row>
    <row r="329" spans="3:27" s="1" customFormat="1" ht="15" customHeight="1">
      <c r="C329" s="24"/>
      <c r="D329" s="61"/>
      <c r="E329" s="10" t="s">
        <v>805</v>
      </c>
      <c r="F329" s="10"/>
      <c r="G329" s="10"/>
      <c r="H329" s="10"/>
      <c r="I329" s="10"/>
      <c r="J329" s="10"/>
      <c r="K329" s="10"/>
      <c r="L329" s="10"/>
      <c r="M329" s="10"/>
      <c r="N329" s="10"/>
      <c r="O329" s="10"/>
      <c r="P329" s="10"/>
      <c r="Q329" s="10"/>
      <c r="R329" s="10"/>
      <c r="S329" s="10"/>
      <c r="T329" s="70"/>
      <c r="U329" s="13"/>
      <c r="V329" s="13"/>
      <c r="W329" s="13"/>
      <c r="X329" s="13"/>
      <c r="Y329" s="13"/>
      <c r="Z329" s="70"/>
      <c r="AA329" s="70"/>
    </row>
    <row r="330" spans="3:27" s="1" customFormat="1" ht="15" customHeight="1">
      <c r="C330" s="24"/>
      <c r="D330" s="10"/>
      <c r="E330" s="10" t="s">
        <v>806</v>
      </c>
      <c r="F330" s="10"/>
      <c r="G330" s="10"/>
      <c r="H330" s="10"/>
      <c r="I330" s="10"/>
      <c r="J330" s="10"/>
      <c r="K330" s="10"/>
      <c r="L330" s="10"/>
      <c r="M330" s="10"/>
      <c r="N330" s="10"/>
      <c r="O330" s="10"/>
      <c r="P330" s="10"/>
      <c r="Q330" s="10"/>
      <c r="R330" s="10"/>
      <c r="S330" s="10"/>
      <c r="T330" s="70"/>
      <c r="U330" s="13"/>
      <c r="V330" s="13"/>
      <c r="W330" s="13"/>
      <c r="X330" s="13"/>
      <c r="Y330" s="13"/>
      <c r="Z330" s="70"/>
      <c r="AA330" s="70"/>
    </row>
    <row r="331" spans="3:27" s="1" customFormat="1" ht="15" customHeight="1">
      <c r="C331" s="24"/>
      <c r="D331" s="10"/>
      <c r="E331" s="10" t="s">
        <v>807</v>
      </c>
      <c r="F331" s="10"/>
      <c r="G331" s="10"/>
      <c r="H331" s="10"/>
      <c r="I331" s="10"/>
      <c r="J331" s="10"/>
      <c r="K331" s="10"/>
      <c r="L331" s="10"/>
      <c r="M331" s="10"/>
      <c r="N331" s="10"/>
      <c r="O331" s="10"/>
      <c r="P331" s="10"/>
      <c r="Q331" s="10"/>
      <c r="R331" s="10"/>
      <c r="S331" s="10"/>
      <c r="T331" s="70"/>
      <c r="U331" s="13"/>
      <c r="V331" s="13"/>
      <c r="W331" s="13"/>
      <c r="X331" s="13"/>
      <c r="Y331" s="13"/>
      <c r="Z331" s="70"/>
      <c r="AA331" s="70"/>
    </row>
    <row r="332" spans="3:27" s="1" customFormat="1" ht="15" customHeight="1">
      <c r="C332" s="24"/>
      <c r="D332" s="10"/>
      <c r="E332" s="10" t="s">
        <v>808</v>
      </c>
      <c r="F332" s="10"/>
      <c r="G332" s="10"/>
      <c r="H332" s="10"/>
      <c r="I332" s="10"/>
      <c r="J332" s="10"/>
      <c r="K332" s="10"/>
      <c r="L332" s="10"/>
      <c r="M332" s="10"/>
      <c r="N332" s="10"/>
      <c r="O332" s="10"/>
      <c r="P332" s="10"/>
      <c r="Q332" s="10"/>
      <c r="R332" s="10"/>
      <c r="S332" s="10"/>
      <c r="T332" s="70"/>
      <c r="U332" s="13"/>
      <c r="V332" s="13"/>
      <c r="W332" s="13"/>
      <c r="X332" s="13"/>
      <c r="Y332" s="13"/>
      <c r="Z332" s="70"/>
      <c r="AA332" s="70"/>
    </row>
    <row r="333" spans="3:27" s="1" customFormat="1" ht="15" customHeight="1">
      <c r="C333" s="24"/>
      <c r="D333" s="10"/>
      <c r="E333" s="10" t="s">
        <v>809</v>
      </c>
      <c r="F333" s="10"/>
      <c r="G333" s="10"/>
      <c r="H333" s="10"/>
      <c r="I333" s="10"/>
      <c r="J333" s="10"/>
      <c r="K333" s="10"/>
      <c r="L333" s="10"/>
      <c r="M333" s="10"/>
      <c r="N333" s="10"/>
      <c r="O333" s="10"/>
      <c r="P333" s="10"/>
      <c r="Q333" s="10"/>
      <c r="R333" s="10"/>
      <c r="S333" s="10"/>
      <c r="T333" s="70"/>
      <c r="U333" s="13"/>
      <c r="V333" s="13"/>
      <c r="W333" s="13"/>
      <c r="X333" s="13"/>
      <c r="Y333" s="13"/>
      <c r="Z333" s="70"/>
      <c r="AA333" s="70"/>
    </row>
    <row r="334" spans="3:27" s="1" customFormat="1" ht="15" customHeight="1">
      <c r="C334" s="24"/>
      <c r="D334" s="10"/>
      <c r="E334" s="10" t="s">
        <v>810</v>
      </c>
      <c r="F334" s="10"/>
      <c r="G334" s="10"/>
      <c r="H334" s="10"/>
      <c r="I334" s="10"/>
      <c r="J334" s="10"/>
      <c r="K334" s="10"/>
      <c r="L334" s="10"/>
      <c r="M334" s="10"/>
      <c r="N334" s="10"/>
      <c r="O334" s="10"/>
      <c r="P334" s="10"/>
      <c r="Q334" s="10"/>
      <c r="R334" s="10"/>
      <c r="S334" s="10"/>
      <c r="T334" s="70"/>
      <c r="U334" s="13"/>
      <c r="V334" s="13"/>
      <c r="W334" s="13"/>
      <c r="X334" s="13"/>
      <c r="Y334" s="13"/>
      <c r="Z334" s="70"/>
      <c r="AA334" s="70"/>
    </row>
    <row r="335" spans="3:27" s="1" customFormat="1" ht="9" customHeight="1">
      <c r="T335" s="70"/>
      <c r="U335" s="13"/>
      <c r="V335" s="13"/>
      <c r="W335" s="13"/>
      <c r="X335" s="13"/>
      <c r="Y335" s="13"/>
      <c r="Z335" s="70"/>
      <c r="AA335" s="70"/>
    </row>
    <row r="336" spans="3:27" s="1" customFormat="1" ht="18.600000000000001" thickBot="1">
      <c r="C336" s="24"/>
      <c r="D336" s="8" t="s">
        <v>604</v>
      </c>
      <c r="T336" s="70"/>
      <c r="U336" s="13"/>
      <c r="V336" s="13"/>
      <c r="W336" s="13"/>
      <c r="X336" s="13"/>
      <c r="Y336" s="13"/>
      <c r="Z336" s="70"/>
      <c r="AA336" s="70"/>
    </row>
    <row r="337" spans="3:27" s="1" customFormat="1" ht="18" customHeight="1">
      <c r="D337" s="19"/>
      <c r="E337" s="60" t="s">
        <v>811</v>
      </c>
      <c r="F337" s="31"/>
      <c r="G337" s="31"/>
      <c r="H337" s="31"/>
      <c r="I337" s="31"/>
      <c r="J337" s="31"/>
      <c r="K337" s="31"/>
      <c r="L337" s="31"/>
      <c r="M337" s="31"/>
      <c r="N337" s="31"/>
      <c r="O337" s="32"/>
      <c r="T337" s="78"/>
      <c r="U337" s="13"/>
      <c r="V337" s="70">
        <f>COUNTIF(D337:D338,"○")</f>
        <v>0</v>
      </c>
      <c r="W337" s="4">
        <f>IF(D337="○",1,0)</f>
        <v>0</v>
      </c>
      <c r="X337" s="4" t="str">
        <f>IF(V337&gt;1,"赤",IF(W337=1,"白",IF(AND(V337=1,W337=0),"グレー","オレンジ")))</f>
        <v>オレンジ</v>
      </c>
      <c r="Y337" s="13"/>
      <c r="Z337" s="70"/>
      <c r="AA337" s="70"/>
    </row>
    <row r="338" spans="3:27" s="1" customFormat="1" ht="18" customHeight="1" thickBot="1">
      <c r="D338" s="20" t="s">
        <v>606</v>
      </c>
      <c r="E338" s="60" t="s">
        <v>812</v>
      </c>
      <c r="F338" s="31"/>
      <c r="G338" s="31"/>
      <c r="H338" s="31"/>
      <c r="I338" s="31"/>
      <c r="J338" s="31"/>
      <c r="K338" s="31"/>
      <c r="L338" s="31"/>
      <c r="M338" s="31"/>
      <c r="N338" s="31"/>
      <c r="O338" s="32"/>
      <c r="T338" s="78"/>
      <c r="U338" s="13"/>
      <c r="V338" s="4"/>
      <c r="W338" s="4">
        <f>IF(D338="○",1,0)</f>
        <v>0</v>
      </c>
      <c r="X338" s="4" t="str">
        <f>IF(V337&gt;1,"赤",IF(W338=1,"白",IF(AND(V337=1,W338=0),"グレー","オレンジ")))</f>
        <v>オレンジ</v>
      </c>
      <c r="Y338" s="13"/>
      <c r="Z338" s="70"/>
      <c r="AA338" s="70"/>
    </row>
    <row r="339" spans="3:27" s="1" customFormat="1" ht="4.5" customHeight="1">
      <c r="T339" s="70"/>
      <c r="U339" s="13"/>
      <c r="V339" s="4"/>
      <c r="W339" s="4"/>
      <c r="X339" s="4"/>
      <c r="Y339" s="13"/>
      <c r="Z339" s="70"/>
      <c r="AA339" s="70"/>
    </row>
    <row r="340" spans="3:27" s="1" customFormat="1" ht="18">
      <c r="C340" s="24"/>
      <c r="D340" s="8" t="s">
        <v>204</v>
      </c>
      <c r="E340" s="1" t="s">
        <v>813</v>
      </c>
      <c r="T340" s="70"/>
      <c r="U340" s="13"/>
      <c r="V340" s="4"/>
      <c r="W340" s="4"/>
      <c r="X340" s="4"/>
      <c r="Y340" s="13"/>
      <c r="Z340" s="70"/>
      <c r="AA340" s="70"/>
    </row>
    <row r="341" spans="3:27" s="1" customFormat="1" ht="15" customHeight="1">
      <c r="C341" s="24"/>
      <c r="D341" s="14"/>
      <c r="E341" s="10" t="s">
        <v>814</v>
      </c>
      <c r="T341" s="70"/>
      <c r="U341" s="13"/>
      <c r="V341" s="4"/>
      <c r="W341" s="4"/>
      <c r="X341" s="4"/>
      <c r="Y341" s="13"/>
      <c r="Z341" s="70"/>
      <c r="AA341" s="70"/>
    </row>
    <row r="342" spans="3:27" s="1" customFormat="1" ht="15" customHeight="1">
      <c r="C342" s="24"/>
      <c r="D342" s="14"/>
      <c r="E342" s="10" t="s">
        <v>815</v>
      </c>
      <c r="T342" s="70"/>
      <c r="U342" s="13"/>
      <c r="V342" s="4"/>
      <c r="W342" s="4"/>
      <c r="X342" s="4"/>
      <c r="Y342" s="13"/>
      <c r="Z342" s="70"/>
      <c r="AA342" s="70"/>
    </row>
    <row r="343" spans="3:27" s="1" customFormat="1" ht="9" customHeight="1" thickBot="1">
      <c r="T343" s="70"/>
      <c r="U343" s="13"/>
      <c r="V343" s="13"/>
      <c r="W343" s="4"/>
      <c r="X343" s="4"/>
      <c r="Y343" s="13"/>
      <c r="Z343" s="70"/>
      <c r="AA343" s="70"/>
    </row>
    <row r="344" spans="3:27" s="1" customFormat="1" ht="27.75" customHeight="1" thickBot="1">
      <c r="D344" s="151"/>
      <c r="E344" s="152"/>
      <c r="F344" s="152"/>
      <c r="G344" s="152"/>
      <c r="H344" s="152"/>
      <c r="I344" s="152"/>
      <c r="J344" s="152"/>
      <c r="K344" s="152"/>
      <c r="L344" s="152"/>
      <c r="M344" s="152"/>
      <c r="N344" s="152"/>
      <c r="O344" s="153"/>
      <c r="T344" s="4"/>
      <c r="U344" s="4">
        <f>IF(COUNTIF(D337,"○")=1,1,0)</f>
        <v>0</v>
      </c>
      <c r="V344" s="4"/>
      <c r="W344" s="4"/>
      <c r="X344" s="4"/>
      <c r="Y344" s="70"/>
      <c r="Z344" s="70"/>
      <c r="AA344" s="70"/>
    </row>
    <row r="345" spans="3:27" s="1" customFormat="1" ht="4.5" customHeight="1">
      <c r="T345" s="70"/>
      <c r="U345" s="13"/>
      <c r="V345" s="13"/>
      <c r="W345" s="13"/>
      <c r="X345" s="13"/>
      <c r="Y345" s="13"/>
      <c r="Z345" s="70"/>
      <c r="AA345" s="70"/>
    </row>
    <row r="346" spans="3:27" s="1" customFormat="1" ht="18">
      <c r="C346" s="24"/>
      <c r="D346" s="8" t="s">
        <v>177</v>
      </c>
      <c r="E346" s="1" t="s">
        <v>816</v>
      </c>
      <c r="T346" s="70"/>
      <c r="U346" s="13"/>
      <c r="V346" s="13"/>
      <c r="W346" s="13"/>
      <c r="X346" s="13"/>
      <c r="Y346" s="13"/>
      <c r="Z346" s="70"/>
      <c r="AA346" s="70"/>
    </row>
    <row r="347" spans="3:27" s="1" customFormat="1" ht="15" customHeight="1">
      <c r="C347" s="24"/>
      <c r="D347" s="14"/>
      <c r="E347" s="10" t="s">
        <v>817</v>
      </c>
      <c r="T347" s="70"/>
      <c r="U347" s="13"/>
      <c r="V347" s="13"/>
      <c r="W347" s="13"/>
      <c r="X347" s="13"/>
      <c r="Y347" s="13"/>
      <c r="Z347" s="70"/>
      <c r="AA347" s="70"/>
    </row>
    <row r="348" spans="3:27" s="1" customFormat="1" ht="15" customHeight="1">
      <c r="C348" s="24"/>
      <c r="D348" s="14"/>
      <c r="E348" s="10" t="s">
        <v>818</v>
      </c>
      <c r="T348" s="70"/>
      <c r="U348" s="13"/>
      <c r="V348" s="13"/>
      <c r="W348" s="13"/>
      <c r="X348" s="13"/>
      <c r="Y348" s="13"/>
      <c r="Z348" s="70"/>
      <c r="AA348" s="70"/>
    </row>
    <row r="349" spans="3:27" s="1" customFormat="1" ht="9" customHeight="1" thickBot="1">
      <c r="T349" s="70"/>
      <c r="U349" s="13"/>
      <c r="V349" s="13"/>
      <c r="W349" s="13"/>
      <c r="X349" s="13"/>
      <c r="Y349" s="13"/>
      <c r="Z349" s="70"/>
      <c r="AA349" s="70"/>
    </row>
    <row r="350" spans="3:27" s="1" customFormat="1" ht="27.75" customHeight="1" thickBot="1">
      <c r="D350" s="151"/>
      <c r="E350" s="152"/>
      <c r="F350" s="152"/>
      <c r="G350" s="152"/>
      <c r="H350" s="152"/>
      <c r="I350" s="152"/>
      <c r="J350" s="152"/>
      <c r="K350" s="152"/>
      <c r="L350" s="152"/>
      <c r="M350" s="152"/>
      <c r="N350" s="152"/>
      <c r="O350" s="153"/>
      <c r="T350" s="4"/>
      <c r="U350" s="4">
        <f>IF(COUNTIF(D338,"○")=1,1,0)</f>
        <v>0</v>
      </c>
      <c r="V350" s="4"/>
      <c r="W350" s="4"/>
      <c r="X350" s="4"/>
      <c r="Y350" s="70"/>
      <c r="Z350" s="70"/>
      <c r="AA350" s="70"/>
    </row>
    <row r="351" spans="3:27" s="1" customFormat="1" ht="18" customHeight="1">
      <c r="D351" s="27"/>
      <c r="T351" s="70"/>
      <c r="U351" s="13"/>
      <c r="V351" s="13"/>
      <c r="W351" s="13"/>
      <c r="X351" s="13"/>
      <c r="Y351" s="13"/>
      <c r="Z351" s="70"/>
      <c r="AA351" s="70"/>
    </row>
    <row r="352" spans="3:27" s="1" customFormat="1" ht="18" customHeight="1">
      <c r="D352" s="27"/>
      <c r="T352" s="70"/>
      <c r="U352" s="13"/>
      <c r="V352" s="13"/>
      <c r="W352" s="13"/>
      <c r="X352" s="13"/>
      <c r="Y352" s="13"/>
      <c r="Z352" s="70"/>
      <c r="AA352" s="70"/>
    </row>
    <row r="353" spans="3:27" s="1" customFormat="1" ht="4.5" customHeight="1">
      <c r="T353" s="70"/>
      <c r="U353" s="13"/>
      <c r="V353" s="13"/>
      <c r="W353" s="13"/>
      <c r="X353" s="13"/>
      <c r="Y353" s="13"/>
      <c r="Z353" s="70"/>
      <c r="AA353" s="70"/>
    </row>
    <row r="354" spans="3:27" s="1" customFormat="1" ht="18">
      <c r="C354" s="150" t="s">
        <v>73</v>
      </c>
      <c r="D354" s="150"/>
      <c r="E354" s="150"/>
      <c r="F354" s="150"/>
      <c r="G354" s="150"/>
      <c r="H354" s="150"/>
      <c r="I354" s="150"/>
      <c r="J354" s="150"/>
      <c r="K354" s="150"/>
      <c r="L354" s="150"/>
      <c r="M354" s="150"/>
      <c r="N354" s="150"/>
      <c r="O354" s="150"/>
      <c r="P354" s="150"/>
      <c r="T354" s="70"/>
      <c r="U354" s="13"/>
      <c r="V354" s="13"/>
      <c r="W354" s="13"/>
      <c r="X354" s="13"/>
      <c r="Y354" s="13"/>
      <c r="Z354" s="70"/>
      <c r="AA354" s="70"/>
    </row>
    <row r="355" spans="3:27" s="1" customFormat="1" ht="4.5" customHeight="1">
      <c r="T355" s="70"/>
      <c r="U355" s="13"/>
      <c r="V355" s="13"/>
      <c r="W355" s="13"/>
      <c r="X355" s="13"/>
      <c r="Y355" s="13"/>
      <c r="Z355" s="70"/>
      <c r="AA355" s="70"/>
    </row>
    <row r="356" spans="3:27" s="1" customFormat="1" ht="18">
      <c r="C356" s="24">
        <v>1</v>
      </c>
      <c r="D356" s="14" t="s">
        <v>87</v>
      </c>
      <c r="E356" s="1" t="s">
        <v>819</v>
      </c>
      <c r="T356" s="70"/>
      <c r="U356" s="13"/>
      <c r="V356" s="13"/>
      <c r="W356" s="13"/>
      <c r="X356" s="13"/>
      <c r="Y356" s="13"/>
      <c r="Z356" s="70"/>
      <c r="AA356" s="70"/>
    </row>
    <row r="357" spans="3:27" s="1" customFormat="1" ht="9" customHeight="1">
      <c r="T357" s="70"/>
      <c r="U357" s="13"/>
      <c r="V357" s="13"/>
      <c r="W357" s="13"/>
      <c r="X357" s="13"/>
      <c r="Y357" s="13"/>
      <c r="Z357" s="70"/>
      <c r="AA357" s="70"/>
    </row>
    <row r="358" spans="3:27" s="1" customFormat="1" ht="18.600000000000001" thickBot="1">
      <c r="C358" s="24"/>
      <c r="D358" s="1" t="s">
        <v>820</v>
      </c>
      <c r="T358" s="70"/>
      <c r="U358" s="13"/>
      <c r="V358" s="13"/>
      <c r="W358" s="13"/>
      <c r="X358" s="13"/>
      <c r="Y358" s="13"/>
      <c r="Z358" s="70"/>
      <c r="AA358" s="70"/>
    </row>
    <row r="359" spans="3:27" s="1" customFormat="1" ht="18" customHeight="1">
      <c r="D359" s="19" t="s">
        <v>329</v>
      </c>
      <c r="E359" s="30" t="s">
        <v>821</v>
      </c>
      <c r="F359" s="31"/>
      <c r="G359" s="31"/>
      <c r="H359" s="31"/>
      <c r="I359" s="31"/>
      <c r="J359" s="31"/>
      <c r="K359" s="31"/>
      <c r="L359" s="31"/>
      <c r="M359" s="31"/>
      <c r="N359" s="31"/>
      <c r="O359" s="32"/>
      <c r="T359" s="78"/>
      <c r="U359" s="13"/>
      <c r="V359" s="70">
        <f>COUNTIF(D359:D362,"○")</f>
        <v>0</v>
      </c>
      <c r="W359" s="4">
        <f>IF(D359="○",1,0)</f>
        <v>0</v>
      </c>
      <c r="X359" s="4" t="str">
        <f>IF(V359&gt;1,"赤",IF(W359=1,"白",IF(AND(V359=1,W359=0),"グレー","オレンジ")))</f>
        <v>オレンジ</v>
      </c>
      <c r="Y359" s="13"/>
      <c r="Z359" s="70"/>
      <c r="AA359" s="70"/>
    </row>
    <row r="360" spans="3:27" s="1" customFormat="1" ht="18" customHeight="1">
      <c r="D360" s="21" t="s">
        <v>606</v>
      </c>
      <c r="E360" s="30" t="s">
        <v>822</v>
      </c>
      <c r="F360" s="31"/>
      <c r="G360" s="31"/>
      <c r="H360" s="31"/>
      <c r="I360" s="31"/>
      <c r="J360" s="31"/>
      <c r="K360" s="31"/>
      <c r="L360" s="31"/>
      <c r="M360" s="31"/>
      <c r="N360" s="31"/>
      <c r="O360" s="32"/>
      <c r="T360" s="78"/>
      <c r="U360" s="13"/>
      <c r="V360" s="4"/>
      <c r="W360" s="4">
        <f t="shared" ref="W360:W362" si="10">IF(D360="○",1,0)</f>
        <v>0</v>
      </c>
      <c r="X360" s="4" t="str">
        <f>IF(V359&gt;1,"赤",IF(W360=1,"白",IF(AND(V359=1,W360=0),"グレー","オレンジ")))</f>
        <v>オレンジ</v>
      </c>
      <c r="Y360" s="13"/>
      <c r="Z360" s="70"/>
      <c r="AA360" s="70"/>
    </row>
    <row r="361" spans="3:27" s="1" customFormat="1" ht="18" customHeight="1">
      <c r="D361" s="21" t="s">
        <v>329</v>
      </c>
      <c r="E361" s="30" t="s">
        <v>823</v>
      </c>
      <c r="F361" s="31"/>
      <c r="G361" s="31"/>
      <c r="H361" s="31"/>
      <c r="I361" s="31"/>
      <c r="J361" s="31"/>
      <c r="K361" s="31"/>
      <c r="L361" s="31"/>
      <c r="M361" s="31"/>
      <c r="N361" s="31"/>
      <c r="O361" s="32"/>
      <c r="T361" s="78"/>
      <c r="U361" s="13"/>
      <c r="V361" s="4"/>
      <c r="W361" s="4">
        <f t="shared" si="10"/>
        <v>0</v>
      </c>
      <c r="X361" s="4" t="str">
        <f>IF(V359&gt;1,"赤",IF(W361=1,"白",IF(AND(V359=1,W361=0),"グレー","オレンジ")))</f>
        <v>オレンジ</v>
      </c>
      <c r="Y361" s="13"/>
      <c r="Z361" s="70"/>
      <c r="AA361" s="70"/>
    </row>
    <row r="362" spans="3:27" s="1" customFormat="1" ht="18" customHeight="1" thickBot="1">
      <c r="D362" s="20"/>
      <c r="E362" s="30" t="s">
        <v>824</v>
      </c>
      <c r="F362" s="31"/>
      <c r="G362" s="31"/>
      <c r="H362" s="31"/>
      <c r="I362" s="31"/>
      <c r="J362" s="31"/>
      <c r="K362" s="31"/>
      <c r="L362" s="31"/>
      <c r="M362" s="31"/>
      <c r="N362" s="31"/>
      <c r="O362" s="32"/>
      <c r="T362" s="78"/>
      <c r="U362" s="13"/>
      <c r="V362" s="4"/>
      <c r="W362" s="4">
        <f t="shared" si="10"/>
        <v>0</v>
      </c>
      <c r="X362" s="4" t="str">
        <f>IF(V359&gt;1,"赤",IF(W362=1,"白",IF(AND(V359=1,W362=0),"グレー","オレンジ")))</f>
        <v>オレンジ</v>
      </c>
      <c r="Y362" s="13"/>
      <c r="Z362" s="70"/>
      <c r="AA362" s="70"/>
    </row>
    <row r="363" spans="3:27" s="1" customFormat="1" ht="18" customHeight="1">
      <c r="D363" s="27"/>
      <c r="T363" s="70"/>
      <c r="U363" s="13"/>
      <c r="V363" s="4"/>
      <c r="W363" s="4"/>
      <c r="X363" s="4"/>
      <c r="Y363" s="13"/>
      <c r="Z363" s="70"/>
      <c r="AA363" s="70"/>
    </row>
    <row r="364" spans="3:27" s="1" customFormat="1" ht="18">
      <c r="C364" s="24"/>
      <c r="D364" s="14" t="s">
        <v>90</v>
      </c>
      <c r="E364" s="1" t="s">
        <v>825</v>
      </c>
      <c r="T364" s="70"/>
      <c r="U364" s="13"/>
      <c r="V364" s="4"/>
      <c r="W364" s="4"/>
      <c r="X364" s="4"/>
      <c r="Y364" s="13"/>
      <c r="Z364" s="70"/>
      <c r="AA364" s="70"/>
    </row>
    <row r="365" spans="3:27" s="1" customFormat="1" ht="9" customHeight="1">
      <c r="T365" s="70"/>
      <c r="U365" s="13"/>
      <c r="V365" s="13"/>
      <c r="W365" s="4"/>
      <c r="X365" s="4"/>
      <c r="Y365" s="13"/>
      <c r="Z365" s="70"/>
      <c r="AA365" s="70"/>
    </row>
    <row r="366" spans="3:27" s="1" customFormat="1" ht="18.600000000000001" thickBot="1">
      <c r="C366" s="24"/>
      <c r="D366" s="1" t="s">
        <v>820</v>
      </c>
      <c r="T366" s="70"/>
      <c r="U366" s="13"/>
      <c r="V366" s="13"/>
      <c r="W366" s="13"/>
      <c r="X366" s="13"/>
      <c r="Y366" s="13"/>
      <c r="Z366" s="70"/>
      <c r="AA366" s="70"/>
    </row>
    <row r="367" spans="3:27" s="1" customFormat="1" ht="18" customHeight="1">
      <c r="D367" s="19"/>
      <c r="E367" s="30" t="s">
        <v>826</v>
      </c>
      <c r="F367" s="31"/>
      <c r="G367" s="31"/>
      <c r="H367" s="31"/>
      <c r="I367" s="31"/>
      <c r="J367" s="31"/>
      <c r="K367" s="31"/>
      <c r="L367" s="31"/>
      <c r="M367" s="31"/>
      <c r="N367" s="31"/>
      <c r="O367" s="32"/>
      <c r="T367" s="78"/>
      <c r="U367" s="13"/>
      <c r="V367" s="70">
        <f>COUNTIF(D367:D370,"○")</f>
        <v>0</v>
      </c>
      <c r="W367" s="4">
        <f>IF(D367="○",1,0)</f>
        <v>0</v>
      </c>
      <c r="X367" s="4" t="str">
        <f>IF(V367&gt;1,"赤",IF(W367=1,"白",IF(AND(V367=1,W367=0),"グレー","オレンジ")))</f>
        <v>オレンジ</v>
      </c>
      <c r="Y367" s="13"/>
      <c r="Z367" s="70"/>
      <c r="AA367" s="70"/>
    </row>
    <row r="368" spans="3:27" s="1" customFormat="1" ht="18" customHeight="1">
      <c r="D368" s="21"/>
      <c r="E368" s="30" t="s">
        <v>827</v>
      </c>
      <c r="F368" s="31"/>
      <c r="G368" s="31"/>
      <c r="H368" s="31"/>
      <c r="I368" s="31"/>
      <c r="J368" s="31"/>
      <c r="K368" s="31"/>
      <c r="L368" s="31"/>
      <c r="M368" s="31"/>
      <c r="N368" s="31"/>
      <c r="O368" s="32"/>
      <c r="T368" s="78"/>
      <c r="U368" s="13"/>
      <c r="V368" s="4"/>
      <c r="W368" s="4">
        <f t="shared" ref="W368:W370" si="11">IF(D368="○",1,0)</f>
        <v>0</v>
      </c>
      <c r="X368" s="4" t="str">
        <f>IF(V367&gt;1,"赤",IF(W368=1,"白",IF(AND(V367=1,W368=0),"グレー","オレンジ")))</f>
        <v>オレンジ</v>
      </c>
      <c r="Y368" s="13"/>
      <c r="Z368" s="70"/>
      <c r="AA368" s="70"/>
    </row>
    <row r="369" spans="3:27" s="1" customFormat="1" ht="18" customHeight="1">
      <c r="D369" s="21"/>
      <c r="E369" s="30" t="s">
        <v>828</v>
      </c>
      <c r="F369" s="31"/>
      <c r="G369" s="31"/>
      <c r="H369" s="31"/>
      <c r="I369" s="31"/>
      <c r="J369" s="31"/>
      <c r="K369" s="31"/>
      <c r="L369" s="31"/>
      <c r="M369" s="31"/>
      <c r="N369" s="31"/>
      <c r="O369" s="32"/>
      <c r="T369" s="78"/>
      <c r="U369" s="13"/>
      <c r="V369" s="4"/>
      <c r="W369" s="4">
        <f t="shared" si="11"/>
        <v>0</v>
      </c>
      <c r="X369" s="4" t="str">
        <f>IF(V367&gt;1,"赤",IF(W369=1,"白",IF(AND(V367=1,W369=0),"グレー","オレンジ")))</f>
        <v>オレンジ</v>
      </c>
      <c r="Y369" s="13"/>
      <c r="Z369" s="70"/>
      <c r="AA369" s="70"/>
    </row>
    <row r="370" spans="3:27" s="1" customFormat="1" ht="18" customHeight="1" thickBot="1">
      <c r="D370" s="20"/>
      <c r="E370" s="30" t="s">
        <v>829</v>
      </c>
      <c r="F370" s="31"/>
      <c r="G370" s="31"/>
      <c r="H370" s="31"/>
      <c r="I370" s="31"/>
      <c r="J370" s="31"/>
      <c r="K370" s="31"/>
      <c r="L370" s="31"/>
      <c r="M370" s="31"/>
      <c r="N370" s="31"/>
      <c r="O370" s="32"/>
      <c r="T370" s="78"/>
      <c r="U370" s="13"/>
      <c r="V370" s="4"/>
      <c r="W370" s="4">
        <f t="shared" si="11"/>
        <v>0</v>
      </c>
      <c r="X370" s="4" t="str">
        <f>IF(V367&gt;1,"赤",IF(W370=1,"白",IF(AND(V367=1,W370=0),"グレー","オレンジ")))</f>
        <v>オレンジ</v>
      </c>
      <c r="Y370" s="13"/>
      <c r="Z370" s="70"/>
      <c r="AA370" s="70"/>
    </row>
    <row r="371" spans="3:27" s="1" customFormat="1" ht="18" customHeight="1">
      <c r="D371" s="27"/>
      <c r="T371" s="70"/>
      <c r="U371" s="13"/>
      <c r="V371" s="4"/>
      <c r="W371" s="4"/>
      <c r="X371" s="4"/>
      <c r="Y371" s="13"/>
      <c r="Z371" s="70"/>
      <c r="AA371" s="70"/>
    </row>
    <row r="372" spans="3:27" s="1" customFormat="1" ht="18">
      <c r="C372" s="24">
        <v>2</v>
      </c>
      <c r="D372" s="1" t="s">
        <v>830</v>
      </c>
      <c r="T372" s="70"/>
      <c r="U372" s="13"/>
      <c r="V372" s="4"/>
      <c r="W372" s="4"/>
      <c r="X372" s="4"/>
      <c r="Y372" s="13"/>
      <c r="Z372" s="70"/>
      <c r="AA372" s="70"/>
    </row>
    <row r="373" spans="3:27" s="1" customFormat="1" ht="9" customHeight="1">
      <c r="T373" s="70"/>
      <c r="U373" s="13"/>
      <c r="V373" s="13"/>
      <c r="W373" s="4"/>
      <c r="X373" s="4"/>
      <c r="Y373" s="13"/>
      <c r="Z373" s="70"/>
      <c r="AA373" s="70"/>
    </row>
    <row r="374" spans="3:27" s="1" customFormat="1" ht="18.600000000000001" thickBot="1">
      <c r="C374" s="24"/>
      <c r="D374" s="1" t="s">
        <v>820</v>
      </c>
      <c r="T374" s="70"/>
      <c r="U374" s="13"/>
      <c r="V374" s="13"/>
      <c r="W374" s="13"/>
      <c r="X374" s="13"/>
      <c r="Y374" s="13"/>
      <c r="Z374" s="70"/>
      <c r="AA374" s="70"/>
    </row>
    <row r="375" spans="3:27" s="1" customFormat="1" ht="18" customHeight="1">
      <c r="D375" s="19" t="s">
        <v>329</v>
      </c>
      <c r="E375" s="30" t="s">
        <v>831</v>
      </c>
      <c r="F375" s="31"/>
      <c r="G375" s="31"/>
      <c r="H375" s="31"/>
      <c r="I375" s="31"/>
      <c r="J375" s="31"/>
      <c r="K375" s="31"/>
      <c r="L375" s="31"/>
      <c r="M375" s="31"/>
      <c r="N375" s="31"/>
      <c r="O375" s="32"/>
      <c r="T375" s="78"/>
      <c r="U375" s="13"/>
      <c r="V375" s="70">
        <f>COUNTIF(D375:D377,"○")</f>
        <v>0</v>
      </c>
      <c r="W375" s="4">
        <f>IF(D375="○",1,0)</f>
        <v>0</v>
      </c>
      <c r="X375" s="4" t="str">
        <f>IF(V375&gt;1,"赤",IF(W375=1,"白",IF(AND(V375=1,W375=0),"グレー","オレンジ")))</f>
        <v>オレンジ</v>
      </c>
      <c r="Y375" s="13"/>
      <c r="Z375" s="70"/>
      <c r="AA375" s="70"/>
    </row>
    <row r="376" spans="3:27" s="1" customFormat="1" ht="18" customHeight="1">
      <c r="D376" s="21"/>
      <c r="E376" s="30" t="s">
        <v>832</v>
      </c>
      <c r="F376" s="31"/>
      <c r="G376" s="31"/>
      <c r="H376" s="31"/>
      <c r="I376" s="31"/>
      <c r="J376" s="31"/>
      <c r="K376" s="31"/>
      <c r="L376" s="31"/>
      <c r="M376" s="31"/>
      <c r="N376" s="31"/>
      <c r="O376" s="32"/>
      <c r="T376" s="78"/>
      <c r="U376" s="13"/>
      <c r="V376" s="4"/>
      <c r="W376" s="4">
        <f t="shared" ref="W376:W377" si="12">IF(D376="○",1,0)</f>
        <v>0</v>
      </c>
      <c r="X376" s="4" t="str">
        <f>IF(V375&gt;1,"赤",IF(W376=1,"白",IF(AND(V375=1,W376=0),"グレー","オレンジ")))</f>
        <v>オレンジ</v>
      </c>
      <c r="Y376" s="13"/>
      <c r="Z376" s="70"/>
      <c r="AA376" s="70"/>
    </row>
    <row r="377" spans="3:27" s="1" customFormat="1" ht="18" customHeight="1" thickBot="1">
      <c r="D377" s="20"/>
      <c r="E377" s="30" t="s">
        <v>833</v>
      </c>
      <c r="F377" s="31"/>
      <c r="G377" s="31"/>
      <c r="H377" s="31"/>
      <c r="I377" s="31"/>
      <c r="J377" s="31"/>
      <c r="K377" s="31"/>
      <c r="L377" s="31"/>
      <c r="M377" s="31"/>
      <c r="N377" s="31"/>
      <c r="O377" s="32"/>
      <c r="T377" s="78"/>
      <c r="U377" s="13"/>
      <c r="V377" s="4"/>
      <c r="W377" s="4">
        <f t="shared" si="12"/>
        <v>0</v>
      </c>
      <c r="X377" s="4" t="str">
        <f>IF(V375&gt;1,"赤",IF(W377=1,"白",IF(AND(V375=1,W377=0),"グレー","オレンジ")))</f>
        <v>オレンジ</v>
      </c>
      <c r="Y377" s="13"/>
      <c r="Z377" s="70"/>
      <c r="AA377" s="70"/>
    </row>
    <row r="378" spans="3:27" s="1" customFormat="1" ht="18" customHeight="1">
      <c r="D378" s="27"/>
      <c r="T378" s="70"/>
      <c r="U378" s="13"/>
      <c r="V378" s="4"/>
      <c r="W378" s="4"/>
      <c r="X378" s="4"/>
      <c r="Y378" s="13"/>
      <c r="Z378" s="70"/>
      <c r="AA378" s="70"/>
    </row>
    <row r="379" spans="3:27" s="1" customFormat="1" ht="18">
      <c r="C379" s="24">
        <v>3</v>
      </c>
      <c r="D379" s="14" t="s">
        <v>183</v>
      </c>
      <c r="E379" s="1" t="s">
        <v>834</v>
      </c>
      <c r="T379" s="70"/>
      <c r="U379" s="13"/>
      <c r="V379" s="4"/>
      <c r="W379" s="4"/>
      <c r="X379" s="4"/>
      <c r="Y379" s="13"/>
      <c r="Z379" s="70"/>
      <c r="AA379" s="70"/>
    </row>
    <row r="380" spans="3:27" s="1" customFormat="1" ht="15" customHeight="1">
      <c r="C380" s="24"/>
      <c r="D380" s="14"/>
      <c r="E380" s="10" t="s">
        <v>835</v>
      </c>
      <c r="T380" s="70"/>
      <c r="U380" s="13"/>
      <c r="V380" s="4"/>
      <c r="W380" s="4"/>
      <c r="X380" s="4"/>
      <c r="Y380" s="13"/>
      <c r="Z380" s="70"/>
      <c r="AA380" s="70"/>
    </row>
    <row r="381" spans="3:27" s="1" customFormat="1" ht="9" customHeight="1">
      <c r="T381" s="70"/>
      <c r="U381" s="13"/>
      <c r="V381" s="13"/>
      <c r="W381" s="4"/>
      <c r="X381" s="4"/>
      <c r="Y381" s="13"/>
      <c r="Z381" s="70"/>
      <c r="AA381" s="70"/>
    </row>
    <row r="382" spans="3:27" s="1" customFormat="1" ht="18.600000000000001" thickBot="1">
      <c r="C382" s="24"/>
      <c r="D382" s="8" t="s">
        <v>622</v>
      </c>
      <c r="T382" s="70"/>
      <c r="U382" s="13"/>
      <c r="V382" s="13"/>
      <c r="W382" s="13"/>
      <c r="X382" s="13"/>
      <c r="Y382" s="13"/>
      <c r="Z382" s="70"/>
      <c r="AA382" s="70"/>
    </row>
    <row r="383" spans="3:27" s="1" customFormat="1" ht="18" customHeight="1">
      <c r="D383" s="19"/>
      <c r="E383" s="30" t="s">
        <v>836</v>
      </c>
      <c r="F383" s="31"/>
      <c r="G383" s="31"/>
      <c r="H383" s="31"/>
      <c r="I383" s="31"/>
      <c r="J383" s="31"/>
      <c r="K383" s="31"/>
      <c r="L383" s="31"/>
      <c r="M383" s="31"/>
      <c r="N383" s="31"/>
      <c r="O383" s="32"/>
      <c r="T383" s="78"/>
      <c r="U383" s="13"/>
      <c r="V383" s="13"/>
      <c r="W383" s="13"/>
      <c r="X383" s="13"/>
      <c r="Y383" s="13"/>
      <c r="Z383" s="70"/>
      <c r="AA383" s="70"/>
    </row>
    <row r="384" spans="3:27" s="1" customFormat="1" ht="18" customHeight="1">
      <c r="D384" s="21"/>
      <c r="E384" s="30" t="s">
        <v>837</v>
      </c>
      <c r="F384" s="31"/>
      <c r="G384" s="31"/>
      <c r="H384" s="31"/>
      <c r="I384" s="31"/>
      <c r="J384" s="31"/>
      <c r="K384" s="31"/>
      <c r="L384" s="31"/>
      <c r="M384" s="31"/>
      <c r="N384" s="31"/>
      <c r="O384" s="32"/>
      <c r="T384" s="78"/>
      <c r="U384" s="13"/>
      <c r="V384" s="13"/>
      <c r="W384" s="13"/>
      <c r="X384" s="13"/>
      <c r="Y384" s="13"/>
      <c r="Z384" s="70"/>
      <c r="AA384" s="70"/>
    </row>
    <row r="385" spans="3:27" s="1" customFormat="1" ht="18" customHeight="1">
      <c r="D385" s="21"/>
      <c r="E385" s="30" t="s">
        <v>838</v>
      </c>
      <c r="F385" s="31"/>
      <c r="G385" s="31"/>
      <c r="H385" s="31"/>
      <c r="I385" s="31"/>
      <c r="J385" s="31"/>
      <c r="K385" s="31"/>
      <c r="L385" s="31"/>
      <c r="M385" s="31"/>
      <c r="N385" s="31"/>
      <c r="O385" s="32"/>
      <c r="T385" s="78"/>
      <c r="U385" s="13"/>
      <c r="V385" s="13"/>
      <c r="W385" s="13"/>
      <c r="X385" s="13"/>
      <c r="Y385" s="13"/>
      <c r="Z385" s="70"/>
      <c r="AA385" s="70"/>
    </row>
    <row r="386" spans="3:27" s="1" customFormat="1" ht="18" customHeight="1">
      <c r="D386" s="21"/>
      <c r="E386" s="30" t="s">
        <v>839</v>
      </c>
      <c r="F386" s="31"/>
      <c r="G386" s="31"/>
      <c r="H386" s="31"/>
      <c r="I386" s="31"/>
      <c r="J386" s="31"/>
      <c r="K386" s="31"/>
      <c r="L386" s="31"/>
      <c r="M386" s="31"/>
      <c r="N386" s="31"/>
      <c r="O386" s="32"/>
      <c r="T386" s="78"/>
      <c r="U386" s="13"/>
      <c r="V386" s="13"/>
      <c r="W386" s="13"/>
      <c r="X386" s="13"/>
      <c r="Y386" s="13"/>
      <c r="Z386" s="70"/>
      <c r="AA386" s="70"/>
    </row>
    <row r="387" spans="3:27" s="1" customFormat="1" ht="18" customHeight="1">
      <c r="D387" s="21"/>
      <c r="E387" s="30" t="s">
        <v>840</v>
      </c>
      <c r="F387" s="31"/>
      <c r="G387" s="31"/>
      <c r="H387" s="31"/>
      <c r="I387" s="31"/>
      <c r="J387" s="31"/>
      <c r="K387" s="31"/>
      <c r="L387" s="31"/>
      <c r="M387" s="31"/>
      <c r="N387" s="31"/>
      <c r="O387" s="32"/>
      <c r="T387" s="78"/>
      <c r="U387" s="13"/>
      <c r="V387" s="13"/>
      <c r="W387" s="13"/>
      <c r="X387" s="13"/>
      <c r="Y387" s="13"/>
      <c r="Z387" s="70"/>
      <c r="AA387" s="70"/>
    </row>
    <row r="388" spans="3:27" s="1" customFormat="1" ht="18" customHeight="1">
      <c r="D388" s="21"/>
      <c r="E388" s="30" t="s">
        <v>841</v>
      </c>
      <c r="F388" s="31"/>
      <c r="G388" s="31"/>
      <c r="H388" s="31"/>
      <c r="I388" s="31"/>
      <c r="J388" s="31"/>
      <c r="K388" s="31"/>
      <c r="L388" s="31"/>
      <c r="M388" s="31"/>
      <c r="N388" s="31"/>
      <c r="O388" s="32"/>
      <c r="T388" s="78"/>
      <c r="U388" s="13"/>
      <c r="V388" s="13"/>
      <c r="W388" s="13"/>
      <c r="X388" s="13"/>
      <c r="Y388" s="13"/>
      <c r="Z388" s="70"/>
      <c r="AA388" s="70"/>
    </row>
    <row r="389" spans="3:27" s="1" customFormat="1" ht="18" customHeight="1">
      <c r="D389" s="21"/>
      <c r="E389" s="30" t="s">
        <v>842</v>
      </c>
      <c r="F389" s="31"/>
      <c r="G389" s="31"/>
      <c r="H389" s="31"/>
      <c r="I389" s="31"/>
      <c r="J389" s="31"/>
      <c r="K389" s="31"/>
      <c r="L389" s="31"/>
      <c r="M389" s="31"/>
      <c r="N389" s="31"/>
      <c r="O389" s="32"/>
      <c r="T389" s="78"/>
      <c r="U389" s="13"/>
      <c r="V389" s="13"/>
      <c r="W389" s="13"/>
      <c r="X389" s="13"/>
      <c r="Y389" s="13"/>
      <c r="Z389" s="70"/>
      <c r="AA389" s="70"/>
    </row>
    <row r="390" spans="3:27" s="1" customFormat="1" ht="18" customHeight="1">
      <c r="D390" s="21"/>
      <c r="E390" s="30" t="s">
        <v>843</v>
      </c>
      <c r="F390" s="31"/>
      <c r="G390" s="31"/>
      <c r="H390" s="31"/>
      <c r="I390" s="31"/>
      <c r="J390" s="31"/>
      <c r="K390" s="31"/>
      <c r="L390" s="31"/>
      <c r="M390" s="31"/>
      <c r="N390" s="31"/>
      <c r="O390" s="32"/>
      <c r="T390" s="78"/>
      <c r="U390" s="13"/>
      <c r="V390" s="13"/>
      <c r="W390" s="13"/>
      <c r="X390" s="13"/>
      <c r="Y390" s="13"/>
      <c r="Z390" s="70"/>
      <c r="AA390" s="70"/>
    </row>
    <row r="391" spans="3:27" s="1" customFormat="1" ht="18" customHeight="1">
      <c r="D391" s="21"/>
      <c r="E391" s="30" t="s">
        <v>844</v>
      </c>
      <c r="F391" s="31"/>
      <c r="G391" s="31"/>
      <c r="H391" s="31"/>
      <c r="I391" s="31"/>
      <c r="J391" s="31"/>
      <c r="K391" s="31"/>
      <c r="L391" s="31"/>
      <c r="M391" s="31"/>
      <c r="N391" s="31"/>
      <c r="O391" s="32"/>
      <c r="T391" s="78"/>
      <c r="U391" s="13"/>
      <c r="V391" s="13"/>
      <c r="W391" s="13"/>
      <c r="X391" s="13"/>
      <c r="Y391" s="13"/>
      <c r="Z391" s="70"/>
      <c r="AA391" s="70"/>
    </row>
    <row r="392" spans="3:27" s="1" customFormat="1" ht="18" customHeight="1">
      <c r="D392" s="21"/>
      <c r="E392" s="30" t="s">
        <v>845</v>
      </c>
      <c r="F392" s="31"/>
      <c r="G392" s="31"/>
      <c r="H392" s="31"/>
      <c r="I392" s="31"/>
      <c r="J392" s="31"/>
      <c r="K392" s="31"/>
      <c r="L392" s="31"/>
      <c r="M392" s="31"/>
      <c r="N392" s="31"/>
      <c r="O392" s="32"/>
      <c r="T392" s="78"/>
      <c r="U392" s="13"/>
      <c r="V392" s="13"/>
      <c r="W392" s="13"/>
      <c r="X392" s="13"/>
      <c r="Y392" s="13"/>
      <c r="Z392" s="70"/>
      <c r="AA392" s="70"/>
    </row>
    <row r="393" spans="3:27" s="1" customFormat="1" ht="18" customHeight="1" thickBot="1">
      <c r="D393" s="20"/>
      <c r="E393" s="30" t="s">
        <v>649</v>
      </c>
      <c r="F393" s="31"/>
      <c r="G393" s="31"/>
      <c r="H393" s="31"/>
      <c r="I393" s="31"/>
      <c r="J393" s="31"/>
      <c r="K393" s="31"/>
      <c r="L393" s="31"/>
      <c r="M393" s="31"/>
      <c r="N393" s="31"/>
      <c r="O393" s="32"/>
      <c r="T393" s="78"/>
      <c r="U393" s="13"/>
      <c r="V393" s="13"/>
      <c r="W393" s="13"/>
      <c r="X393" s="13"/>
      <c r="Y393" s="13"/>
      <c r="Z393" s="70"/>
      <c r="AA393" s="70"/>
    </row>
    <row r="394" spans="3:27" s="1" customFormat="1" ht="4.5" customHeight="1">
      <c r="T394" s="70"/>
      <c r="U394" s="13"/>
      <c r="V394" s="13"/>
      <c r="W394" s="13"/>
      <c r="X394" s="13"/>
      <c r="Y394" s="13"/>
      <c r="Z394" s="70"/>
      <c r="AA394" s="70"/>
    </row>
    <row r="395" spans="3:27" s="1" customFormat="1" ht="18.600000000000001" thickBot="1">
      <c r="C395" s="24"/>
      <c r="D395" s="8" t="s">
        <v>601</v>
      </c>
      <c r="E395" s="1" t="s">
        <v>457</v>
      </c>
      <c r="T395" s="70"/>
      <c r="U395" s="13"/>
      <c r="V395" s="13"/>
      <c r="W395" s="13"/>
      <c r="X395" s="13"/>
      <c r="Y395" s="13"/>
      <c r="Z395" s="70"/>
      <c r="AA395" s="70"/>
    </row>
    <row r="396" spans="3:27" s="1" customFormat="1" ht="27.75" customHeight="1" thickBot="1">
      <c r="D396" s="151"/>
      <c r="E396" s="152"/>
      <c r="F396" s="152"/>
      <c r="G396" s="152"/>
      <c r="H396" s="152"/>
      <c r="I396" s="152"/>
      <c r="J396" s="152"/>
      <c r="K396" s="152"/>
      <c r="L396" s="152"/>
      <c r="M396" s="152"/>
      <c r="N396" s="152"/>
      <c r="O396" s="153"/>
      <c r="T396" s="4"/>
      <c r="U396" s="4">
        <f>IF(COUNTIF(D393,"○")=1,1,0)</f>
        <v>0</v>
      </c>
      <c r="V396" s="4"/>
      <c r="W396" s="4"/>
      <c r="X396" s="4"/>
      <c r="Y396" s="70"/>
      <c r="Z396" s="70"/>
      <c r="AA396" s="70"/>
    </row>
    <row r="397" spans="3:27" s="1" customFormat="1" ht="18" customHeight="1">
      <c r="D397" s="27"/>
      <c r="T397" s="70"/>
      <c r="U397" s="13"/>
      <c r="V397" s="13"/>
      <c r="W397" s="13"/>
      <c r="X397" s="13"/>
      <c r="Y397" s="13"/>
      <c r="Z397" s="70"/>
      <c r="AA397" s="70"/>
    </row>
    <row r="398" spans="3:27" s="1" customFormat="1" ht="18">
      <c r="C398" s="24"/>
      <c r="D398" s="14" t="s">
        <v>204</v>
      </c>
      <c r="E398" s="1" t="s">
        <v>846</v>
      </c>
      <c r="T398" s="70"/>
      <c r="U398" s="13"/>
      <c r="V398" s="13"/>
      <c r="W398" s="13"/>
      <c r="X398" s="13"/>
      <c r="Y398" s="13"/>
      <c r="Z398" s="70"/>
      <c r="AA398" s="70"/>
    </row>
    <row r="399" spans="3:27" s="1" customFormat="1" ht="9" customHeight="1">
      <c r="T399" s="70"/>
      <c r="U399" s="13"/>
      <c r="V399" s="13"/>
      <c r="W399" s="13"/>
      <c r="X399" s="13"/>
      <c r="Y399" s="13"/>
      <c r="Z399" s="70"/>
      <c r="AA399" s="70"/>
    </row>
    <row r="400" spans="3:27" s="1" customFormat="1" ht="18.600000000000001" thickBot="1">
      <c r="C400" s="24"/>
      <c r="D400" s="8" t="s">
        <v>622</v>
      </c>
      <c r="T400" s="70"/>
      <c r="U400" s="13"/>
      <c r="V400" s="13"/>
      <c r="W400" s="13"/>
      <c r="X400" s="13"/>
      <c r="Y400" s="13"/>
      <c r="Z400" s="70"/>
      <c r="AA400" s="70"/>
    </row>
    <row r="401" spans="3:27" s="1" customFormat="1" ht="18" customHeight="1">
      <c r="D401" s="19"/>
      <c r="E401" s="60" t="s">
        <v>847</v>
      </c>
      <c r="F401" s="31"/>
      <c r="G401" s="31"/>
      <c r="H401" s="31"/>
      <c r="I401" s="31"/>
      <c r="J401" s="31"/>
      <c r="K401" s="31"/>
      <c r="L401" s="31"/>
      <c r="M401" s="31"/>
      <c r="N401" s="31"/>
      <c r="O401" s="32"/>
      <c r="T401" s="78"/>
      <c r="U401" s="13"/>
      <c r="V401" s="13"/>
      <c r="W401" s="13"/>
      <c r="X401" s="13"/>
      <c r="Y401" s="13"/>
      <c r="Z401" s="70"/>
      <c r="AA401" s="70"/>
    </row>
    <row r="402" spans="3:27" s="1" customFormat="1" ht="27.75" customHeight="1">
      <c r="D402" s="21"/>
      <c r="E402" s="128" t="s">
        <v>848</v>
      </c>
      <c r="F402" s="199"/>
      <c r="G402" s="199"/>
      <c r="H402" s="199"/>
      <c r="I402" s="199"/>
      <c r="J402" s="199"/>
      <c r="K402" s="199"/>
      <c r="L402" s="199"/>
      <c r="M402" s="199"/>
      <c r="N402" s="199"/>
      <c r="O402" s="200"/>
      <c r="T402" s="78"/>
      <c r="U402" s="13"/>
      <c r="V402" s="13"/>
      <c r="W402" s="13"/>
      <c r="X402" s="13"/>
      <c r="Y402" s="13"/>
      <c r="Z402" s="70"/>
      <c r="AA402" s="70"/>
    </row>
    <row r="403" spans="3:27" s="1" customFormat="1" ht="27.75" customHeight="1">
      <c r="D403" s="21"/>
      <c r="E403" s="128" t="s">
        <v>849</v>
      </c>
      <c r="F403" s="199"/>
      <c r="G403" s="199"/>
      <c r="H403" s="199"/>
      <c r="I403" s="199"/>
      <c r="J403" s="199"/>
      <c r="K403" s="199"/>
      <c r="L403" s="199"/>
      <c r="M403" s="199"/>
      <c r="N403" s="199"/>
      <c r="O403" s="200"/>
      <c r="T403" s="78"/>
      <c r="U403" s="13"/>
      <c r="V403" s="13"/>
      <c r="W403" s="13"/>
      <c r="X403" s="13"/>
      <c r="Y403" s="13"/>
      <c r="Z403" s="70"/>
      <c r="AA403" s="70"/>
    </row>
    <row r="404" spans="3:27" s="1" customFormat="1" ht="18" customHeight="1" thickBot="1">
      <c r="D404" s="20"/>
      <c r="E404" s="60" t="s">
        <v>773</v>
      </c>
      <c r="F404" s="31"/>
      <c r="G404" s="31"/>
      <c r="H404" s="31"/>
      <c r="I404" s="31"/>
      <c r="J404" s="31"/>
      <c r="K404" s="31"/>
      <c r="L404" s="31"/>
      <c r="M404" s="31"/>
      <c r="N404" s="31"/>
      <c r="O404" s="32"/>
      <c r="T404" s="78"/>
      <c r="U404" s="13"/>
      <c r="V404" s="13"/>
      <c r="W404" s="13"/>
      <c r="X404" s="13"/>
      <c r="Y404" s="13"/>
      <c r="Z404" s="70"/>
      <c r="AA404" s="70"/>
    </row>
    <row r="405" spans="3:27" s="1" customFormat="1" ht="4.5" customHeight="1">
      <c r="T405" s="70"/>
      <c r="U405" s="13"/>
      <c r="V405" s="13"/>
      <c r="W405" s="13"/>
      <c r="X405" s="13"/>
      <c r="Y405" s="13"/>
      <c r="Z405" s="70"/>
      <c r="AA405" s="70"/>
    </row>
    <row r="406" spans="3:27" s="1" customFormat="1" ht="18.600000000000001" thickBot="1">
      <c r="C406" s="24"/>
      <c r="D406" s="8" t="s">
        <v>177</v>
      </c>
      <c r="E406" s="1" t="s">
        <v>457</v>
      </c>
      <c r="T406" s="70"/>
      <c r="U406" s="13"/>
      <c r="V406" s="13"/>
      <c r="W406" s="13"/>
      <c r="X406" s="13"/>
      <c r="Y406" s="13"/>
      <c r="Z406" s="70"/>
      <c r="AA406" s="70"/>
    </row>
    <row r="407" spans="3:27" s="1" customFormat="1" ht="27.75" customHeight="1" thickBot="1">
      <c r="D407" s="151"/>
      <c r="E407" s="152"/>
      <c r="F407" s="152"/>
      <c r="G407" s="152"/>
      <c r="H407" s="152"/>
      <c r="I407" s="152"/>
      <c r="J407" s="152"/>
      <c r="K407" s="152"/>
      <c r="L407" s="152"/>
      <c r="M407" s="152"/>
      <c r="N407" s="152"/>
      <c r="O407" s="153"/>
      <c r="T407" s="4"/>
      <c r="U407" s="4">
        <f>IF(COUNTIF(D404,"○")=1,1,0)</f>
        <v>0</v>
      </c>
      <c r="V407" s="4"/>
      <c r="W407" s="4"/>
      <c r="X407" s="4"/>
      <c r="Y407" s="70"/>
      <c r="Z407" s="70"/>
      <c r="AA407" s="70"/>
    </row>
    <row r="408" spans="3:27" s="1" customFormat="1" ht="18" customHeight="1">
      <c r="D408" s="27"/>
      <c r="T408" s="70"/>
      <c r="U408" s="13"/>
      <c r="V408" s="13"/>
      <c r="W408" s="13"/>
      <c r="X408" s="13"/>
      <c r="Y408" s="13"/>
      <c r="Z408" s="70"/>
      <c r="AA408" s="70"/>
    </row>
    <row r="409" spans="3:27" s="1" customFormat="1" ht="18">
      <c r="C409" s="24"/>
      <c r="D409" s="14" t="s">
        <v>671</v>
      </c>
      <c r="E409" s="1" t="s">
        <v>850</v>
      </c>
      <c r="T409" s="70"/>
      <c r="U409" s="13"/>
      <c r="V409" s="13"/>
      <c r="W409" s="13"/>
      <c r="X409" s="13"/>
      <c r="Y409" s="13"/>
      <c r="Z409" s="70"/>
      <c r="AA409" s="70"/>
    </row>
    <row r="410" spans="3:27" s="1" customFormat="1" ht="9" customHeight="1">
      <c r="T410" s="70"/>
      <c r="U410" s="13"/>
      <c r="V410" s="13"/>
      <c r="W410" s="13"/>
      <c r="X410" s="13"/>
      <c r="Y410" s="13"/>
      <c r="Z410" s="70"/>
      <c r="AA410" s="70"/>
    </row>
    <row r="411" spans="3:27" s="1" customFormat="1" ht="18.600000000000001" thickBot="1">
      <c r="C411" s="24"/>
      <c r="D411" s="8" t="s">
        <v>622</v>
      </c>
      <c r="T411" s="70"/>
      <c r="U411" s="13"/>
      <c r="V411" s="13"/>
      <c r="W411" s="13"/>
      <c r="X411" s="13"/>
      <c r="Y411" s="13"/>
      <c r="Z411" s="70"/>
      <c r="AA411" s="70"/>
    </row>
    <row r="412" spans="3:27" s="1" customFormat="1" ht="18" customHeight="1">
      <c r="D412" s="19"/>
      <c r="E412" s="30" t="s">
        <v>851</v>
      </c>
      <c r="F412" s="31"/>
      <c r="G412" s="31"/>
      <c r="H412" s="31"/>
      <c r="I412" s="31"/>
      <c r="J412" s="31"/>
      <c r="K412" s="31"/>
      <c r="L412" s="31"/>
      <c r="M412" s="31"/>
      <c r="N412" s="31"/>
      <c r="O412" s="32"/>
      <c r="T412" s="78"/>
      <c r="U412" s="13"/>
      <c r="V412" s="13"/>
      <c r="W412" s="13"/>
      <c r="X412" s="13"/>
      <c r="Y412" s="13"/>
      <c r="Z412" s="70"/>
      <c r="AA412" s="70"/>
    </row>
    <row r="413" spans="3:27" s="1" customFormat="1" ht="18" customHeight="1">
      <c r="D413" s="21"/>
      <c r="E413" s="30" t="s">
        <v>852</v>
      </c>
      <c r="F413" s="31"/>
      <c r="G413" s="31"/>
      <c r="H413" s="31"/>
      <c r="I413" s="31"/>
      <c r="J413" s="31"/>
      <c r="K413" s="31"/>
      <c r="L413" s="31"/>
      <c r="M413" s="31"/>
      <c r="N413" s="31"/>
      <c r="O413" s="32"/>
      <c r="T413" s="78"/>
      <c r="U413" s="13"/>
      <c r="V413" s="13"/>
      <c r="W413" s="13"/>
      <c r="X413" s="13"/>
      <c r="Y413" s="13"/>
      <c r="Z413" s="70"/>
      <c r="AA413" s="70"/>
    </row>
    <row r="414" spans="3:27" s="1" customFormat="1" ht="18" customHeight="1" thickBot="1">
      <c r="D414" s="20"/>
      <c r="E414" s="30" t="s">
        <v>853</v>
      </c>
      <c r="F414" s="31"/>
      <c r="G414" s="31"/>
      <c r="H414" s="31"/>
      <c r="I414" s="31"/>
      <c r="J414" s="31"/>
      <c r="K414" s="31"/>
      <c r="L414" s="31"/>
      <c r="M414" s="31"/>
      <c r="N414" s="31"/>
      <c r="O414" s="32"/>
      <c r="T414" s="78"/>
      <c r="U414" s="13"/>
      <c r="V414" s="13"/>
      <c r="W414" s="13"/>
      <c r="X414" s="13"/>
      <c r="Y414" s="13"/>
      <c r="Z414" s="70"/>
      <c r="AA414" s="70"/>
    </row>
    <row r="415" spans="3:27" s="1" customFormat="1" ht="4.5" customHeight="1">
      <c r="T415" s="70"/>
      <c r="U415" s="13"/>
      <c r="V415" s="13"/>
      <c r="W415" s="13"/>
      <c r="X415" s="13"/>
      <c r="Y415" s="13"/>
      <c r="Z415" s="70"/>
      <c r="AA415" s="70"/>
    </row>
    <row r="416" spans="3:27" s="1" customFormat="1" ht="18.600000000000001" thickBot="1">
      <c r="C416" s="24"/>
      <c r="D416" s="8" t="s">
        <v>682</v>
      </c>
      <c r="E416" s="1" t="s">
        <v>457</v>
      </c>
      <c r="T416" s="70"/>
      <c r="U416" s="13"/>
      <c r="V416" s="13"/>
      <c r="W416" s="13"/>
      <c r="X416" s="13"/>
      <c r="Y416" s="13"/>
      <c r="Z416" s="70"/>
      <c r="AA416" s="70"/>
    </row>
    <row r="417" spans="3:27" s="1" customFormat="1" ht="27.75" customHeight="1" thickBot="1">
      <c r="D417" s="151"/>
      <c r="E417" s="152"/>
      <c r="F417" s="152"/>
      <c r="G417" s="152"/>
      <c r="H417" s="152"/>
      <c r="I417" s="152"/>
      <c r="J417" s="152"/>
      <c r="K417" s="152"/>
      <c r="L417" s="152"/>
      <c r="M417" s="152"/>
      <c r="N417" s="152"/>
      <c r="O417" s="153"/>
      <c r="T417" s="4"/>
      <c r="U417" s="4">
        <f>IF(COUNTIF(D414,"○")=1,1,0)</f>
        <v>0</v>
      </c>
      <c r="V417" s="4"/>
      <c r="W417" s="4"/>
      <c r="X417" s="4"/>
      <c r="Y417" s="70"/>
      <c r="Z417" s="70"/>
      <c r="AA417" s="70"/>
    </row>
    <row r="418" spans="3:27" s="1" customFormat="1" ht="18" customHeight="1">
      <c r="D418" s="27"/>
      <c r="T418" s="70"/>
      <c r="U418" s="13"/>
      <c r="V418" s="13"/>
      <c r="W418" s="13"/>
      <c r="X418" s="13"/>
      <c r="Y418" s="13"/>
      <c r="Z418" s="70"/>
      <c r="AA418" s="70"/>
    </row>
    <row r="419" spans="3:27" s="1" customFormat="1" ht="18">
      <c r="C419" s="24">
        <v>4</v>
      </c>
      <c r="D419" s="1" t="s">
        <v>854</v>
      </c>
      <c r="T419" s="70"/>
      <c r="U419" s="13"/>
      <c r="V419" s="13"/>
      <c r="W419" s="13"/>
      <c r="X419" s="13"/>
      <c r="Y419" s="13"/>
      <c r="Z419" s="70"/>
      <c r="AA419" s="70"/>
    </row>
    <row r="420" spans="3:27" s="1" customFormat="1" ht="9" customHeight="1">
      <c r="T420" s="70"/>
      <c r="U420" s="13"/>
      <c r="V420" s="13"/>
      <c r="W420" s="13"/>
      <c r="X420" s="13"/>
      <c r="Y420" s="13"/>
      <c r="Z420" s="70"/>
      <c r="AA420" s="70"/>
    </row>
    <row r="421" spans="3:27" s="1" customFormat="1" ht="18.600000000000001" thickBot="1">
      <c r="C421" s="24"/>
      <c r="D421" s="8" t="s">
        <v>604</v>
      </c>
      <c r="T421" s="70"/>
      <c r="U421" s="13"/>
      <c r="V421" s="13"/>
      <c r="W421" s="13"/>
      <c r="X421" s="13"/>
      <c r="Y421" s="13"/>
      <c r="Z421" s="70"/>
      <c r="AA421" s="70"/>
    </row>
    <row r="422" spans="3:27" s="1" customFormat="1" ht="18" customHeight="1">
      <c r="D422" s="19" t="s">
        <v>329</v>
      </c>
      <c r="E422" s="30" t="s">
        <v>712</v>
      </c>
      <c r="F422" s="31"/>
      <c r="G422" s="31"/>
      <c r="H422" s="31"/>
      <c r="I422" s="31"/>
      <c r="J422" s="31"/>
      <c r="K422" s="31"/>
      <c r="L422" s="31"/>
      <c r="M422" s="31"/>
      <c r="N422" s="31"/>
      <c r="O422" s="32"/>
      <c r="T422" s="78"/>
      <c r="U422" s="13"/>
      <c r="V422" s="70">
        <f>COUNTIF(D422:D423,"○")</f>
        <v>0</v>
      </c>
      <c r="W422" s="4">
        <f>IF(D422="○",1,0)</f>
        <v>0</v>
      </c>
      <c r="X422" s="4" t="str">
        <f>IF(V422&gt;1,"赤",IF(W422=1,"白",IF(AND(V422=1,W422=0),"グレー","オレンジ")))</f>
        <v>オレンジ</v>
      </c>
      <c r="Y422" s="13"/>
      <c r="Z422" s="70"/>
      <c r="AA422" s="70"/>
    </row>
    <row r="423" spans="3:27" s="1" customFormat="1" ht="18" customHeight="1" thickBot="1">
      <c r="D423" s="20"/>
      <c r="E423" s="30" t="s">
        <v>713</v>
      </c>
      <c r="F423" s="31"/>
      <c r="G423" s="31"/>
      <c r="H423" s="31"/>
      <c r="I423" s="31"/>
      <c r="J423" s="31"/>
      <c r="K423" s="31"/>
      <c r="L423" s="31"/>
      <c r="M423" s="31"/>
      <c r="N423" s="31"/>
      <c r="O423" s="32"/>
      <c r="T423" s="78"/>
      <c r="U423" s="13"/>
      <c r="V423" s="4"/>
      <c r="W423" s="4">
        <f t="shared" ref="W423" si="13">IF(D423="○",1,0)</f>
        <v>0</v>
      </c>
      <c r="X423" s="4" t="str">
        <f>IF(V422&gt;1,"赤",IF(W423=1,"白",IF(AND(V422=1,W423=0),"グレー","オレンジ")))</f>
        <v>オレンジ</v>
      </c>
      <c r="Y423" s="13"/>
      <c r="Z423" s="70"/>
      <c r="AA423" s="70"/>
    </row>
    <row r="424" spans="3:27" s="1" customFormat="1" ht="18" customHeight="1">
      <c r="D424" s="27"/>
      <c r="T424" s="70"/>
      <c r="U424" s="13"/>
      <c r="V424" s="4"/>
      <c r="W424" s="4"/>
      <c r="X424" s="4"/>
      <c r="Y424" s="13"/>
      <c r="Z424" s="70"/>
      <c r="AA424" s="70"/>
    </row>
    <row r="425" spans="3:27" s="1" customFormat="1" ht="18">
      <c r="C425" s="24">
        <v>5</v>
      </c>
      <c r="D425" s="1" t="s">
        <v>855</v>
      </c>
      <c r="T425" s="70"/>
      <c r="U425" s="13"/>
      <c r="V425" s="4"/>
      <c r="W425" s="4"/>
      <c r="X425" s="4"/>
      <c r="Y425" s="13"/>
      <c r="Z425" s="70"/>
      <c r="AA425" s="70"/>
    </row>
    <row r="426" spans="3:27" s="1" customFormat="1" ht="18">
      <c r="C426" s="24"/>
      <c r="D426" s="10" t="s">
        <v>856</v>
      </c>
      <c r="T426" s="70"/>
      <c r="U426" s="13"/>
      <c r="V426" s="4"/>
      <c r="W426" s="4"/>
      <c r="X426" s="4"/>
      <c r="Y426" s="13"/>
      <c r="Z426" s="70"/>
      <c r="AA426" s="70"/>
    </row>
    <row r="427" spans="3:27" s="1" customFormat="1" ht="9" customHeight="1" thickBot="1">
      <c r="T427" s="70"/>
      <c r="U427" s="13"/>
      <c r="V427" s="4"/>
      <c r="W427" s="4"/>
      <c r="X427" s="4"/>
      <c r="Y427" s="13"/>
      <c r="Z427" s="70"/>
      <c r="AA427" s="70"/>
    </row>
    <row r="428" spans="3:27" s="1" customFormat="1" ht="18" customHeight="1">
      <c r="D428" s="62" t="s">
        <v>857</v>
      </c>
      <c r="E428" s="31"/>
      <c r="F428" s="31"/>
      <c r="G428" s="31"/>
      <c r="H428" s="31"/>
      <c r="I428" s="31"/>
      <c r="J428" s="31"/>
      <c r="K428" s="31"/>
      <c r="L428" s="116"/>
      <c r="M428" s="117"/>
      <c r="N428" s="118"/>
      <c r="O428" s="29" t="s">
        <v>264</v>
      </c>
      <c r="T428" s="70"/>
      <c r="U428" s="13"/>
      <c r="V428" s="13"/>
      <c r="W428" s="4"/>
      <c r="X428" s="4"/>
      <c r="Y428" s="13"/>
      <c r="Z428" s="70"/>
      <c r="AA428" s="70"/>
    </row>
    <row r="429" spans="3:27" s="1" customFormat="1" ht="18" customHeight="1">
      <c r="D429" s="62" t="s">
        <v>858</v>
      </c>
      <c r="E429" s="31"/>
      <c r="F429" s="31"/>
      <c r="G429" s="31"/>
      <c r="H429" s="31"/>
      <c r="I429" s="31"/>
      <c r="J429" s="31"/>
      <c r="K429" s="31"/>
      <c r="L429" s="119"/>
      <c r="M429" s="120"/>
      <c r="N429" s="121"/>
      <c r="O429" s="29" t="s">
        <v>264</v>
      </c>
      <c r="T429" s="70"/>
      <c r="U429" s="13"/>
      <c r="V429" s="13"/>
      <c r="W429" s="13"/>
      <c r="X429" s="13"/>
      <c r="Y429" s="13"/>
      <c r="Z429" s="70"/>
      <c r="AA429" s="70"/>
    </row>
    <row r="430" spans="3:27" s="1" customFormat="1" ht="18" customHeight="1">
      <c r="D430" s="62" t="s">
        <v>859</v>
      </c>
      <c r="E430" s="31"/>
      <c r="F430" s="31"/>
      <c r="G430" s="31"/>
      <c r="H430" s="31"/>
      <c r="I430" s="31"/>
      <c r="J430" s="31"/>
      <c r="K430" s="31"/>
      <c r="L430" s="119"/>
      <c r="M430" s="120"/>
      <c r="N430" s="121"/>
      <c r="O430" s="29" t="s">
        <v>264</v>
      </c>
      <c r="T430" s="70"/>
      <c r="U430" s="13"/>
      <c r="V430" s="13"/>
      <c r="W430" s="13"/>
      <c r="X430" s="13"/>
      <c r="Y430" s="13"/>
      <c r="Z430" s="70"/>
      <c r="AA430" s="70"/>
    </row>
    <row r="431" spans="3:27" s="1" customFormat="1" ht="18" customHeight="1">
      <c r="D431" s="62" t="s">
        <v>860</v>
      </c>
      <c r="E431" s="31"/>
      <c r="F431" s="31"/>
      <c r="G431" s="31"/>
      <c r="H431" s="31"/>
      <c r="I431" s="31"/>
      <c r="J431" s="31"/>
      <c r="K431" s="31"/>
      <c r="L431" s="119"/>
      <c r="M431" s="120"/>
      <c r="N431" s="121"/>
      <c r="O431" s="29" t="s">
        <v>264</v>
      </c>
      <c r="T431" s="70"/>
      <c r="U431" s="13"/>
      <c r="V431" s="13"/>
      <c r="W431" s="13"/>
      <c r="X431" s="13"/>
      <c r="Y431" s="13"/>
      <c r="Z431" s="70"/>
      <c r="AA431" s="70"/>
    </row>
    <row r="432" spans="3:27" s="1" customFormat="1" ht="18" customHeight="1">
      <c r="D432" s="62" t="s">
        <v>861</v>
      </c>
      <c r="E432" s="31"/>
      <c r="F432" s="31"/>
      <c r="G432" s="31"/>
      <c r="H432" s="31"/>
      <c r="I432" s="31"/>
      <c r="J432" s="31"/>
      <c r="K432" s="31"/>
      <c r="L432" s="119"/>
      <c r="M432" s="120"/>
      <c r="N432" s="121"/>
      <c r="O432" s="29" t="s">
        <v>264</v>
      </c>
      <c r="T432" s="70"/>
      <c r="U432" s="13"/>
      <c r="V432" s="13"/>
      <c r="W432" s="13"/>
      <c r="X432" s="13"/>
      <c r="Y432" s="13"/>
      <c r="Z432" s="70"/>
      <c r="AA432" s="70"/>
    </row>
    <row r="433" spans="3:27" s="1" customFormat="1" ht="18" customHeight="1">
      <c r="D433" s="62" t="s">
        <v>862</v>
      </c>
      <c r="E433" s="31"/>
      <c r="F433" s="31"/>
      <c r="G433" s="31"/>
      <c r="H433" s="31"/>
      <c r="I433" s="31"/>
      <c r="J433" s="31"/>
      <c r="K433" s="31"/>
      <c r="L433" s="119"/>
      <c r="M433" s="120"/>
      <c r="N433" s="121"/>
      <c r="O433" s="29" t="s">
        <v>264</v>
      </c>
      <c r="T433" s="70"/>
      <c r="U433" s="13"/>
      <c r="V433" s="13"/>
      <c r="W433" s="13"/>
      <c r="X433" s="13"/>
      <c r="Y433" s="13"/>
      <c r="Z433" s="70"/>
      <c r="AA433" s="70"/>
    </row>
    <row r="434" spans="3:27" s="1" customFormat="1" ht="18" customHeight="1" thickBot="1">
      <c r="D434" s="62" t="s">
        <v>863</v>
      </c>
      <c r="E434" s="31"/>
      <c r="F434" s="31"/>
      <c r="G434" s="31"/>
      <c r="H434" s="31"/>
      <c r="I434" s="31"/>
      <c r="J434" s="31"/>
      <c r="K434" s="31"/>
      <c r="L434" s="122"/>
      <c r="M434" s="123"/>
      <c r="N434" s="124"/>
      <c r="O434" s="29" t="s">
        <v>264</v>
      </c>
      <c r="T434" s="70"/>
      <c r="U434" s="13"/>
      <c r="V434" s="13"/>
      <c r="W434" s="13"/>
      <c r="X434" s="13"/>
      <c r="Y434" s="13"/>
      <c r="Z434" s="70"/>
      <c r="AA434" s="70"/>
    </row>
    <row r="435" spans="3:27" s="1" customFormat="1" ht="18" customHeight="1">
      <c r="D435" s="27"/>
      <c r="T435" s="70"/>
      <c r="U435" s="13"/>
      <c r="V435" s="13"/>
      <c r="W435" s="13"/>
      <c r="X435" s="13"/>
      <c r="Y435" s="13"/>
      <c r="Z435" s="70"/>
      <c r="AA435" s="70"/>
    </row>
    <row r="436" spans="3:27" s="1" customFormat="1" ht="4.5" customHeight="1">
      <c r="T436" s="70"/>
      <c r="U436" s="13"/>
      <c r="V436" s="13"/>
      <c r="W436" s="13"/>
      <c r="X436" s="13"/>
      <c r="Y436" s="13"/>
      <c r="Z436" s="70"/>
      <c r="AA436" s="70"/>
    </row>
    <row r="437" spans="3:27" s="1" customFormat="1" ht="18">
      <c r="C437" s="150" t="s">
        <v>75</v>
      </c>
      <c r="D437" s="150"/>
      <c r="E437" s="150"/>
      <c r="F437" s="150"/>
      <c r="G437" s="150"/>
      <c r="H437" s="150"/>
      <c r="I437" s="150"/>
      <c r="J437" s="150"/>
      <c r="K437" s="150"/>
      <c r="L437" s="150"/>
      <c r="M437" s="150"/>
      <c r="N437" s="150"/>
      <c r="O437" s="150"/>
      <c r="P437" s="150"/>
      <c r="T437" s="70"/>
      <c r="U437" s="13"/>
      <c r="V437" s="13"/>
      <c r="W437" s="13"/>
      <c r="X437" s="13"/>
      <c r="Y437" s="13"/>
      <c r="Z437" s="70"/>
      <c r="AA437" s="70"/>
    </row>
    <row r="438" spans="3:27" s="1" customFormat="1" ht="4.5" customHeight="1">
      <c r="T438" s="70"/>
      <c r="U438" s="13"/>
      <c r="V438" s="13"/>
      <c r="W438" s="13"/>
      <c r="X438" s="13"/>
      <c r="Y438" s="13"/>
      <c r="Z438" s="70"/>
      <c r="AA438" s="70"/>
    </row>
    <row r="439" spans="3:27" s="1" customFormat="1" ht="18">
      <c r="C439" s="24">
        <v>1</v>
      </c>
      <c r="D439" s="14" t="s">
        <v>87</v>
      </c>
      <c r="E439" s="1" t="s">
        <v>864</v>
      </c>
      <c r="T439" s="70"/>
      <c r="U439" s="13"/>
      <c r="V439" s="13"/>
      <c r="W439" s="13"/>
      <c r="X439" s="13"/>
      <c r="Y439" s="13"/>
      <c r="Z439" s="70"/>
      <c r="AA439" s="70"/>
    </row>
    <row r="440" spans="3:27" s="1" customFormat="1" ht="18">
      <c r="C440" s="24"/>
      <c r="D440" s="14"/>
      <c r="E440" s="10" t="s">
        <v>865</v>
      </c>
      <c r="T440" s="70"/>
      <c r="U440" s="13"/>
      <c r="V440" s="13"/>
      <c r="W440" s="13"/>
      <c r="X440" s="13"/>
      <c r="Y440" s="13"/>
      <c r="Z440" s="70"/>
      <c r="AA440" s="70"/>
    </row>
    <row r="441" spans="3:27" s="1" customFormat="1" ht="16.5" customHeight="1">
      <c r="C441" s="24"/>
      <c r="E441" s="10" t="s">
        <v>866</v>
      </c>
      <c r="T441" s="70"/>
      <c r="U441" s="13"/>
      <c r="V441" s="13"/>
      <c r="W441" s="13"/>
      <c r="X441" s="13"/>
      <c r="Y441" s="13"/>
      <c r="Z441" s="70"/>
      <c r="AA441" s="70"/>
    </row>
    <row r="442" spans="3:27" s="1" customFormat="1" ht="9" customHeight="1" thickBot="1">
      <c r="T442" s="70"/>
      <c r="U442" s="13"/>
      <c r="V442" s="13"/>
      <c r="W442" s="13"/>
      <c r="X442" s="13"/>
      <c r="Y442" s="13"/>
      <c r="Z442" s="70"/>
      <c r="AA442" s="70"/>
    </row>
    <row r="443" spans="3:27" s="1" customFormat="1" ht="27.75" customHeight="1" thickBot="1">
      <c r="D443" s="160"/>
      <c r="E443" s="161"/>
      <c r="F443" s="162"/>
      <c r="G443" s="29" t="s">
        <v>176</v>
      </c>
      <c r="T443" s="70"/>
      <c r="U443" s="13"/>
      <c r="V443" s="13"/>
      <c r="W443" s="13"/>
      <c r="X443" s="13"/>
      <c r="Y443" s="13"/>
      <c r="Z443" s="70"/>
      <c r="AA443" s="70"/>
    </row>
    <row r="444" spans="3:27" s="1" customFormat="1" ht="18" customHeight="1">
      <c r="D444" s="27"/>
      <c r="T444" s="70"/>
      <c r="U444" s="13"/>
      <c r="V444" s="13"/>
      <c r="W444" s="13"/>
      <c r="X444" s="13"/>
      <c r="Y444" s="13"/>
      <c r="Z444" s="70"/>
      <c r="AA444" s="70"/>
    </row>
    <row r="445" spans="3:27" s="1" customFormat="1" ht="18">
      <c r="C445" s="24"/>
      <c r="D445" s="14" t="s">
        <v>90</v>
      </c>
      <c r="E445" s="1" t="s">
        <v>867</v>
      </c>
      <c r="T445" s="70"/>
      <c r="U445" s="13"/>
      <c r="V445" s="13"/>
      <c r="W445" s="13"/>
      <c r="X445" s="13"/>
      <c r="Y445" s="13"/>
      <c r="Z445" s="70"/>
      <c r="AA445" s="70"/>
    </row>
    <row r="446" spans="3:27" s="1" customFormat="1" ht="9" customHeight="1" thickBot="1">
      <c r="T446" s="70"/>
      <c r="U446" s="13"/>
      <c r="V446" s="13"/>
      <c r="W446" s="13"/>
      <c r="X446" s="13"/>
      <c r="Y446" s="13"/>
      <c r="Z446" s="70"/>
      <c r="AA446" s="70"/>
    </row>
    <row r="447" spans="3:27" s="1" customFormat="1" ht="27.75" customHeight="1" thickBot="1">
      <c r="D447" s="160"/>
      <c r="E447" s="161"/>
      <c r="F447" s="162"/>
      <c r="G447" s="29" t="s">
        <v>176</v>
      </c>
      <c r="T447" s="70"/>
      <c r="U447" s="13"/>
      <c r="V447" s="13"/>
      <c r="W447" s="13"/>
      <c r="X447" s="13"/>
      <c r="Y447" s="13"/>
      <c r="Z447" s="70"/>
      <c r="AA447" s="70"/>
    </row>
    <row r="448" spans="3:27" s="1" customFormat="1" ht="18" customHeight="1">
      <c r="D448" s="27"/>
      <c r="T448" s="70"/>
      <c r="U448" s="13"/>
      <c r="V448" s="13"/>
      <c r="W448" s="13"/>
      <c r="X448" s="13"/>
      <c r="Y448" s="13"/>
      <c r="Z448" s="70"/>
      <c r="AA448" s="70"/>
    </row>
    <row r="449" spans="1:27" s="1" customFormat="1" ht="18">
      <c r="C449" s="24">
        <v>2</v>
      </c>
      <c r="D449" s="14" t="s">
        <v>87</v>
      </c>
      <c r="E449" s="1" t="s">
        <v>868</v>
      </c>
      <c r="T449" s="70"/>
      <c r="U449" s="13"/>
      <c r="V449" s="13"/>
      <c r="W449" s="13"/>
      <c r="X449" s="13"/>
      <c r="Y449" s="13"/>
      <c r="Z449" s="70"/>
      <c r="AA449" s="70"/>
    </row>
    <row r="450" spans="1:27" s="1" customFormat="1" ht="15" customHeight="1">
      <c r="C450" s="24"/>
      <c r="D450" s="48" t="s">
        <v>613</v>
      </c>
      <c r="E450" s="10" t="s">
        <v>869</v>
      </c>
      <c r="T450" s="70"/>
      <c r="U450" s="13"/>
      <c r="V450" s="13"/>
      <c r="W450" s="13"/>
      <c r="X450" s="13"/>
      <c r="Y450" s="13"/>
      <c r="Z450" s="70"/>
      <c r="AA450" s="70"/>
    </row>
    <row r="451" spans="1:27" s="1" customFormat="1" ht="15" customHeight="1">
      <c r="C451" s="24"/>
      <c r="D451" s="48"/>
      <c r="E451" s="10" t="s">
        <v>870</v>
      </c>
      <c r="T451" s="70"/>
      <c r="U451" s="13"/>
      <c r="V451" s="13"/>
      <c r="W451" s="13"/>
      <c r="X451" s="13"/>
      <c r="Y451" s="13"/>
      <c r="Z451" s="70"/>
      <c r="AA451" s="70"/>
    </row>
    <row r="452" spans="1:27" s="1" customFormat="1" ht="15" customHeight="1">
      <c r="C452" s="24"/>
      <c r="D452" s="48"/>
      <c r="E452" s="10" t="s">
        <v>871</v>
      </c>
      <c r="T452" s="70"/>
      <c r="U452" s="13"/>
      <c r="V452" s="13"/>
      <c r="W452" s="13"/>
      <c r="X452" s="13"/>
      <c r="Y452" s="13"/>
      <c r="Z452" s="70"/>
      <c r="AA452" s="70"/>
    </row>
    <row r="453" spans="1:27" s="1" customFormat="1" ht="9" customHeight="1">
      <c r="T453" s="70"/>
      <c r="U453" s="13"/>
      <c r="V453" s="13"/>
      <c r="W453" s="13"/>
      <c r="X453" s="13"/>
      <c r="Y453" s="13"/>
      <c r="Z453" s="70"/>
      <c r="AA453" s="70"/>
    </row>
    <row r="454" spans="1:27" s="1" customFormat="1" ht="18.600000000000001" thickBot="1">
      <c r="C454" s="24"/>
      <c r="D454" s="8" t="s">
        <v>604</v>
      </c>
      <c r="T454" s="70"/>
      <c r="U454" s="13"/>
      <c r="V454" s="13"/>
      <c r="W454" s="13"/>
      <c r="X454" s="13"/>
      <c r="Y454" s="13"/>
      <c r="Z454" s="70"/>
      <c r="AA454" s="70"/>
    </row>
    <row r="455" spans="1:27" s="1" customFormat="1" ht="18" customHeight="1">
      <c r="D455" s="19"/>
      <c r="E455" s="30" t="s">
        <v>872</v>
      </c>
      <c r="F455" s="31"/>
      <c r="G455" s="31"/>
      <c r="H455" s="31"/>
      <c r="I455" s="31"/>
      <c r="J455" s="31"/>
      <c r="K455" s="31"/>
      <c r="L455" s="31"/>
      <c r="M455" s="31"/>
      <c r="N455" s="31"/>
      <c r="O455" s="32"/>
      <c r="T455" s="78"/>
      <c r="U455" s="13"/>
      <c r="V455" s="70">
        <f>COUNTIF(D455:D457,"○")</f>
        <v>0</v>
      </c>
      <c r="W455" s="4">
        <f>IF(D455="○",1,0)</f>
        <v>0</v>
      </c>
      <c r="X455" s="4" t="str">
        <f>IF(V455&gt;1,"赤",IF(W455=1,"白",IF(AND(V455=1,W455=0),"グレー","オレンジ")))</f>
        <v>オレンジ</v>
      </c>
      <c r="Y455" s="13"/>
      <c r="Z455" s="70"/>
      <c r="AA455" s="70"/>
    </row>
    <row r="456" spans="1:27" s="1" customFormat="1" ht="18" customHeight="1">
      <c r="D456" s="21"/>
      <c r="E456" s="30" t="s">
        <v>873</v>
      </c>
      <c r="F456" s="31"/>
      <c r="G456" s="31"/>
      <c r="H456" s="31"/>
      <c r="I456" s="31"/>
      <c r="J456" s="31"/>
      <c r="K456" s="31"/>
      <c r="L456" s="31"/>
      <c r="M456" s="31"/>
      <c r="N456" s="31"/>
      <c r="O456" s="32"/>
      <c r="T456" s="78"/>
      <c r="U456" s="13"/>
      <c r="V456" s="4"/>
      <c r="W456" s="4">
        <f t="shared" ref="W456:W457" si="14">IF(D456="○",1,0)</f>
        <v>0</v>
      </c>
      <c r="X456" s="4" t="str">
        <f>IF(V455&gt;1,"赤",IF(W456=1,"白",IF(AND(V455=1,W456=0),"グレー","オレンジ")))</f>
        <v>オレンジ</v>
      </c>
      <c r="Y456" s="13"/>
      <c r="Z456" s="70"/>
      <c r="AA456" s="70"/>
    </row>
    <row r="457" spans="1:27" s="1" customFormat="1" ht="18" customHeight="1" thickBot="1">
      <c r="D457" s="20" t="s">
        <v>329</v>
      </c>
      <c r="E457" s="30" t="s">
        <v>874</v>
      </c>
      <c r="F457" s="31"/>
      <c r="G457" s="31"/>
      <c r="H457" s="31"/>
      <c r="I457" s="31"/>
      <c r="J457" s="31"/>
      <c r="K457" s="31"/>
      <c r="L457" s="31"/>
      <c r="M457" s="31"/>
      <c r="N457" s="31"/>
      <c r="O457" s="32"/>
      <c r="T457" s="78"/>
      <c r="U457" s="13"/>
      <c r="V457" s="4"/>
      <c r="W457" s="4">
        <f t="shared" si="14"/>
        <v>0</v>
      </c>
      <c r="X457" s="4" t="str">
        <f>IF(V455&gt;1,"赤",IF(W457=1,"白",IF(AND(V455=1,W457=0),"グレー","オレンジ")))</f>
        <v>オレンジ</v>
      </c>
      <c r="Y457" s="13"/>
      <c r="Z457" s="70"/>
      <c r="AA457" s="70"/>
    </row>
    <row r="458" spans="1:27" s="1" customFormat="1" ht="18" customHeight="1">
      <c r="D458" s="27"/>
      <c r="T458" s="70"/>
      <c r="U458" s="13"/>
      <c r="V458" s="4"/>
      <c r="W458" s="4"/>
      <c r="X458" s="4"/>
      <c r="Y458" s="13"/>
      <c r="Z458" s="70"/>
      <c r="AA458" s="70"/>
    </row>
    <row r="459" spans="1:27" s="1" customFormat="1" ht="18">
      <c r="C459" s="24"/>
      <c r="D459" s="14" t="s">
        <v>204</v>
      </c>
      <c r="E459" s="1" t="s">
        <v>875</v>
      </c>
      <c r="T459" s="70"/>
      <c r="U459" s="13"/>
      <c r="V459" s="4"/>
      <c r="W459" s="4"/>
      <c r="X459" s="4"/>
      <c r="Y459" s="13"/>
      <c r="Z459" s="70"/>
      <c r="AA459" s="70"/>
    </row>
    <row r="460" spans="1:27" s="10" customFormat="1" ht="15" customHeight="1">
      <c r="A460" s="1"/>
      <c r="C460" s="52"/>
      <c r="D460" s="48" t="s">
        <v>613</v>
      </c>
      <c r="E460" s="10" t="s">
        <v>876</v>
      </c>
      <c r="T460" s="77"/>
      <c r="U460" s="59"/>
      <c r="V460" s="4"/>
      <c r="W460" s="4"/>
      <c r="X460" s="4"/>
      <c r="Y460" s="59"/>
      <c r="Z460" s="77"/>
      <c r="AA460" s="77"/>
    </row>
    <row r="461" spans="1:27" s="10" customFormat="1" ht="15" customHeight="1">
      <c r="A461" s="1"/>
      <c r="C461" s="52"/>
      <c r="D461" s="48"/>
      <c r="E461" s="10" t="s">
        <v>877</v>
      </c>
      <c r="T461" s="77"/>
      <c r="U461" s="59"/>
      <c r="V461" s="59"/>
      <c r="W461" s="4"/>
      <c r="X461" s="4"/>
      <c r="Y461" s="59"/>
      <c r="Z461" s="77"/>
      <c r="AA461" s="77"/>
    </row>
    <row r="462" spans="1:27" s="10" customFormat="1" ht="15" customHeight="1">
      <c r="A462" s="1"/>
      <c r="C462" s="52"/>
      <c r="D462" s="48"/>
      <c r="E462" s="10" t="s">
        <v>878</v>
      </c>
      <c r="T462" s="77"/>
      <c r="U462" s="59"/>
      <c r="V462" s="59"/>
      <c r="W462" s="4"/>
      <c r="X462" s="4"/>
      <c r="Y462" s="59"/>
      <c r="Z462" s="77"/>
      <c r="AA462" s="77"/>
    </row>
    <row r="463" spans="1:27" s="1" customFormat="1" ht="9" customHeight="1">
      <c r="T463" s="70"/>
      <c r="U463" s="13"/>
      <c r="V463" s="13"/>
      <c r="W463" s="4"/>
      <c r="X463" s="4"/>
      <c r="Y463" s="13"/>
      <c r="Z463" s="70"/>
      <c r="AA463" s="70"/>
    </row>
    <row r="464" spans="1:27" s="1" customFormat="1" ht="18.600000000000001" thickBot="1">
      <c r="C464" s="24"/>
      <c r="D464" s="8" t="s">
        <v>622</v>
      </c>
      <c r="T464" s="70"/>
      <c r="U464" s="13"/>
      <c r="V464" s="13"/>
      <c r="W464" s="13"/>
      <c r="X464" s="13"/>
      <c r="Y464" s="13"/>
      <c r="Z464" s="70"/>
      <c r="AA464" s="70"/>
    </row>
    <row r="465" spans="3:27" s="1" customFormat="1" ht="18" customHeight="1">
      <c r="D465" s="19"/>
      <c r="E465" s="60" t="s">
        <v>879</v>
      </c>
      <c r="F465" s="31"/>
      <c r="G465" s="31"/>
      <c r="H465" s="31"/>
      <c r="I465" s="31"/>
      <c r="J465" s="31"/>
      <c r="K465" s="31"/>
      <c r="L465" s="31"/>
      <c r="M465" s="31"/>
      <c r="N465" s="31"/>
      <c r="O465" s="32"/>
      <c r="T465" s="78"/>
      <c r="U465" s="13"/>
      <c r="V465" s="13"/>
      <c r="W465" s="13"/>
      <c r="X465" s="13"/>
      <c r="Y465" s="13"/>
      <c r="Z465" s="70"/>
      <c r="AA465" s="70"/>
    </row>
    <row r="466" spans="3:27" s="1" customFormat="1" ht="27.75" customHeight="1">
      <c r="D466" s="21"/>
      <c r="E466" s="128" t="s">
        <v>880</v>
      </c>
      <c r="F466" s="199"/>
      <c r="G466" s="199"/>
      <c r="H466" s="199"/>
      <c r="I466" s="199"/>
      <c r="J466" s="199"/>
      <c r="K466" s="199"/>
      <c r="L466" s="199"/>
      <c r="M466" s="199"/>
      <c r="N466" s="199"/>
      <c r="O466" s="200"/>
      <c r="T466" s="78"/>
      <c r="U466" s="13"/>
      <c r="V466" s="13"/>
      <c r="W466" s="13"/>
      <c r="X466" s="13"/>
      <c r="Y466" s="13"/>
      <c r="Z466" s="70"/>
      <c r="AA466" s="70"/>
    </row>
    <row r="467" spans="3:27" s="1" customFormat="1" ht="18" customHeight="1">
      <c r="D467" s="21"/>
      <c r="E467" s="60" t="s">
        <v>881</v>
      </c>
      <c r="F467" s="31"/>
      <c r="G467" s="31"/>
      <c r="H467" s="31"/>
      <c r="I467" s="31"/>
      <c r="J467" s="31"/>
      <c r="K467" s="31"/>
      <c r="L467" s="31"/>
      <c r="M467" s="31"/>
      <c r="N467" s="31"/>
      <c r="O467" s="32"/>
      <c r="T467" s="78"/>
      <c r="U467" s="13"/>
      <c r="V467" s="13"/>
      <c r="W467" s="13"/>
      <c r="X467" s="13"/>
      <c r="Y467" s="13"/>
      <c r="Z467" s="70"/>
      <c r="AA467" s="70"/>
    </row>
    <row r="468" spans="3:27" s="1" customFormat="1" ht="18" customHeight="1">
      <c r="D468" s="21"/>
      <c r="E468" s="60" t="s">
        <v>882</v>
      </c>
      <c r="F468" s="31"/>
      <c r="G468" s="31"/>
      <c r="H468" s="31"/>
      <c r="I468" s="31"/>
      <c r="J468" s="31"/>
      <c r="K468" s="31"/>
      <c r="L468" s="31"/>
      <c r="M468" s="31"/>
      <c r="N468" s="31"/>
      <c r="O468" s="32"/>
      <c r="T468" s="78"/>
      <c r="U468" s="13"/>
      <c r="V468" s="13"/>
      <c r="W468" s="13"/>
      <c r="X468" s="13"/>
      <c r="Y468" s="13"/>
      <c r="Z468" s="70"/>
      <c r="AA468" s="70"/>
    </row>
    <row r="469" spans="3:27" s="1" customFormat="1" ht="18" customHeight="1">
      <c r="D469" s="21"/>
      <c r="E469" s="60" t="s">
        <v>883</v>
      </c>
      <c r="F469" s="31"/>
      <c r="G469" s="31"/>
      <c r="H469" s="31"/>
      <c r="I469" s="31"/>
      <c r="J469" s="31"/>
      <c r="K469" s="31"/>
      <c r="L469" s="31"/>
      <c r="M469" s="31"/>
      <c r="N469" s="31"/>
      <c r="O469" s="32"/>
      <c r="T469" s="78"/>
      <c r="U469" s="13"/>
      <c r="V469" s="13"/>
      <c r="W469" s="13"/>
      <c r="X469" s="13"/>
      <c r="Y469" s="13"/>
      <c r="Z469" s="70"/>
      <c r="AA469" s="70"/>
    </row>
    <row r="470" spans="3:27" s="1" customFormat="1" ht="18" customHeight="1">
      <c r="D470" s="21"/>
      <c r="E470" s="60" t="s">
        <v>884</v>
      </c>
      <c r="F470" s="31"/>
      <c r="G470" s="31"/>
      <c r="H470" s="31"/>
      <c r="I470" s="31"/>
      <c r="J470" s="31"/>
      <c r="K470" s="31"/>
      <c r="L470" s="31"/>
      <c r="M470" s="31"/>
      <c r="N470" s="31"/>
      <c r="O470" s="32"/>
      <c r="T470" s="78"/>
      <c r="U470" s="13"/>
      <c r="V470" s="13"/>
      <c r="W470" s="13"/>
      <c r="X470" s="13"/>
      <c r="Y470" s="13"/>
      <c r="Z470" s="70"/>
      <c r="AA470" s="70"/>
    </row>
    <row r="471" spans="3:27" s="1" customFormat="1" ht="18" customHeight="1">
      <c r="D471" s="21"/>
      <c r="E471" s="60" t="s">
        <v>885</v>
      </c>
      <c r="F471" s="31"/>
      <c r="G471" s="31"/>
      <c r="H471" s="31"/>
      <c r="I471" s="31"/>
      <c r="J471" s="31"/>
      <c r="K471" s="31"/>
      <c r="L471" s="31"/>
      <c r="M471" s="31"/>
      <c r="N471" s="31"/>
      <c r="O471" s="32"/>
      <c r="T471" s="78"/>
      <c r="U471" s="13"/>
      <c r="V471" s="13"/>
      <c r="W471" s="13"/>
      <c r="X471" s="13"/>
      <c r="Y471" s="13"/>
      <c r="Z471" s="70"/>
      <c r="AA471" s="70"/>
    </row>
    <row r="472" spans="3:27" s="1" customFormat="1" ht="18" customHeight="1" thickBot="1">
      <c r="D472" s="20"/>
      <c r="E472" s="60" t="s">
        <v>886</v>
      </c>
      <c r="F472" s="31"/>
      <c r="G472" s="31"/>
      <c r="H472" s="31"/>
      <c r="I472" s="31"/>
      <c r="J472" s="31"/>
      <c r="K472" s="31"/>
      <c r="L472" s="31"/>
      <c r="M472" s="31"/>
      <c r="N472" s="31"/>
      <c r="O472" s="32"/>
      <c r="T472" s="78"/>
      <c r="U472" s="13"/>
      <c r="V472" s="13"/>
      <c r="W472" s="13"/>
      <c r="X472" s="13"/>
      <c r="Y472" s="13"/>
      <c r="Z472" s="70"/>
      <c r="AA472" s="70"/>
    </row>
    <row r="473" spans="3:27" s="1" customFormat="1" ht="4.5" customHeight="1">
      <c r="T473" s="70"/>
      <c r="U473" s="13"/>
      <c r="V473" s="13"/>
      <c r="W473" s="13"/>
      <c r="X473" s="13"/>
      <c r="Y473" s="13"/>
      <c r="Z473" s="70"/>
      <c r="AA473" s="70"/>
    </row>
    <row r="474" spans="3:27" s="1" customFormat="1" ht="18.600000000000001" thickBot="1">
      <c r="C474" s="24"/>
      <c r="D474" s="8" t="s">
        <v>177</v>
      </c>
      <c r="E474" s="1" t="s">
        <v>457</v>
      </c>
      <c r="T474" s="70"/>
      <c r="U474" s="13"/>
      <c r="V474" s="13"/>
      <c r="W474" s="13"/>
      <c r="X474" s="13"/>
      <c r="Y474" s="13"/>
      <c r="Z474" s="70"/>
      <c r="AA474" s="70"/>
    </row>
    <row r="475" spans="3:27" s="1" customFormat="1" ht="27.75" customHeight="1" thickBot="1">
      <c r="D475" s="151"/>
      <c r="E475" s="152"/>
      <c r="F475" s="152"/>
      <c r="G475" s="152"/>
      <c r="H475" s="152"/>
      <c r="I475" s="152"/>
      <c r="J475" s="152"/>
      <c r="K475" s="152"/>
      <c r="L475" s="152"/>
      <c r="M475" s="152"/>
      <c r="N475" s="152"/>
      <c r="O475" s="153"/>
      <c r="T475" s="4"/>
      <c r="U475" s="4">
        <f>IF(COUNTIF(D472,"○")=1,1,0)</f>
        <v>0</v>
      </c>
      <c r="V475" s="4"/>
      <c r="W475" s="4"/>
      <c r="X475" s="4"/>
      <c r="Y475" s="70"/>
      <c r="Z475" s="70"/>
      <c r="AA475" s="70"/>
    </row>
    <row r="476" spans="3:27" s="1" customFormat="1" ht="10.5" customHeight="1">
      <c r="D476" s="51"/>
      <c r="E476" s="51"/>
      <c r="F476" s="51"/>
      <c r="G476" s="51"/>
      <c r="H476" s="51"/>
      <c r="I476" s="51"/>
      <c r="J476" s="51"/>
      <c r="K476" s="51"/>
      <c r="L476" s="51"/>
      <c r="M476" s="51"/>
      <c r="N476" s="51"/>
      <c r="O476" s="51"/>
      <c r="T476" s="70"/>
      <c r="U476" s="13"/>
      <c r="V476" s="13"/>
      <c r="W476" s="13"/>
      <c r="X476" s="13"/>
      <c r="Y476" s="13"/>
      <c r="Z476" s="70"/>
      <c r="AA476" s="70"/>
    </row>
    <row r="477" spans="3:27" s="1" customFormat="1" ht="13.5">
      <c r="C477" s="24"/>
      <c r="D477" s="14" t="s">
        <v>887</v>
      </c>
      <c r="E477" s="1" t="s">
        <v>888</v>
      </c>
      <c r="T477" s="70"/>
      <c r="U477" s="4"/>
      <c r="V477" s="4"/>
      <c r="W477" s="4"/>
      <c r="X477" s="4"/>
      <c r="Y477" s="4"/>
      <c r="Z477" s="70"/>
      <c r="AA477" s="70"/>
    </row>
    <row r="478" spans="3:27" s="1" customFormat="1" ht="15" customHeight="1">
      <c r="C478" s="50"/>
      <c r="D478" s="10"/>
      <c r="E478" s="10" t="s">
        <v>889</v>
      </c>
      <c r="T478" s="70"/>
      <c r="U478" s="13"/>
      <c r="V478" s="13"/>
      <c r="W478" s="13"/>
      <c r="X478" s="13"/>
      <c r="Y478" s="13"/>
      <c r="Z478" s="70"/>
      <c r="AA478" s="70"/>
    </row>
    <row r="479" spans="3:27" s="1" customFormat="1" ht="15" customHeight="1">
      <c r="C479" s="50"/>
      <c r="D479" s="10"/>
      <c r="E479" s="10" t="s">
        <v>890</v>
      </c>
      <c r="T479" s="70"/>
      <c r="U479" s="13"/>
      <c r="V479" s="13"/>
      <c r="W479" s="13"/>
      <c r="X479" s="13"/>
      <c r="Y479" s="13"/>
      <c r="Z479" s="70"/>
      <c r="AA479" s="70"/>
    </row>
    <row r="480" spans="3:27" s="1" customFormat="1" ht="15" customHeight="1">
      <c r="C480" s="50"/>
      <c r="D480" s="10"/>
      <c r="E480" s="10" t="s">
        <v>891</v>
      </c>
      <c r="T480" s="70"/>
      <c r="U480" s="13"/>
      <c r="V480" s="13"/>
      <c r="W480" s="13"/>
      <c r="X480" s="13"/>
      <c r="Y480" s="13"/>
      <c r="Z480" s="70"/>
      <c r="AA480" s="70"/>
    </row>
    <row r="481" spans="1:27" s="1" customFormat="1" ht="9" customHeight="1">
      <c r="T481" s="70"/>
      <c r="U481" s="4"/>
      <c r="V481" s="4"/>
      <c r="W481" s="4"/>
      <c r="X481" s="4"/>
      <c r="Y481" s="4"/>
      <c r="Z481" s="70"/>
      <c r="AA481" s="70"/>
    </row>
    <row r="482" spans="1:27" s="18" customFormat="1" ht="13.5">
      <c r="A482" s="1"/>
      <c r="C482" s="63"/>
      <c r="D482" s="64" t="s">
        <v>892</v>
      </c>
      <c r="T482" s="79"/>
      <c r="U482" s="65"/>
      <c r="V482" s="65"/>
      <c r="W482" s="65"/>
      <c r="X482" s="65"/>
      <c r="Y482" s="65"/>
      <c r="Z482" s="79"/>
      <c r="AA482" s="79"/>
    </row>
    <row r="483" spans="1:27" s="1" customFormat="1" ht="20.100000000000001" thickBot="1">
      <c r="C483" s="24"/>
      <c r="D483" s="8"/>
      <c r="F483" s="55" t="s">
        <v>893</v>
      </c>
      <c r="T483" s="70"/>
      <c r="U483" s="4"/>
      <c r="V483" s="4"/>
      <c r="W483" s="4"/>
      <c r="X483" s="4"/>
      <c r="Y483" s="4"/>
      <c r="Z483" s="70"/>
      <c r="AA483" s="70"/>
    </row>
    <row r="484" spans="1:27" s="1" customFormat="1" ht="18" customHeight="1">
      <c r="D484" s="19"/>
      <c r="E484" s="30" t="s">
        <v>894</v>
      </c>
      <c r="F484" s="31"/>
      <c r="G484" s="31"/>
      <c r="H484" s="31"/>
      <c r="I484" s="31"/>
      <c r="J484" s="31"/>
      <c r="K484" s="31"/>
      <c r="L484" s="31"/>
      <c r="M484" s="31"/>
      <c r="N484" s="31"/>
      <c r="O484" s="32"/>
      <c r="T484" s="78"/>
      <c r="U484" s="4"/>
      <c r="V484" s="70">
        <f>COUNTIF(D484:D496,"◎")</f>
        <v>0</v>
      </c>
      <c r="W484" s="4">
        <f>IF(OR(D484="○",D484="◎"),1,0)</f>
        <v>0</v>
      </c>
      <c r="X484" s="70"/>
      <c r="Y484" s="4" t="str">
        <f>IF(OR($V$484&gt;1,$V$485&gt;2),"赤",IF(W484=1,"白",IF(AND($V$484=1,$V$485=2,W484=0),"グレー","オレンジ")))</f>
        <v>オレンジ</v>
      </c>
      <c r="Z484" s="4"/>
      <c r="AA484" s="70"/>
    </row>
    <row r="485" spans="1:27" s="1" customFormat="1" ht="18" customHeight="1">
      <c r="D485" s="21"/>
      <c r="E485" s="30" t="s">
        <v>895</v>
      </c>
      <c r="F485" s="31"/>
      <c r="G485" s="31"/>
      <c r="H485" s="31"/>
      <c r="I485" s="31"/>
      <c r="J485" s="31"/>
      <c r="K485" s="31"/>
      <c r="L485" s="31"/>
      <c r="M485" s="31"/>
      <c r="N485" s="31"/>
      <c r="O485" s="32"/>
      <c r="T485" s="78"/>
      <c r="U485" s="4"/>
      <c r="V485" s="70"/>
      <c r="W485" s="4">
        <f>IF(OR(D485="○",D485="◎"),1,0)</f>
        <v>0</v>
      </c>
      <c r="X485" s="70"/>
      <c r="Y485" s="4" t="str">
        <f t="shared" ref="Y485:Y496" si="15">IF(OR($V$484&gt;1,$V$485&gt;2),"赤",IF(W485=1,"白",IF(AND($V$484=1,$V$485=2,W485=0),"グレー","オレンジ")))</f>
        <v>オレンジ</v>
      </c>
      <c r="Z485" s="4"/>
      <c r="AA485" s="70"/>
    </row>
    <row r="486" spans="1:27" s="1" customFormat="1" ht="18" customHeight="1">
      <c r="D486" s="21"/>
      <c r="E486" s="30" t="s">
        <v>896</v>
      </c>
      <c r="F486" s="31"/>
      <c r="G486" s="31"/>
      <c r="H486" s="31"/>
      <c r="I486" s="31"/>
      <c r="J486" s="31"/>
      <c r="K486" s="31"/>
      <c r="L486" s="31"/>
      <c r="M486" s="31"/>
      <c r="N486" s="31"/>
      <c r="O486" s="32"/>
      <c r="T486" s="78"/>
      <c r="U486" s="4"/>
      <c r="V486" s="4"/>
      <c r="W486" s="4">
        <f>IF(OR(D486="○",D486="◎"),1,0)</f>
        <v>0</v>
      </c>
      <c r="X486" s="70"/>
      <c r="Y486" s="4" t="str">
        <f t="shared" si="15"/>
        <v>オレンジ</v>
      </c>
      <c r="Z486" s="4"/>
      <c r="AA486" s="70"/>
    </row>
    <row r="487" spans="1:27" s="1" customFormat="1" ht="18" customHeight="1">
      <c r="D487" s="21"/>
      <c r="E487" s="30" t="s">
        <v>897</v>
      </c>
      <c r="F487" s="31"/>
      <c r="G487" s="31"/>
      <c r="H487" s="31"/>
      <c r="I487" s="31"/>
      <c r="J487" s="31"/>
      <c r="K487" s="31"/>
      <c r="L487" s="31"/>
      <c r="M487" s="31"/>
      <c r="N487" s="31"/>
      <c r="O487" s="32"/>
      <c r="T487" s="78"/>
      <c r="U487" s="4"/>
      <c r="V487" s="4"/>
      <c r="W487" s="4">
        <f t="shared" ref="W487:W496" si="16">IF(OR(D487="○",D487="◎"),1,0)</f>
        <v>0</v>
      </c>
      <c r="X487" s="70"/>
      <c r="Y487" s="4" t="str">
        <f t="shared" si="15"/>
        <v>オレンジ</v>
      </c>
      <c r="Z487" s="4"/>
      <c r="AA487" s="70"/>
    </row>
    <row r="488" spans="1:27" s="1" customFormat="1" ht="18" customHeight="1">
      <c r="D488" s="21"/>
      <c r="E488" s="30" t="s">
        <v>898</v>
      </c>
      <c r="F488" s="31"/>
      <c r="G488" s="31"/>
      <c r="H488" s="31"/>
      <c r="I488" s="31"/>
      <c r="J488" s="31"/>
      <c r="K488" s="31"/>
      <c r="L488" s="31"/>
      <c r="M488" s="31"/>
      <c r="N488" s="31"/>
      <c r="O488" s="32"/>
      <c r="T488" s="78"/>
      <c r="U488" s="4"/>
      <c r="V488" s="4"/>
      <c r="W488" s="4">
        <f t="shared" si="16"/>
        <v>0</v>
      </c>
      <c r="X488" s="70"/>
      <c r="Y488" s="4" t="str">
        <f t="shared" si="15"/>
        <v>オレンジ</v>
      </c>
      <c r="Z488" s="4"/>
      <c r="AA488" s="70"/>
    </row>
    <row r="489" spans="1:27" s="1" customFormat="1" ht="18" customHeight="1">
      <c r="D489" s="21"/>
      <c r="E489" s="30" t="s">
        <v>899</v>
      </c>
      <c r="F489" s="31"/>
      <c r="G489" s="31"/>
      <c r="H489" s="31"/>
      <c r="I489" s="31"/>
      <c r="J489" s="31"/>
      <c r="K489" s="31"/>
      <c r="L489" s="31"/>
      <c r="M489" s="31"/>
      <c r="N489" s="31"/>
      <c r="O489" s="32"/>
      <c r="T489" s="78"/>
      <c r="U489" s="4"/>
      <c r="V489" s="4"/>
      <c r="W489" s="4">
        <f t="shared" si="16"/>
        <v>0</v>
      </c>
      <c r="X489" s="70"/>
      <c r="Y489" s="4" t="str">
        <f t="shared" si="15"/>
        <v>オレンジ</v>
      </c>
      <c r="Z489" s="4"/>
      <c r="AA489" s="70"/>
    </row>
    <row r="490" spans="1:27" s="1" customFormat="1" ht="18" customHeight="1">
      <c r="D490" s="21"/>
      <c r="E490" s="30" t="s">
        <v>900</v>
      </c>
      <c r="F490" s="31"/>
      <c r="G490" s="31"/>
      <c r="H490" s="31"/>
      <c r="I490" s="31"/>
      <c r="J490" s="31"/>
      <c r="K490" s="31"/>
      <c r="L490" s="31"/>
      <c r="M490" s="31"/>
      <c r="N490" s="31"/>
      <c r="O490" s="32"/>
      <c r="T490" s="78"/>
      <c r="U490" s="4"/>
      <c r="V490" s="4"/>
      <c r="W490" s="4">
        <f>IF(OR(D490="○",D490="◎"),1,0)</f>
        <v>0</v>
      </c>
      <c r="X490" s="70"/>
      <c r="Y490" s="4" t="str">
        <f t="shared" si="15"/>
        <v>オレンジ</v>
      </c>
      <c r="Z490" s="4"/>
      <c r="AA490" s="70"/>
    </row>
    <row r="491" spans="1:27" s="1" customFormat="1" ht="18" customHeight="1">
      <c r="D491" s="21"/>
      <c r="E491" s="30" t="s">
        <v>901</v>
      </c>
      <c r="F491" s="31"/>
      <c r="G491" s="31"/>
      <c r="H491" s="31"/>
      <c r="I491" s="31"/>
      <c r="J491" s="31"/>
      <c r="K491" s="31"/>
      <c r="L491" s="31"/>
      <c r="M491" s="31"/>
      <c r="N491" s="31"/>
      <c r="O491" s="32"/>
      <c r="T491" s="78"/>
      <c r="U491" s="4"/>
      <c r="V491" s="4"/>
      <c r="W491" s="4">
        <f>IF(OR(D491="○",D491="◎"),1,0)</f>
        <v>0</v>
      </c>
      <c r="X491" s="70"/>
      <c r="Y491" s="4" t="str">
        <f t="shared" si="15"/>
        <v>オレンジ</v>
      </c>
      <c r="Z491" s="70"/>
      <c r="AA491" s="70"/>
    </row>
    <row r="492" spans="1:27" s="1" customFormat="1" ht="18" customHeight="1">
      <c r="D492" s="21"/>
      <c r="E492" s="30" t="s">
        <v>902</v>
      </c>
      <c r="F492" s="31"/>
      <c r="G492" s="31"/>
      <c r="H492" s="31"/>
      <c r="I492" s="31"/>
      <c r="J492" s="31"/>
      <c r="K492" s="31"/>
      <c r="L492" s="31"/>
      <c r="M492" s="31"/>
      <c r="N492" s="31"/>
      <c r="O492" s="32"/>
      <c r="T492" s="78"/>
      <c r="U492" s="4"/>
      <c r="V492" s="4"/>
      <c r="W492" s="4">
        <f t="shared" si="16"/>
        <v>0</v>
      </c>
      <c r="X492" s="70"/>
      <c r="Y492" s="4" t="str">
        <f t="shared" si="15"/>
        <v>オレンジ</v>
      </c>
      <c r="Z492" s="70"/>
      <c r="AA492" s="70"/>
    </row>
    <row r="493" spans="1:27" s="1" customFormat="1" ht="18" customHeight="1">
      <c r="D493" s="21"/>
      <c r="E493" s="30" t="s">
        <v>903</v>
      </c>
      <c r="F493" s="31"/>
      <c r="G493" s="31"/>
      <c r="H493" s="31"/>
      <c r="I493" s="31"/>
      <c r="J493" s="31"/>
      <c r="K493" s="31"/>
      <c r="L493" s="31"/>
      <c r="M493" s="31"/>
      <c r="N493" s="31"/>
      <c r="O493" s="32"/>
      <c r="T493" s="78"/>
      <c r="U493" s="4"/>
      <c r="V493" s="4"/>
      <c r="W493" s="4">
        <f t="shared" si="16"/>
        <v>0</v>
      </c>
      <c r="X493" s="70"/>
      <c r="Y493" s="4" t="str">
        <f t="shared" si="15"/>
        <v>オレンジ</v>
      </c>
      <c r="Z493" s="70"/>
      <c r="AA493" s="70"/>
    </row>
    <row r="494" spans="1:27" s="1" customFormat="1" ht="18" customHeight="1">
      <c r="D494" s="21"/>
      <c r="E494" s="30" t="s">
        <v>904</v>
      </c>
      <c r="F494" s="31"/>
      <c r="G494" s="31"/>
      <c r="H494" s="31"/>
      <c r="I494" s="31"/>
      <c r="J494" s="31"/>
      <c r="K494" s="31"/>
      <c r="L494" s="31"/>
      <c r="M494" s="31"/>
      <c r="N494" s="31"/>
      <c r="O494" s="32"/>
      <c r="T494" s="78"/>
      <c r="U494" s="4"/>
      <c r="V494" s="4"/>
      <c r="W494" s="4">
        <f t="shared" si="16"/>
        <v>0</v>
      </c>
      <c r="X494" s="70"/>
      <c r="Y494" s="4" t="str">
        <f t="shared" si="15"/>
        <v>オレンジ</v>
      </c>
      <c r="Z494" s="70"/>
      <c r="AA494" s="70"/>
    </row>
    <row r="495" spans="1:27" s="1" customFormat="1" ht="18" customHeight="1">
      <c r="D495" s="21" t="s">
        <v>329</v>
      </c>
      <c r="E495" s="30" t="s">
        <v>905</v>
      </c>
      <c r="F495" s="31"/>
      <c r="G495" s="31"/>
      <c r="H495" s="31"/>
      <c r="I495" s="31"/>
      <c r="J495" s="31"/>
      <c r="K495" s="31"/>
      <c r="L495" s="31"/>
      <c r="M495" s="31"/>
      <c r="N495" s="31"/>
      <c r="O495" s="32"/>
      <c r="T495" s="78"/>
      <c r="U495" s="4"/>
      <c r="V495" s="4"/>
      <c r="W495" s="4">
        <f t="shared" si="16"/>
        <v>0</v>
      </c>
      <c r="X495" s="70"/>
      <c r="Y495" s="4" t="str">
        <f t="shared" si="15"/>
        <v>オレンジ</v>
      </c>
      <c r="Z495" s="70"/>
      <c r="AA495" s="70"/>
    </row>
    <row r="496" spans="1:27" s="1" customFormat="1" ht="18" customHeight="1" thickBot="1">
      <c r="D496" s="20" t="s">
        <v>329</v>
      </c>
      <c r="E496" s="30" t="s">
        <v>906</v>
      </c>
      <c r="F496" s="31"/>
      <c r="G496" s="31"/>
      <c r="H496" s="31"/>
      <c r="I496" s="31"/>
      <c r="J496" s="31"/>
      <c r="K496" s="31"/>
      <c r="L496" s="31"/>
      <c r="M496" s="31"/>
      <c r="N496" s="31"/>
      <c r="O496" s="32"/>
      <c r="T496" s="78"/>
      <c r="U496" s="4"/>
      <c r="V496" s="4"/>
      <c r="W496" s="4">
        <f t="shared" si="16"/>
        <v>0</v>
      </c>
      <c r="X496" s="70"/>
      <c r="Y496" s="4" t="str">
        <f t="shared" si="15"/>
        <v>オレンジ</v>
      </c>
      <c r="Z496" s="70"/>
      <c r="AA496" s="70"/>
    </row>
    <row r="497" spans="3:27" s="1" customFormat="1" ht="4.5" customHeight="1">
      <c r="T497" s="70"/>
      <c r="U497" s="4"/>
      <c r="V497" s="4"/>
      <c r="W497" s="4"/>
      <c r="X497" s="4"/>
      <c r="Y497" s="4"/>
      <c r="Z497" s="70"/>
      <c r="AA497" s="70"/>
    </row>
    <row r="498" spans="3:27" s="1" customFormat="1" ht="14.1" thickBot="1">
      <c r="C498" s="24"/>
      <c r="D498" s="8" t="s">
        <v>907</v>
      </c>
      <c r="E498" s="1" t="s">
        <v>257</v>
      </c>
      <c r="T498" s="70"/>
      <c r="U498" s="4"/>
      <c r="V498" s="4"/>
      <c r="W498" s="4"/>
      <c r="X498" s="4"/>
      <c r="Y498" s="4"/>
      <c r="Z498" s="70"/>
      <c r="AA498" s="70"/>
    </row>
    <row r="499" spans="3:27" s="1" customFormat="1" ht="27.75" customHeight="1" thickBot="1">
      <c r="D499" s="151"/>
      <c r="E499" s="152"/>
      <c r="F499" s="152"/>
      <c r="G499" s="152"/>
      <c r="H499" s="152"/>
      <c r="I499" s="152"/>
      <c r="J499" s="152"/>
      <c r="K499" s="152"/>
      <c r="L499" s="152"/>
      <c r="M499" s="152"/>
      <c r="N499" s="152"/>
      <c r="O499" s="153"/>
      <c r="T499" s="4"/>
      <c r="U499" s="4"/>
      <c r="V499" s="70">
        <f>IF(OR(D495="○",D495="◎"),1,0)</f>
        <v>0</v>
      </c>
      <c r="W499" s="70"/>
      <c r="X499" s="70"/>
      <c r="Y499" s="4"/>
      <c r="Z499" s="70"/>
      <c r="AA499" s="70"/>
    </row>
    <row r="500" spans="3:27" s="1" customFormat="1" ht="18" customHeight="1">
      <c r="D500" s="27"/>
      <c r="T500" s="70"/>
      <c r="U500" s="4"/>
      <c r="V500" s="4"/>
      <c r="W500" s="4"/>
      <c r="X500" s="4"/>
      <c r="Y500" s="4"/>
      <c r="Z500" s="70"/>
      <c r="AA500" s="70"/>
    </row>
    <row r="501" spans="3:27" s="1" customFormat="1" ht="18">
      <c r="C501" s="24"/>
      <c r="D501" s="14" t="s">
        <v>96</v>
      </c>
      <c r="E501" s="1" t="s">
        <v>908</v>
      </c>
      <c r="T501" s="70"/>
      <c r="U501" s="13"/>
      <c r="V501" s="13"/>
      <c r="W501" s="13"/>
      <c r="X501" s="13"/>
      <c r="Y501" s="13"/>
      <c r="Z501" s="70"/>
      <c r="AA501" s="70"/>
    </row>
    <row r="502" spans="3:27" s="1" customFormat="1" ht="15" customHeight="1">
      <c r="C502" s="50"/>
      <c r="D502" s="10" t="s">
        <v>520</v>
      </c>
      <c r="E502" s="10" t="s">
        <v>909</v>
      </c>
      <c r="T502" s="70"/>
      <c r="U502" s="13"/>
      <c r="V502" s="13"/>
      <c r="W502" s="13"/>
      <c r="X502" s="13"/>
      <c r="Y502" s="13"/>
      <c r="Z502" s="70"/>
      <c r="AA502" s="70"/>
    </row>
    <row r="503" spans="3:27" s="1" customFormat="1" ht="15" customHeight="1">
      <c r="C503" s="50"/>
      <c r="D503" s="10"/>
      <c r="E503" s="10" t="s">
        <v>910</v>
      </c>
      <c r="T503" s="70"/>
      <c r="U503" s="13"/>
      <c r="V503" s="13"/>
      <c r="W503" s="13"/>
      <c r="X503" s="13"/>
      <c r="Y503" s="13"/>
      <c r="Z503" s="70"/>
      <c r="AA503" s="70"/>
    </row>
    <row r="504" spans="3:27" s="1" customFormat="1" ht="15" customHeight="1">
      <c r="C504" s="50"/>
      <c r="D504" s="10" t="s">
        <v>613</v>
      </c>
      <c r="E504" s="10" t="s">
        <v>911</v>
      </c>
      <c r="T504" s="70"/>
      <c r="U504" s="13"/>
      <c r="V504" s="13"/>
      <c r="W504" s="13"/>
      <c r="X504" s="13"/>
      <c r="Y504" s="13"/>
      <c r="Z504" s="70"/>
      <c r="AA504" s="70"/>
    </row>
    <row r="505" spans="3:27" s="1" customFormat="1" ht="9" customHeight="1">
      <c r="T505" s="70"/>
      <c r="U505" s="13"/>
      <c r="V505" s="13"/>
      <c r="W505" s="13"/>
      <c r="X505" s="13"/>
      <c r="Y505" s="13"/>
      <c r="Z505" s="70"/>
      <c r="AA505" s="70"/>
    </row>
    <row r="506" spans="3:27" s="1" customFormat="1" ht="18.600000000000001" thickBot="1">
      <c r="C506" s="24"/>
      <c r="D506" s="8" t="s">
        <v>604</v>
      </c>
      <c r="T506" s="70"/>
      <c r="U506" s="13"/>
      <c r="V506" s="13"/>
      <c r="W506" s="13"/>
      <c r="X506" s="13"/>
      <c r="Y506" s="13"/>
      <c r="Z506" s="70"/>
      <c r="AA506" s="70"/>
    </row>
    <row r="507" spans="3:27" s="1" customFormat="1" ht="18" customHeight="1">
      <c r="D507" s="19"/>
      <c r="E507" s="30" t="s">
        <v>712</v>
      </c>
      <c r="F507" s="31"/>
      <c r="G507" s="31"/>
      <c r="H507" s="31"/>
      <c r="I507" s="31"/>
      <c r="J507" s="31"/>
      <c r="K507" s="31"/>
      <c r="L507" s="31"/>
      <c r="M507" s="31"/>
      <c r="N507" s="31"/>
      <c r="O507" s="32"/>
      <c r="T507" s="78"/>
      <c r="U507" s="13"/>
      <c r="V507" s="70">
        <f>COUNTIF(D507:D508,"○")</f>
        <v>0</v>
      </c>
      <c r="W507" s="4">
        <f>IF(D507="○",1,0)</f>
        <v>0</v>
      </c>
      <c r="X507" s="4" t="str">
        <f>IF(V507&gt;1,"赤",IF(W507=1,"白",IF(AND(V507=1,W507=0),"グレー","オレンジ")))</f>
        <v>オレンジ</v>
      </c>
      <c r="Y507" s="13"/>
      <c r="Z507" s="70"/>
      <c r="AA507" s="70"/>
    </row>
    <row r="508" spans="3:27" s="1" customFormat="1" ht="18" customHeight="1" thickBot="1">
      <c r="D508" s="20" t="s">
        <v>329</v>
      </c>
      <c r="E508" s="30" t="s">
        <v>713</v>
      </c>
      <c r="F508" s="31"/>
      <c r="G508" s="31"/>
      <c r="H508" s="31"/>
      <c r="I508" s="31"/>
      <c r="J508" s="31"/>
      <c r="K508" s="31"/>
      <c r="L508" s="31"/>
      <c r="M508" s="31"/>
      <c r="N508" s="31"/>
      <c r="O508" s="32"/>
      <c r="T508" s="78"/>
      <c r="U508" s="13"/>
      <c r="V508" s="4"/>
      <c r="W508" s="4">
        <f t="shared" ref="W508" si="17">IF(D508="○",1,0)</f>
        <v>0</v>
      </c>
      <c r="X508" s="4" t="str">
        <f>IF(V507&gt;1,"赤",IF(W508=1,"白",IF(AND(V507=1,W508=0),"グレー","オレンジ")))</f>
        <v>オレンジ</v>
      </c>
      <c r="Y508" s="13"/>
      <c r="Z508" s="70"/>
      <c r="AA508" s="70"/>
    </row>
    <row r="509" spans="3:27" s="1" customFormat="1" ht="18" customHeight="1">
      <c r="D509" s="27"/>
      <c r="T509" s="70"/>
      <c r="U509" s="13"/>
      <c r="V509" s="4"/>
      <c r="W509" s="4"/>
      <c r="X509" s="4"/>
      <c r="Y509" s="13"/>
      <c r="Z509" s="70"/>
      <c r="AA509" s="70"/>
    </row>
    <row r="510" spans="3:27" s="1" customFormat="1" ht="18">
      <c r="C510" s="24"/>
      <c r="D510" s="14" t="s">
        <v>238</v>
      </c>
      <c r="E510" s="1" t="s">
        <v>912</v>
      </c>
      <c r="T510" s="70"/>
      <c r="U510" s="13"/>
      <c r="V510" s="4"/>
      <c r="W510" s="4"/>
      <c r="X510" s="4"/>
      <c r="Y510" s="13"/>
      <c r="Z510" s="70"/>
      <c r="AA510" s="70"/>
    </row>
    <row r="511" spans="3:27" s="1" customFormat="1" ht="15" customHeight="1">
      <c r="C511" s="50"/>
      <c r="D511" s="10" t="s">
        <v>520</v>
      </c>
      <c r="E511" s="10" t="s">
        <v>913</v>
      </c>
      <c r="T511" s="70"/>
      <c r="U511" s="13"/>
      <c r="V511" s="4"/>
      <c r="W511" s="4"/>
      <c r="X511" s="4"/>
      <c r="Y511" s="13"/>
      <c r="Z511" s="70"/>
      <c r="AA511" s="70"/>
    </row>
    <row r="512" spans="3:27" s="1" customFormat="1" ht="15" customHeight="1">
      <c r="C512" s="50"/>
      <c r="D512" s="10"/>
      <c r="E512" s="10" t="s">
        <v>914</v>
      </c>
      <c r="T512" s="70"/>
      <c r="U512" s="13"/>
      <c r="V512" s="4"/>
      <c r="W512" s="4"/>
      <c r="X512" s="4"/>
      <c r="Y512" s="13"/>
      <c r="Z512" s="70"/>
      <c r="AA512" s="70"/>
    </row>
    <row r="513" spans="3:27" s="1" customFormat="1" ht="9" customHeight="1">
      <c r="T513" s="70"/>
      <c r="U513" s="13"/>
      <c r="V513" s="13"/>
      <c r="W513" s="4"/>
      <c r="X513" s="4"/>
      <c r="Y513" s="13"/>
      <c r="Z513" s="70"/>
      <c r="AA513" s="70"/>
    </row>
    <row r="514" spans="3:27" s="1" customFormat="1" ht="18.600000000000001" thickBot="1">
      <c r="C514" s="24"/>
      <c r="D514" s="8" t="s">
        <v>622</v>
      </c>
      <c r="T514" s="70"/>
      <c r="U514" s="13"/>
      <c r="V514" s="13"/>
      <c r="W514" s="4"/>
      <c r="X514" s="4"/>
      <c r="Y514" s="13"/>
      <c r="Z514" s="70"/>
      <c r="AA514" s="70"/>
    </row>
    <row r="515" spans="3:27" s="1" customFormat="1" ht="18" customHeight="1">
      <c r="D515" s="19"/>
      <c r="E515" s="30" t="s">
        <v>915</v>
      </c>
      <c r="F515" s="31"/>
      <c r="G515" s="31"/>
      <c r="H515" s="31"/>
      <c r="I515" s="31"/>
      <c r="J515" s="31"/>
      <c r="K515" s="31"/>
      <c r="L515" s="31"/>
      <c r="M515" s="31"/>
      <c r="N515" s="31"/>
      <c r="O515" s="32"/>
      <c r="T515" s="78"/>
      <c r="U515" s="13"/>
      <c r="V515" s="13"/>
      <c r="W515" s="13"/>
      <c r="X515" s="13"/>
      <c r="Y515" s="13"/>
      <c r="Z515" s="70"/>
      <c r="AA515" s="70"/>
    </row>
    <row r="516" spans="3:27" s="1" customFormat="1" ht="18" customHeight="1">
      <c r="D516" s="21"/>
      <c r="E516" s="30" t="s">
        <v>916</v>
      </c>
      <c r="F516" s="31"/>
      <c r="G516" s="31"/>
      <c r="H516" s="31"/>
      <c r="I516" s="31"/>
      <c r="J516" s="31"/>
      <c r="K516" s="31"/>
      <c r="L516" s="31"/>
      <c r="M516" s="31"/>
      <c r="N516" s="31"/>
      <c r="O516" s="32"/>
      <c r="T516" s="78"/>
      <c r="U516" s="13"/>
      <c r="V516" s="13"/>
      <c r="W516" s="13"/>
      <c r="X516" s="13"/>
      <c r="Y516" s="13"/>
      <c r="Z516" s="70"/>
      <c r="AA516" s="70"/>
    </row>
    <row r="517" spans="3:27" s="1" customFormat="1" ht="18" customHeight="1">
      <c r="D517" s="21"/>
      <c r="E517" s="30" t="s">
        <v>917</v>
      </c>
      <c r="F517" s="31"/>
      <c r="G517" s="31"/>
      <c r="H517" s="31"/>
      <c r="I517" s="31"/>
      <c r="J517" s="31"/>
      <c r="K517" s="31"/>
      <c r="L517" s="31"/>
      <c r="M517" s="31"/>
      <c r="N517" s="31"/>
      <c r="O517" s="32"/>
      <c r="T517" s="78"/>
      <c r="U517" s="13"/>
      <c r="V517" s="13"/>
      <c r="W517" s="13"/>
      <c r="X517" s="13"/>
      <c r="Y517" s="13"/>
      <c r="Z517" s="70"/>
      <c r="AA517" s="70"/>
    </row>
    <row r="518" spans="3:27" s="1" customFormat="1" ht="18" customHeight="1">
      <c r="D518" s="21"/>
      <c r="E518" s="30" t="s">
        <v>918</v>
      </c>
      <c r="F518" s="31"/>
      <c r="G518" s="31"/>
      <c r="H518" s="31"/>
      <c r="I518" s="31"/>
      <c r="J518" s="31"/>
      <c r="K518" s="31"/>
      <c r="L518" s="31"/>
      <c r="M518" s="31"/>
      <c r="N518" s="31"/>
      <c r="O518" s="32"/>
      <c r="T518" s="78"/>
      <c r="U518" s="13"/>
      <c r="V518" s="13"/>
      <c r="W518" s="13"/>
      <c r="X518" s="13"/>
      <c r="Y518" s="13"/>
      <c r="Z518" s="70"/>
      <c r="AA518" s="70"/>
    </row>
    <row r="519" spans="3:27" s="1" customFormat="1" ht="18" customHeight="1">
      <c r="D519" s="21"/>
      <c r="E519" s="30" t="s">
        <v>919</v>
      </c>
      <c r="F519" s="31"/>
      <c r="G519" s="31"/>
      <c r="H519" s="31"/>
      <c r="I519" s="31"/>
      <c r="J519" s="31"/>
      <c r="K519" s="31"/>
      <c r="L519" s="31"/>
      <c r="M519" s="31"/>
      <c r="N519" s="31"/>
      <c r="O519" s="32"/>
      <c r="T519" s="78"/>
      <c r="U519" s="13"/>
      <c r="V519" s="13"/>
      <c r="W519" s="13"/>
      <c r="X519" s="13"/>
      <c r="Y519" s="13"/>
      <c r="Z519" s="70"/>
      <c r="AA519" s="70"/>
    </row>
    <row r="520" spans="3:27" s="1" customFormat="1" ht="18" customHeight="1">
      <c r="D520" s="21"/>
      <c r="E520" s="30" t="s">
        <v>920</v>
      </c>
      <c r="F520" s="31"/>
      <c r="G520" s="31"/>
      <c r="H520" s="31"/>
      <c r="I520" s="31"/>
      <c r="J520" s="31"/>
      <c r="K520" s="31"/>
      <c r="L520" s="31"/>
      <c r="M520" s="31"/>
      <c r="N520" s="31"/>
      <c r="O520" s="32"/>
      <c r="T520" s="78"/>
      <c r="U520" s="13"/>
      <c r="V520" s="13"/>
      <c r="W520" s="13"/>
      <c r="X520" s="13"/>
      <c r="Y520" s="13"/>
      <c r="Z520" s="70"/>
      <c r="AA520" s="70"/>
    </row>
    <row r="521" spans="3:27" s="1" customFormat="1" ht="18" customHeight="1">
      <c r="D521" s="21"/>
      <c r="E521" s="30" t="s">
        <v>921</v>
      </c>
      <c r="F521" s="31"/>
      <c r="G521" s="31"/>
      <c r="H521" s="31"/>
      <c r="I521" s="31"/>
      <c r="J521" s="31"/>
      <c r="K521" s="31"/>
      <c r="L521" s="31"/>
      <c r="M521" s="31"/>
      <c r="N521" s="31"/>
      <c r="O521" s="32"/>
      <c r="T521" s="78"/>
      <c r="U521" s="13"/>
      <c r="V521" s="13"/>
      <c r="W521" s="13"/>
      <c r="X521" s="13"/>
      <c r="Y521" s="13"/>
      <c r="Z521" s="70"/>
      <c r="AA521" s="70"/>
    </row>
    <row r="522" spans="3:27" s="1" customFormat="1" ht="18" customHeight="1" thickBot="1">
      <c r="D522" s="20"/>
      <c r="E522" s="30" t="s">
        <v>886</v>
      </c>
      <c r="F522" s="31"/>
      <c r="G522" s="31"/>
      <c r="H522" s="31"/>
      <c r="I522" s="31"/>
      <c r="J522" s="31"/>
      <c r="K522" s="31"/>
      <c r="L522" s="31"/>
      <c r="M522" s="31"/>
      <c r="N522" s="31"/>
      <c r="O522" s="32"/>
      <c r="T522" s="78"/>
      <c r="U522" s="13"/>
      <c r="V522" s="13"/>
      <c r="W522" s="13"/>
      <c r="X522" s="13"/>
      <c r="Y522" s="13"/>
      <c r="Z522" s="70"/>
      <c r="AA522" s="70"/>
    </row>
    <row r="523" spans="3:27" s="1" customFormat="1" ht="4.5" customHeight="1">
      <c r="T523" s="70"/>
      <c r="U523" s="13"/>
      <c r="V523" s="13"/>
      <c r="W523" s="13"/>
      <c r="X523" s="13"/>
      <c r="Y523" s="13"/>
      <c r="Z523" s="70"/>
      <c r="AA523" s="70"/>
    </row>
    <row r="524" spans="3:27" s="1" customFormat="1" ht="18.600000000000001" thickBot="1">
      <c r="C524" s="24"/>
      <c r="D524" s="8" t="s">
        <v>243</v>
      </c>
      <c r="E524" s="1" t="s">
        <v>457</v>
      </c>
      <c r="T524" s="70"/>
      <c r="U524" s="13"/>
      <c r="V524" s="13"/>
      <c r="W524" s="13"/>
      <c r="X524" s="13"/>
      <c r="Y524" s="13"/>
      <c r="Z524" s="70"/>
      <c r="AA524" s="70"/>
    </row>
    <row r="525" spans="3:27" s="1" customFormat="1" ht="27.75" customHeight="1" thickBot="1">
      <c r="D525" s="151"/>
      <c r="E525" s="152"/>
      <c r="F525" s="152"/>
      <c r="G525" s="152"/>
      <c r="H525" s="152"/>
      <c r="I525" s="152"/>
      <c r="J525" s="152"/>
      <c r="K525" s="152"/>
      <c r="L525" s="152"/>
      <c r="M525" s="152"/>
      <c r="N525" s="152"/>
      <c r="O525" s="153"/>
      <c r="T525" s="4"/>
      <c r="U525" s="4">
        <f>IF(COUNTIF(D522,"○")=1,1,0)</f>
        <v>0</v>
      </c>
      <c r="V525" s="4"/>
      <c r="W525" s="4"/>
      <c r="X525" s="4"/>
      <c r="Y525" s="70"/>
      <c r="Z525" s="70"/>
      <c r="AA525" s="70"/>
    </row>
    <row r="526" spans="3:27" s="1" customFormat="1" ht="18" customHeight="1">
      <c r="D526" s="27"/>
      <c r="T526" s="70"/>
      <c r="U526" s="13"/>
      <c r="V526" s="13"/>
      <c r="W526" s="13"/>
      <c r="X526" s="13"/>
      <c r="Y526" s="13"/>
      <c r="Z526" s="70"/>
      <c r="AA526" s="70"/>
    </row>
    <row r="527" spans="3:27" s="1" customFormat="1" ht="18">
      <c r="C527" s="24"/>
      <c r="D527" s="14" t="s">
        <v>922</v>
      </c>
      <c r="E527" s="1" t="s">
        <v>923</v>
      </c>
      <c r="T527" s="70"/>
      <c r="U527" s="13"/>
      <c r="V527" s="13"/>
      <c r="W527" s="13"/>
      <c r="X527" s="13"/>
      <c r="Y527" s="13"/>
      <c r="Z527" s="70"/>
      <c r="AA527" s="70"/>
    </row>
    <row r="528" spans="3:27" s="1" customFormat="1" ht="15" customHeight="1">
      <c r="C528" s="50"/>
      <c r="D528" s="10" t="s">
        <v>520</v>
      </c>
      <c r="E528" s="10" t="s">
        <v>913</v>
      </c>
      <c r="T528" s="70"/>
      <c r="U528" s="13"/>
      <c r="V528" s="13"/>
      <c r="W528" s="13"/>
      <c r="X528" s="13"/>
      <c r="Y528" s="13"/>
      <c r="Z528" s="70"/>
      <c r="AA528" s="70"/>
    </row>
    <row r="529" spans="3:27" s="1" customFormat="1" ht="9" customHeight="1">
      <c r="T529" s="70"/>
      <c r="U529" s="13"/>
      <c r="V529" s="13"/>
      <c r="W529" s="13"/>
      <c r="X529" s="13"/>
      <c r="Y529" s="13"/>
      <c r="Z529" s="70"/>
      <c r="AA529" s="70"/>
    </row>
    <row r="530" spans="3:27" s="1" customFormat="1" ht="18.600000000000001" thickBot="1">
      <c r="C530" s="24"/>
      <c r="D530" s="8" t="s">
        <v>924</v>
      </c>
      <c r="T530" s="70"/>
      <c r="U530" s="13"/>
      <c r="V530" s="13"/>
      <c r="W530" s="13"/>
      <c r="X530" s="13"/>
      <c r="Y530" s="13"/>
      <c r="Z530" s="70"/>
      <c r="AA530" s="70"/>
    </row>
    <row r="531" spans="3:27" s="1" customFormat="1" ht="18" customHeight="1">
      <c r="D531" s="19"/>
      <c r="E531" s="30" t="s">
        <v>925</v>
      </c>
      <c r="F531" s="31"/>
      <c r="G531" s="31"/>
      <c r="H531" s="31"/>
      <c r="I531" s="31"/>
      <c r="J531" s="31"/>
      <c r="K531" s="31"/>
      <c r="L531" s="31"/>
      <c r="M531" s="31"/>
      <c r="N531" s="31"/>
      <c r="O531" s="32"/>
      <c r="T531" s="78"/>
      <c r="U531" s="13"/>
      <c r="V531" s="70">
        <f>COUNTIF(D531:D536,"○")</f>
        <v>0</v>
      </c>
      <c r="W531" s="4">
        <f>IF(D531="○",1,0)</f>
        <v>0</v>
      </c>
      <c r="X531" s="4" t="str">
        <f>IF(V531&gt;1,"赤",IF(W531=1,"白",IF(AND(V531=1,W531=0),"グレー","オレンジ")))</f>
        <v>オレンジ</v>
      </c>
      <c r="Y531" s="4"/>
      <c r="Z531" s="70"/>
      <c r="AA531" s="70"/>
    </row>
    <row r="532" spans="3:27" s="1" customFormat="1" ht="18" customHeight="1">
      <c r="D532" s="21"/>
      <c r="E532" s="30" t="s">
        <v>926</v>
      </c>
      <c r="F532" s="31"/>
      <c r="G532" s="31"/>
      <c r="H532" s="31"/>
      <c r="I532" s="31"/>
      <c r="J532" s="31"/>
      <c r="K532" s="31"/>
      <c r="L532" s="31"/>
      <c r="M532" s="31"/>
      <c r="N532" s="31"/>
      <c r="O532" s="32"/>
      <c r="T532" s="78"/>
      <c r="U532" s="13"/>
      <c r="V532" s="4"/>
      <c r="W532" s="4">
        <f>IF(D532="○",1,0)</f>
        <v>0</v>
      </c>
      <c r="X532" s="4" t="str">
        <f>IF(V531&gt;1,"赤",IF(W532=1,"白",IF(AND(V531=1,W532=0),"グレー","オレンジ")))</f>
        <v>オレンジ</v>
      </c>
      <c r="Y532" s="4"/>
      <c r="Z532" s="70"/>
      <c r="AA532" s="70"/>
    </row>
    <row r="533" spans="3:27" s="1" customFormat="1" ht="18" customHeight="1">
      <c r="D533" s="21"/>
      <c r="E533" s="30" t="s">
        <v>927</v>
      </c>
      <c r="F533" s="31"/>
      <c r="G533" s="31"/>
      <c r="H533" s="31"/>
      <c r="I533" s="31"/>
      <c r="J533" s="31"/>
      <c r="K533" s="31"/>
      <c r="L533" s="31"/>
      <c r="M533" s="31"/>
      <c r="N533" s="31"/>
      <c r="O533" s="32"/>
      <c r="T533" s="78"/>
      <c r="U533" s="13"/>
      <c r="V533" s="4"/>
      <c r="W533" s="4">
        <f t="shared" ref="W533" si="18">IF(D533="○",1,0)</f>
        <v>0</v>
      </c>
      <c r="X533" s="4" t="str">
        <f>IF(V531&gt;1,"赤",IF(W533=1,"白",IF(AND(V531=1,W533=0),"グレー","オレンジ")))</f>
        <v>オレンジ</v>
      </c>
      <c r="Y533" s="4"/>
      <c r="Z533" s="70"/>
      <c r="AA533" s="70"/>
    </row>
    <row r="534" spans="3:27" s="1" customFormat="1" ht="18" customHeight="1">
      <c r="D534" s="21"/>
      <c r="E534" s="30" t="s">
        <v>928</v>
      </c>
      <c r="F534" s="31"/>
      <c r="G534" s="31"/>
      <c r="H534" s="31"/>
      <c r="I534" s="31"/>
      <c r="J534" s="31"/>
      <c r="K534" s="31"/>
      <c r="L534" s="31"/>
      <c r="M534" s="31"/>
      <c r="N534" s="31"/>
      <c r="O534" s="32"/>
      <c r="T534" s="78"/>
      <c r="U534" s="13"/>
      <c r="V534" s="4"/>
      <c r="W534" s="4">
        <f>IF(D534="○",1,0)</f>
        <v>0</v>
      </c>
      <c r="X534" s="4" t="str">
        <f>IF(V531&gt;1,"赤",IF(W534=1,"白",IF(AND(V531=1,W534=0),"グレー","オレンジ")))</f>
        <v>オレンジ</v>
      </c>
      <c r="Y534" s="4"/>
      <c r="Z534" s="70"/>
      <c r="AA534" s="70"/>
    </row>
    <row r="535" spans="3:27" s="1" customFormat="1" ht="18" customHeight="1">
      <c r="D535" s="21"/>
      <c r="E535" s="30" t="s">
        <v>929</v>
      </c>
      <c r="F535" s="31"/>
      <c r="G535" s="31"/>
      <c r="H535" s="31"/>
      <c r="I535" s="31"/>
      <c r="J535" s="31"/>
      <c r="K535" s="31"/>
      <c r="L535" s="31"/>
      <c r="M535" s="31"/>
      <c r="N535" s="31"/>
      <c r="O535" s="32"/>
      <c r="T535" s="78"/>
      <c r="U535" s="13"/>
      <c r="V535" s="4"/>
      <c r="W535" s="4">
        <f>IF(OR(D535="○",D535="◎"),1,0)</f>
        <v>0</v>
      </c>
      <c r="X535" s="4" t="str">
        <f>IF(V531&gt;1,"赤",IF(W535=1,"白",IF(AND(V531=1,W535=0),"グレー","オレンジ")))</f>
        <v>オレンジ</v>
      </c>
      <c r="Y535" s="4"/>
      <c r="Z535" s="70"/>
      <c r="AA535" s="70"/>
    </row>
    <row r="536" spans="3:27" s="1" customFormat="1" ht="18" customHeight="1" thickBot="1">
      <c r="D536" s="20"/>
      <c r="E536" s="30" t="s">
        <v>636</v>
      </c>
      <c r="F536" s="31"/>
      <c r="G536" s="31"/>
      <c r="H536" s="31"/>
      <c r="I536" s="31"/>
      <c r="J536" s="31"/>
      <c r="K536" s="31"/>
      <c r="L536" s="31"/>
      <c r="M536" s="31"/>
      <c r="N536" s="31"/>
      <c r="O536" s="32"/>
      <c r="T536" s="78"/>
      <c r="U536" s="13"/>
      <c r="V536" s="4"/>
      <c r="W536" s="4">
        <f>IF(OR(D536="○",D536="◎"),1,0)</f>
        <v>0</v>
      </c>
      <c r="X536" s="4" t="str">
        <f>IF(V531&gt;1,"赤",IF(W536=1,"白",IF(AND(V531=1,W536=0),"グレー","オレンジ")))</f>
        <v>オレンジ</v>
      </c>
      <c r="Y536" s="4"/>
      <c r="Z536" s="70"/>
      <c r="AA536" s="70"/>
    </row>
    <row r="537" spans="3:27" s="1" customFormat="1" ht="4.5" customHeight="1">
      <c r="T537" s="70"/>
      <c r="U537" s="13"/>
      <c r="V537" s="13"/>
      <c r="W537" s="13"/>
      <c r="X537" s="13"/>
      <c r="Y537" s="13"/>
      <c r="Z537" s="70"/>
      <c r="AA537" s="70"/>
    </row>
    <row r="538" spans="3:27" s="1" customFormat="1" ht="18.600000000000001" thickBot="1">
      <c r="C538" s="24"/>
      <c r="D538" s="8" t="s">
        <v>930</v>
      </c>
      <c r="E538" s="1" t="s">
        <v>457</v>
      </c>
      <c r="T538" s="70"/>
      <c r="U538" s="13"/>
      <c r="V538" s="13"/>
      <c r="W538" s="13"/>
      <c r="X538" s="13"/>
      <c r="Y538" s="13"/>
      <c r="Z538" s="70"/>
      <c r="AA538" s="70"/>
    </row>
    <row r="539" spans="3:27" s="1" customFormat="1" ht="27.75" customHeight="1" thickBot="1">
      <c r="D539" s="151"/>
      <c r="E539" s="152"/>
      <c r="F539" s="152"/>
      <c r="G539" s="152"/>
      <c r="H539" s="152"/>
      <c r="I539" s="152"/>
      <c r="J539" s="152"/>
      <c r="K539" s="152"/>
      <c r="L539" s="152"/>
      <c r="M539" s="152"/>
      <c r="N539" s="152"/>
      <c r="O539" s="153"/>
      <c r="T539" s="4"/>
      <c r="U539" s="4">
        <f>IF(COUNTIF(D536,"○")=1,1,0)</f>
        <v>0</v>
      </c>
      <c r="V539" s="4"/>
      <c r="W539" s="4"/>
      <c r="X539" s="4"/>
      <c r="Y539" s="70"/>
      <c r="Z539" s="70"/>
      <c r="AA539" s="70"/>
    </row>
    <row r="540" spans="3:27" s="1" customFormat="1" ht="18" customHeight="1">
      <c r="D540" s="27"/>
      <c r="T540" s="70"/>
      <c r="U540" s="13"/>
      <c r="V540" s="13"/>
      <c r="W540" s="13"/>
      <c r="X540" s="13"/>
      <c r="Y540" s="13"/>
      <c r="Z540" s="70"/>
      <c r="AA540" s="70"/>
    </row>
    <row r="541" spans="3:27" s="1" customFormat="1" ht="18">
      <c r="C541" s="24"/>
      <c r="D541" s="14" t="s">
        <v>931</v>
      </c>
      <c r="E541" s="1" t="s">
        <v>932</v>
      </c>
      <c r="T541" s="70"/>
      <c r="U541" s="13"/>
      <c r="V541" s="13"/>
      <c r="W541" s="13"/>
      <c r="X541" s="13"/>
      <c r="Y541" s="13"/>
      <c r="Z541" s="70"/>
      <c r="AA541" s="70"/>
    </row>
    <row r="542" spans="3:27" s="1" customFormat="1" ht="18">
      <c r="C542" s="50"/>
      <c r="D542" s="10" t="s">
        <v>520</v>
      </c>
      <c r="E542" s="10" t="s">
        <v>933</v>
      </c>
      <c r="T542" s="70"/>
      <c r="U542" s="13"/>
      <c r="V542" s="13"/>
      <c r="W542" s="13"/>
      <c r="X542" s="13"/>
      <c r="Y542" s="13"/>
      <c r="Z542" s="70"/>
      <c r="AA542" s="70"/>
    </row>
    <row r="543" spans="3:27" s="1" customFormat="1" ht="15" customHeight="1">
      <c r="C543" s="50"/>
      <c r="D543" s="10"/>
      <c r="E543" s="10" t="s">
        <v>910</v>
      </c>
      <c r="T543" s="70"/>
      <c r="U543" s="13"/>
      <c r="V543" s="13"/>
      <c r="W543" s="13"/>
      <c r="X543" s="13"/>
      <c r="Y543" s="13"/>
      <c r="Z543" s="70"/>
      <c r="AA543" s="70"/>
    </row>
    <row r="544" spans="3:27" s="1" customFormat="1" ht="9" customHeight="1">
      <c r="T544" s="70"/>
      <c r="U544" s="13"/>
      <c r="V544" s="13"/>
      <c r="W544" s="13"/>
      <c r="X544" s="13"/>
      <c r="Y544" s="13"/>
      <c r="Z544" s="70"/>
      <c r="AA544" s="70"/>
    </row>
    <row r="545" spans="3:27" s="1" customFormat="1" ht="18.600000000000001" thickBot="1">
      <c r="C545" s="24"/>
      <c r="D545" s="8" t="s">
        <v>604</v>
      </c>
      <c r="H545" s="66"/>
      <c r="T545" s="70"/>
      <c r="U545" s="13"/>
      <c r="V545" s="13"/>
      <c r="W545" s="13"/>
      <c r="X545" s="13"/>
      <c r="Y545" s="13"/>
      <c r="Z545" s="70"/>
      <c r="AA545" s="70"/>
    </row>
    <row r="546" spans="3:27" s="1" customFormat="1" ht="18" customHeight="1">
      <c r="D546" s="19"/>
      <c r="E546" s="30" t="s">
        <v>712</v>
      </c>
      <c r="F546" s="31"/>
      <c r="G546" s="31"/>
      <c r="I546" s="31"/>
      <c r="J546" s="31"/>
      <c r="K546" s="31"/>
      <c r="L546" s="31"/>
      <c r="M546" s="31"/>
      <c r="N546" s="31"/>
      <c r="O546" s="32"/>
      <c r="T546" s="78"/>
      <c r="U546" s="13"/>
      <c r="V546" s="70">
        <f>COUNTIF(D546:D547,"○")</f>
        <v>0</v>
      </c>
      <c r="W546" s="4">
        <f>IF(D546="○",1,0)</f>
        <v>0</v>
      </c>
      <c r="X546" s="4" t="str">
        <f>IF(V546&gt;1,"赤",IF(W546=1,"白",IF(AND(V546=1,W546=0),"グレー","オレンジ")))</f>
        <v>オレンジ</v>
      </c>
      <c r="Y546" s="13"/>
      <c r="Z546" s="70"/>
      <c r="AA546" s="70"/>
    </row>
    <row r="547" spans="3:27" s="1" customFormat="1" ht="18" customHeight="1" thickBot="1">
      <c r="D547" s="20"/>
      <c r="E547" s="30" t="s">
        <v>713</v>
      </c>
      <c r="F547" s="31"/>
      <c r="G547" s="31"/>
      <c r="H547" s="31"/>
      <c r="I547" s="31"/>
      <c r="J547" s="31"/>
      <c r="K547" s="31"/>
      <c r="L547" s="31"/>
      <c r="M547" s="31"/>
      <c r="N547" s="31"/>
      <c r="O547" s="32"/>
      <c r="T547" s="78"/>
      <c r="U547" s="13"/>
      <c r="V547" s="4"/>
      <c r="W547" s="4">
        <f t="shared" ref="W547" si="19">IF(D547="○",1,0)</f>
        <v>0</v>
      </c>
      <c r="X547" s="4" t="str">
        <f>IF(V546&gt;1,"赤",IF(W547=1,"白",IF(AND(V546=1,W547=0),"グレー","オレンジ")))</f>
        <v>オレンジ</v>
      </c>
      <c r="Y547" s="13"/>
      <c r="Z547" s="70"/>
      <c r="AA547" s="70"/>
    </row>
    <row r="548" spans="3:27" s="1" customFormat="1" ht="18" customHeight="1">
      <c r="D548" s="27"/>
      <c r="T548" s="70"/>
      <c r="U548" s="13"/>
      <c r="V548" s="4"/>
      <c r="W548" s="4"/>
      <c r="X548" s="4"/>
      <c r="Y548" s="13"/>
      <c r="Z548" s="70"/>
      <c r="AA548" s="70"/>
    </row>
    <row r="549" spans="3:27" s="1" customFormat="1" ht="18">
      <c r="C549" s="24"/>
      <c r="D549" s="14" t="s">
        <v>934</v>
      </c>
      <c r="E549" s="1" t="s">
        <v>935</v>
      </c>
      <c r="T549" s="70"/>
      <c r="U549" s="13"/>
      <c r="V549" s="4"/>
      <c r="W549" s="4"/>
      <c r="X549" s="4"/>
      <c r="Y549" s="13"/>
      <c r="Z549" s="70"/>
      <c r="AA549" s="70"/>
    </row>
    <row r="550" spans="3:27" s="1" customFormat="1" ht="18">
      <c r="C550" s="50"/>
      <c r="D550" s="10" t="s">
        <v>520</v>
      </c>
      <c r="E550" s="10" t="s">
        <v>936</v>
      </c>
      <c r="T550" s="70"/>
      <c r="U550" s="13"/>
      <c r="V550" s="4"/>
      <c r="W550" s="4"/>
      <c r="X550" s="4"/>
      <c r="Y550" s="13"/>
      <c r="Z550" s="70"/>
      <c r="AA550" s="70"/>
    </row>
    <row r="551" spans="3:27" s="1" customFormat="1" ht="15" customHeight="1">
      <c r="C551" s="50"/>
      <c r="D551" s="10"/>
      <c r="E551" s="10" t="s">
        <v>937</v>
      </c>
      <c r="T551" s="70"/>
      <c r="U551" s="13"/>
      <c r="V551" s="4"/>
      <c r="W551" s="4"/>
      <c r="X551" s="4"/>
      <c r="Y551" s="13"/>
      <c r="Z551" s="70"/>
      <c r="AA551" s="70"/>
    </row>
    <row r="552" spans="3:27" s="1" customFormat="1" ht="9" customHeight="1">
      <c r="T552" s="70"/>
      <c r="U552" s="13"/>
      <c r="V552" s="13"/>
      <c r="W552" s="4"/>
      <c r="X552" s="4"/>
      <c r="Y552" s="13"/>
      <c r="Z552" s="70"/>
      <c r="AA552" s="70"/>
    </row>
    <row r="553" spans="3:27" s="1" customFormat="1" ht="18.600000000000001" thickBot="1">
      <c r="C553" s="24"/>
      <c r="D553" s="8" t="s">
        <v>622</v>
      </c>
      <c r="T553" s="70"/>
      <c r="U553" s="13"/>
      <c r="V553" s="13"/>
      <c r="W553" s="4"/>
      <c r="X553" s="4"/>
      <c r="Y553" s="13"/>
      <c r="Z553" s="70"/>
      <c r="AA553" s="70"/>
    </row>
    <row r="554" spans="3:27" s="1" customFormat="1" ht="18" customHeight="1">
      <c r="D554" s="19"/>
      <c r="E554" s="60" t="s">
        <v>938</v>
      </c>
      <c r="F554" s="67"/>
      <c r="G554" s="67"/>
      <c r="H554" s="67"/>
      <c r="I554" s="67"/>
      <c r="J554" s="67"/>
      <c r="K554" s="67"/>
      <c r="L554" s="67"/>
      <c r="M554" s="67"/>
      <c r="N554" s="67"/>
      <c r="O554" s="68"/>
      <c r="T554" s="78"/>
      <c r="U554" s="13"/>
      <c r="V554" s="13"/>
      <c r="W554" s="13"/>
      <c r="X554" s="13"/>
      <c r="Y554" s="13"/>
      <c r="Z554" s="70"/>
      <c r="AA554" s="70"/>
    </row>
    <row r="555" spans="3:27" s="1" customFormat="1" ht="18" customHeight="1">
      <c r="D555" s="21"/>
      <c r="E555" s="60" t="s">
        <v>939</v>
      </c>
      <c r="F555" s="67"/>
      <c r="G555" s="67"/>
      <c r="H555" s="67"/>
      <c r="I555" s="67"/>
      <c r="J555" s="67"/>
      <c r="K555" s="67"/>
      <c r="L555" s="67"/>
      <c r="M555" s="67"/>
      <c r="N555" s="67"/>
      <c r="O555" s="68"/>
      <c r="T555" s="78"/>
      <c r="U555" s="13"/>
      <c r="V555" s="13"/>
      <c r="W555" s="13"/>
      <c r="X555" s="13"/>
      <c r="Y555" s="13"/>
      <c r="Z555" s="70"/>
      <c r="AA555" s="70"/>
    </row>
    <row r="556" spans="3:27" s="1" customFormat="1" ht="18" customHeight="1">
      <c r="D556" s="21"/>
      <c r="E556" s="60" t="s">
        <v>940</v>
      </c>
      <c r="F556" s="67"/>
      <c r="G556" s="67"/>
      <c r="H556" s="67"/>
      <c r="I556" s="67"/>
      <c r="J556" s="67"/>
      <c r="K556" s="67"/>
      <c r="L556" s="67"/>
      <c r="M556" s="67"/>
      <c r="N556" s="67"/>
      <c r="O556" s="68"/>
      <c r="T556" s="78"/>
      <c r="U556" s="13"/>
      <c r="V556" s="13"/>
      <c r="W556" s="13"/>
      <c r="X556" s="13"/>
      <c r="Y556" s="13"/>
      <c r="Z556" s="70"/>
      <c r="AA556" s="70"/>
    </row>
    <row r="557" spans="3:27" s="1" customFormat="1" ht="18" customHeight="1" thickBot="1">
      <c r="D557" s="20"/>
      <c r="E557" s="60" t="s">
        <v>773</v>
      </c>
      <c r="F557" s="67"/>
      <c r="G557" s="67"/>
      <c r="H557" s="67"/>
      <c r="I557" s="67"/>
      <c r="J557" s="67"/>
      <c r="K557" s="67"/>
      <c r="L557" s="67"/>
      <c r="M557" s="67"/>
      <c r="N557" s="67"/>
      <c r="O557" s="68"/>
      <c r="T557" s="78"/>
      <c r="U557" s="13"/>
      <c r="V557" s="13"/>
      <c r="W557" s="13"/>
      <c r="X557" s="13"/>
      <c r="Y557" s="13"/>
      <c r="Z557" s="70"/>
      <c r="AA557" s="70"/>
    </row>
    <row r="558" spans="3:27" s="1" customFormat="1" ht="4.5" customHeight="1">
      <c r="T558" s="70"/>
      <c r="U558" s="13"/>
      <c r="V558" s="13"/>
      <c r="W558" s="13"/>
      <c r="X558" s="13"/>
      <c r="Y558" s="13"/>
      <c r="Z558" s="70"/>
      <c r="AA558" s="70"/>
    </row>
    <row r="559" spans="3:27" s="1" customFormat="1" ht="18.600000000000001" thickBot="1">
      <c r="C559" s="24"/>
      <c r="D559" s="8" t="s">
        <v>941</v>
      </c>
      <c r="E559" s="1" t="s">
        <v>457</v>
      </c>
      <c r="T559" s="70"/>
      <c r="U559" s="13"/>
      <c r="V559" s="13"/>
      <c r="W559" s="13"/>
      <c r="X559" s="13"/>
      <c r="Y559" s="13"/>
      <c r="Z559" s="70"/>
      <c r="AA559" s="70"/>
    </row>
    <row r="560" spans="3:27" s="1" customFormat="1" ht="27.75" customHeight="1" thickBot="1">
      <c r="D560" s="151"/>
      <c r="E560" s="152"/>
      <c r="F560" s="152"/>
      <c r="G560" s="152"/>
      <c r="H560" s="152"/>
      <c r="I560" s="152"/>
      <c r="J560" s="152"/>
      <c r="K560" s="152"/>
      <c r="L560" s="152"/>
      <c r="M560" s="152"/>
      <c r="N560" s="152"/>
      <c r="O560" s="153"/>
      <c r="T560" s="4"/>
      <c r="U560" s="4">
        <f>IF(COUNTIF(D557,"○")=1,1,0)</f>
        <v>0</v>
      </c>
      <c r="V560" s="4"/>
      <c r="W560" s="4"/>
      <c r="X560" s="4"/>
      <c r="Y560" s="70"/>
      <c r="Z560" s="70"/>
      <c r="AA560" s="70"/>
    </row>
    <row r="561" spans="3:27" s="1" customFormat="1" ht="18" customHeight="1">
      <c r="D561" s="27"/>
      <c r="T561" s="70"/>
      <c r="U561" s="13"/>
      <c r="V561" s="13"/>
      <c r="W561" s="13"/>
      <c r="X561" s="13"/>
      <c r="Y561" s="13"/>
      <c r="Z561" s="70"/>
      <c r="AA561" s="70"/>
    </row>
    <row r="562" spans="3:27" s="1" customFormat="1" ht="18">
      <c r="C562" s="24"/>
      <c r="D562" s="14" t="s">
        <v>942</v>
      </c>
      <c r="E562" s="1" t="s">
        <v>943</v>
      </c>
      <c r="T562" s="70"/>
      <c r="U562" s="13"/>
      <c r="V562" s="13"/>
      <c r="W562" s="13"/>
      <c r="X562" s="13"/>
      <c r="Y562" s="13"/>
      <c r="Z562" s="70"/>
      <c r="AA562" s="70"/>
    </row>
    <row r="563" spans="3:27" s="1" customFormat="1" ht="18">
      <c r="C563" s="50"/>
      <c r="D563" s="10" t="s">
        <v>520</v>
      </c>
      <c r="E563" s="10" t="s">
        <v>936</v>
      </c>
      <c r="T563" s="70"/>
      <c r="U563" s="13"/>
      <c r="V563" s="13"/>
      <c r="W563" s="13"/>
      <c r="X563" s="13"/>
      <c r="Y563" s="13"/>
      <c r="Z563" s="70"/>
      <c r="AA563" s="70"/>
    </row>
    <row r="564" spans="3:27" s="1" customFormat="1" ht="9" customHeight="1">
      <c r="T564" s="70"/>
      <c r="U564" s="13"/>
      <c r="V564" s="13"/>
      <c r="W564" s="13"/>
      <c r="X564" s="13"/>
      <c r="Y564" s="13"/>
      <c r="Z564" s="70"/>
      <c r="AA564" s="70"/>
    </row>
    <row r="565" spans="3:27" s="1" customFormat="1" ht="18.600000000000001" thickBot="1">
      <c r="C565" s="24"/>
      <c r="D565" s="8" t="s">
        <v>924</v>
      </c>
      <c r="T565" s="70"/>
      <c r="U565" s="13"/>
      <c r="V565" s="13"/>
      <c r="W565" s="13"/>
      <c r="X565" s="13"/>
      <c r="Y565" s="13"/>
      <c r="Z565" s="70"/>
      <c r="AA565" s="70"/>
    </row>
    <row r="566" spans="3:27" s="1" customFormat="1" ht="18" customHeight="1">
      <c r="D566" s="19"/>
      <c r="E566" s="30" t="s">
        <v>944</v>
      </c>
      <c r="F566" s="31"/>
      <c r="G566" s="31"/>
      <c r="H566" s="31"/>
      <c r="I566" s="31"/>
      <c r="J566" s="31"/>
      <c r="K566" s="31"/>
      <c r="L566" s="31"/>
      <c r="M566" s="31"/>
      <c r="N566" s="31"/>
      <c r="O566" s="32"/>
      <c r="T566" s="78"/>
      <c r="U566" s="13"/>
      <c r="V566" s="70">
        <f>COUNTIF(D566:D573,"○")</f>
        <v>0</v>
      </c>
      <c r="W566" s="4">
        <f t="shared" ref="W566:W573" si="20">IF(D566="○",1,0)</f>
        <v>0</v>
      </c>
      <c r="X566" s="4" t="str">
        <f>IF(V566&gt;1,"赤",IF(W566=1,"白",IF(AND(V566=1,W566=0),"グレー","オレンジ")))</f>
        <v>オレンジ</v>
      </c>
      <c r="Y566" s="13"/>
      <c r="Z566" s="70"/>
      <c r="AA566" s="70"/>
    </row>
    <row r="567" spans="3:27" s="1" customFormat="1" ht="18" customHeight="1">
      <c r="D567" s="21"/>
      <c r="E567" s="30" t="s">
        <v>945</v>
      </c>
      <c r="F567" s="31"/>
      <c r="G567" s="31"/>
      <c r="H567" s="31"/>
      <c r="I567" s="31"/>
      <c r="J567" s="31"/>
      <c r="K567" s="31"/>
      <c r="L567" s="31"/>
      <c r="M567" s="31"/>
      <c r="N567" s="31"/>
      <c r="O567" s="32"/>
      <c r="T567" s="78"/>
      <c r="U567" s="13"/>
      <c r="V567" s="4"/>
      <c r="W567" s="4">
        <f t="shared" si="20"/>
        <v>0</v>
      </c>
      <c r="X567" s="4" t="str">
        <f>IF(V566&gt;1,"赤",IF(W567=1,"白",IF(AND(V566=1,W567=0),"グレー","オレンジ")))</f>
        <v>オレンジ</v>
      </c>
      <c r="Y567" s="13"/>
      <c r="Z567" s="70"/>
      <c r="AA567" s="70"/>
    </row>
    <row r="568" spans="3:27" s="1" customFormat="1" ht="18" customHeight="1">
      <c r="D568" s="21"/>
      <c r="E568" s="30" t="s">
        <v>946</v>
      </c>
      <c r="F568" s="31"/>
      <c r="G568" s="31"/>
      <c r="H568" s="31"/>
      <c r="I568" s="31"/>
      <c r="J568" s="31"/>
      <c r="K568" s="31"/>
      <c r="L568" s="31"/>
      <c r="M568" s="31"/>
      <c r="N568" s="31"/>
      <c r="O568" s="32"/>
      <c r="T568" s="78"/>
      <c r="U568" s="13"/>
      <c r="V568" s="4"/>
      <c r="W568" s="4">
        <f t="shared" si="20"/>
        <v>0</v>
      </c>
      <c r="X568" s="4" t="str">
        <f>IF(V566&gt;1,"赤",IF(W568=1,"白",IF(AND(V566=1,W568=0),"グレー","オレンジ")))</f>
        <v>オレンジ</v>
      </c>
      <c r="Y568" s="13"/>
      <c r="Z568" s="70"/>
      <c r="AA568" s="70"/>
    </row>
    <row r="569" spans="3:27" s="1" customFormat="1" ht="18" customHeight="1">
      <c r="D569" s="21"/>
      <c r="E569" s="30" t="s">
        <v>947</v>
      </c>
      <c r="F569" s="31"/>
      <c r="G569" s="31"/>
      <c r="H569" s="31"/>
      <c r="I569" s="31"/>
      <c r="J569" s="31"/>
      <c r="K569" s="31"/>
      <c r="L569" s="31"/>
      <c r="M569" s="31"/>
      <c r="N569" s="31"/>
      <c r="O569" s="32"/>
      <c r="T569" s="78"/>
      <c r="U569" s="13"/>
      <c r="V569" s="4"/>
      <c r="W569" s="4">
        <f t="shared" si="20"/>
        <v>0</v>
      </c>
      <c r="X569" s="4" t="str">
        <f>IF(V566&gt;1,"赤",IF(W569=1,"白",IF(AND(V566=1,W569=0),"グレー","オレンジ")))</f>
        <v>オレンジ</v>
      </c>
      <c r="Y569" s="13"/>
      <c r="Z569" s="70"/>
      <c r="AA569" s="70"/>
    </row>
    <row r="570" spans="3:27" s="1" customFormat="1" ht="18" customHeight="1">
      <c r="D570" s="21"/>
      <c r="E570" s="30" t="s">
        <v>948</v>
      </c>
      <c r="F570" s="31"/>
      <c r="G570" s="31"/>
      <c r="H570" s="31"/>
      <c r="I570" s="31"/>
      <c r="J570" s="31"/>
      <c r="K570" s="31"/>
      <c r="L570" s="31"/>
      <c r="M570" s="31"/>
      <c r="N570" s="31"/>
      <c r="O570" s="32"/>
      <c r="T570" s="78"/>
      <c r="U570" s="13"/>
      <c r="V570" s="4"/>
      <c r="W570" s="4">
        <f t="shared" si="20"/>
        <v>0</v>
      </c>
      <c r="X570" s="4" t="str">
        <f>IF(V566&gt;1,"赤",IF(W570=1,"白",IF(AND(V566=1,W570=0),"グレー","オレンジ")))</f>
        <v>オレンジ</v>
      </c>
      <c r="Y570" s="13"/>
      <c r="Z570" s="70"/>
      <c r="AA570" s="70"/>
    </row>
    <row r="571" spans="3:27" s="1" customFormat="1" ht="18" customHeight="1">
      <c r="D571" s="21"/>
      <c r="E571" s="30" t="s">
        <v>949</v>
      </c>
      <c r="F571" s="31"/>
      <c r="G571" s="31"/>
      <c r="H571" s="31"/>
      <c r="I571" s="31"/>
      <c r="J571" s="31"/>
      <c r="K571" s="31"/>
      <c r="L571" s="31"/>
      <c r="M571" s="31"/>
      <c r="N571" s="31"/>
      <c r="O571" s="32"/>
      <c r="T571" s="78"/>
      <c r="U571" s="13"/>
      <c r="V571" s="4"/>
      <c r="W571" s="4">
        <f t="shared" si="20"/>
        <v>0</v>
      </c>
      <c r="X571" s="4" t="str">
        <f>IF(V566&gt;1,"赤",IF(W571=1,"白",IF(AND(V566=1,W571=0),"グレー","オレンジ")))</f>
        <v>オレンジ</v>
      </c>
      <c r="Y571" s="13"/>
      <c r="Z571" s="70"/>
      <c r="AA571" s="70"/>
    </row>
    <row r="572" spans="3:27" s="1" customFormat="1" ht="18" customHeight="1">
      <c r="D572" s="21"/>
      <c r="E572" s="30" t="s">
        <v>950</v>
      </c>
      <c r="F572" s="31"/>
      <c r="G572" s="31"/>
      <c r="H572" s="31"/>
      <c r="I572" s="31"/>
      <c r="J572" s="31"/>
      <c r="K572" s="31"/>
      <c r="L572" s="31"/>
      <c r="M572" s="31"/>
      <c r="N572" s="31"/>
      <c r="O572" s="32"/>
      <c r="T572" s="78"/>
      <c r="U572" s="13"/>
      <c r="V572" s="13"/>
      <c r="W572" s="4">
        <f t="shared" si="20"/>
        <v>0</v>
      </c>
      <c r="X572" s="4" t="str">
        <f>IF(V566&gt;1,"赤",IF(W572=1,"白",IF(AND(V566=1,W572=0),"グレー","オレンジ")))</f>
        <v>オレンジ</v>
      </c>
      <c r="Y572" s="13"/>
      <c r="Z572" s="70"/>
      <c r="AA572" s="70"/>
    </row>
    <row r="573" spans="3:27" s="1" customFormat="1" ht="18" customHeight="1" thickBot="1">
      <c r="D573" s="20"/>
      <c r="E573" s="30" t="s">
        <v>951</v>
      </c>
      <c r="F573" s="31"/>
      <c r="G573" s="31"/>
      <c r="H573" s="31"/>
      <c r="I573" s="31"/>
      <c r="J573" s="31"/>
      <c r="K573" s="31"/>
      <c r="L573" s="31"/>
      <c r="M573" s="31"/>
      <c r="N573" s="31"/>
      <c r="O573" s="32"/>
      <c r="T573" s="78"/>
      <c r="U573" s="13"/>
      <c r="V573" s="13"/>
      <c r="W573" s="4">
        <f t="shared" si="20"/>
        <v>0</v>
      </c>
      <c r="X573" s="4" t="str">
        <f>IF(V566&gt;1,"赤",IF(W573=1,"白",IF(AND(V566=1,W573=0),"グレー","オレンジ")))</f>
        <v>オレンジ</v>
      </c>
      <c r="Y573" s="13"/>
      <c r="Z573" s="70"/>
      <c r="AA573" s="70"/>
    </row>
    <row r="574" spans="3:27" s="1" customFormat="1" ht="4.5" customHeight="1">
      <c r="T574" s="70"/>
      <c r="U574" s="13"/>
      <c r="V574" s="13"/>
      <c r="W574" s="13"/>
      <c r="X574" s="13"/>
      <c r="Y574" s="13"/>
      <c r="Z574" s="70"/>
      <c r="AA574" s="70"/>
    </row>
    <row r="575" spans="3:27" s="1" customFormat="1" ht="18.600000000000001" thickBot="1">
      <c r="C575" s="24"/>
      <c r="D575" s="8" t="s">
        <v>952</v>
      </c>
      <c r="E575" s="1" t="s">
        <v>457</v>
      </c>
      <c r="T575" s="70"/>
      <c r="U575" s="13"/>
      <c r="V575" s="13"/>
      <c r="W575" s="13"/>
      <c r="X575" s="13"/>
      <c r="Y575" s="13"/>
      <c r="Z575" s="70"/>
      <c r="AA575" s="70"/>
    </row>
    <row r="576" spans="3:27" s="1" customFormat="1" ht="27.75" customHeight="1" thickBot="1">
      <c r="D576" s="151"/>
      <c r="E576" s="152"/>
      <c r="F576" s="152"/>
      <c r="G576" s="152"/>
      <c r="H576" s="152"/>
      <c r="I576" s="152"/>
      <c r="J576" s="152"/>
      <c r="K576" s="152"/>
      <c r="L576" s="152"/>
      <c r="M576" s="152"/>
      <c r="N576" s="152"/>
      <c r="O576" s="153"/>
      <c r="T576" s="4"/>
      <c r="U576" s="4">
        <f>IF(COUNTIF(D572,"○")=1,1,0)</f>
        <v>0</v>
      </c>
      <c r="V576" s="4"/>
      <c r="W576" s="4"/>
      <c r="X576" s="4"/>
      <c r="Y576" s="70"/>
      <c r="Z576" s="70"/>
      <c r="AA576" s="70"/>
    </row>
    <row r="577" spans="3:27" s="1" customFormat="1" ht="18" customHeight="1">
      <c r="D577" s="27"/>
      <c r="T577" s="70"/>
      <c r="U577" s="13"/>
      <c r="V577" s="13"/>
      <c r="W577" s="13"/>
      <c r="X577" s="13"/>
      <c r="Y577" s="13"/>
      <c r="Z577" s="70"/>
      <c r="AA577" s="70"/>
    </row>
    <row r="578" spans="3:27" s="1" customFormat="1" ht="18">
      <c r="C578" s="24"/>
      <c r="D578" s="14" t="s">
        <v>953</v>
      </c>
      <c r="E578" s="1" t="s">
        <v>954</v>
      </c>
      <c r="T578" s="70"/>
      <c r="U578" s="13"/>
      <c r="V578" s="13"/>
      <c r="W578" s="13"/>
      <c r="X578" s="13"/>
      <c r="Y578" s="13"/>
      <c r="Z578" s="70"/>
      <c r="AA578" s="70"/>
    </row>
    <row r="579" spans="3:27" s="1" customFormat="1" ht="18">
      <c r="C579" s="50"/>
      <c r="D579" s="10" t="s">
        <v>520</v>
      </c>
      <c r="E579" s="10" t="s">
        <v>933</v>
      </c>
      <c r="T579" s="70"/>
      <c r="U579" s="13"/>
      <c r="V579" s="13"/>
      <c r="W579" s="13"/>
      <c r="X579" s="13"/>
      <c r="Y579" s="13"/>
      <c r="Z579" s="70"/>
      <c r="AA579" s="70"/>
    </row>
    <row r="580" spans="3:27" s="1" customFormat="1" ht="15" customHeight="1">
      <c r="C580" s="50"/>
      <c r="D580" s="10"/>
      <c r="E580" s="10" t="s">
        <v>910</v>
      </c>
      <c r="T580" s="70"/>
      <c r="U580" s="13"/>
      <c r="V580" s="13"/>
      <c r="W580" s="13"/>
      <c r="X580" s="13"/>
      <c r="Y580" s="13"/>
      <c r="Z580" s="70"/>
      <c r="AA580" s="70"/>
    </row>
    <row r="581" spans="3:27" s="1" customFormat="1" ht="9" customHeight="1">
      <c r="T581" s="70"/>
      <c r="U581" s="13"/>
      <c r="V581" s="13"/>
      <c r="W581" s="13"/>
      <c r="X581" s="13"/>
      <c r="Y581" s="13"/>
      <c r="Z581" s="70"/>
      <c r="AA581" s="70"/>
    </row>
    <row r="582" spans="3:27" s="1" customFormat="1" ht="18.600000000000001" thickBot="1">
      <c r="C582" s="24"/>
      <c r="D582" s="8" t="s">
        <v>604</v>
      </c>
      <c r="T582" s="70"/>
      <c r="U582" s="13"/>
      <c r="V582" s="13"/>
      <c r="W582" s="13"/>
      <c r="X582" s="13"/>
      <c r="Y582" s="13"/>
      <c r="Z582" s="70"/>
      <c r="AA582" s="70"/>
    </row>
    <row r="583" spans="3:27" s="1" customFormat="1" ht="18" customHeight="1">
      <c r="D583" s="19"/>
      <c r="E583" s="30" t="s">
        <v>712</v>
      </c>
      <c r="F583" s="31"/>
      <c r="G583" s="31"/>
      <c r="H583" s="31"/>
      <c r="I583" s="31"/>
      <c r="J583" s="31"/>
      <c r="K583" s="31"/>
      <c r="L583" s="31"/>
      <c r="M583" s="31"/>
      <c r="N583" s="31"/>
      <c r="O583" s="32"/>
      <c r="T583" s="78"/>
      <c r="U583" s="13"/>
      <c r="V583" s="70">
        <f>COUNTIF(D583:D584,"○")</f>
        <v>0</v>
      </c>
      <c r="W583" s="4">
        <f>IF(D583="○",1,0)</f>
        <v>0</v>
      </c>
      <c r="X583" s="4" t="str">
        <f>IF(V583&gt;1,"赤",IF(W583=1,"白",IF(AND(V583=1,W583=0),"グレー","オレンジ")))</f>
        <v>オレンジ</v>
      </c>
      <c r="Y583" s="13"/>
      <c r="Z583" s="70"/>
      <c r="AA583" s="70"/>
    </row>
    <row r="584" spans="3:27" s="1" customFormat="1" ht="18" customHeight="1" thickBot="1">
      <c r="D584" s="20"/>
      <c r="E584" s="30" t="s">
        <v>955</v>
      </c>
      <c r="F584" s="31"/>
      <c r="G584" s="31"/>
      <c r="H584" s="31"/>
      <c r="I584" s="31"/>
      <c r="J584" s="31"/>
      <c r="K584" s="31"/>
      <c r="L584" s="31"/>
      <c r="M584" s="31"/>
      <c r="N584" s="31"/>
      <c r="O584" s="32"/>
      <c r="T584" s="78"/>
      <c r="U584" s="13"/>
      <c r="V584" s="4"/>
      <c r="W584" s="4">
        <f t="shared" ref="W584" si="21">IF(D584="○",1,0)</f>
        <v>0</v>
      </c>
      <c r="X584" s="4" t="str">
        <f>IF(V583&gt;1,"赤",IF(W584=1,"白",IF(AND(V583=1,W584=0),"グレー","オレンジ")))</f>
        <v>オレンジ</v>
      </c>
      <c r="Y584" s="13"/>
      <c r="Z584" s="70"/>
      <c r="AA584" s="70"/>
    </row>
    <row r="585" spans="3:27" s="1" customFormat="1" ht="18" customHeight="1">
      <c r="D585" s="27"/>
      <c r="T585" s="70"/>
      <c r="U585" s="13"/>
      <c r="V585" s="4"/>
      <c r="W585" s="4"/>
      <c r="X585" s="4"/>
      <c r="Y585" s="13"/>
      <c r="Z585" s="70"/>
      <c r="AA585" s="70"/>
    </row>
    <row r="586" spans="3:27" s="1" customFormat="1" ht="18">
      <c r="C586" s="24"/>
      <c r="D586" s="14" t="s">
        <v>956</v>
      </c>
      <c r="E586" s="1" t="s">
        <v>957</v>
      </c>
      <c r="T586" s="70"/>
      <c r="U586" s="13"/>
      <c r="V586" s="4"/>
      <c r="W586" s="4"/>
      <c r="X586" s="4"/>
      <c r="Y586" s="13"/>
      <c r="Z586" s="70"/>
      <c r="AA586" s="70"/>
    </row>
    <row r="587" spans="3:27" s="1" customFormat="1" ht="18">
      <c r="C587" s="50"/>
      <c r="D587" s="10" t="s">
        <v>520</v>
      </c>
      <c r="E587" s="10" t="s">
        <v>958</v>
      </c>
      <c r="T587" s="70"/>
      <c r="U587" s="13"/>
      <c r="V587" s="4"/>
      <c r="W587" s="4"/>
      <c r="X587" s="4"/>
      <c r="Y587" s="13"/>
      <c r="Z587" s="70"/>
      <c r="AA587" s="70"/>
    </row>
    <row r="588" spans="3:27" s="1" customFormat="1" ht="15" customHeight="1">
      <c r="C588" s="50"/>
      <c r="D588" s="10"/>
      <c r="E588" s="10" t="s">
        <v>959</v>
      </c>
      <c r="T588" s="70"/>
      <c r="U588" s="13"/>
      <c r="V588" s="4"/>
      <c r="W588" s="4"/>
      <c r="X588" s="4"/>
      <c r="Y588" s="13"/>
      <c r="Z588" s="70"/>
      <c r="AA588" s="70"/>
    </row>
    <row r="589" spans="3:27" s="1" customFormat="1" ht="9" customHeight="1">
      <c r="T589" s="70"/>
      <c r="U589" s="13"/>
      <c r="V589" s="13"/>
      <c r="W589" s="4"/>
      <c r="X589" s="4"/>
      <c r="Y589" s="13"/>
      <c r="Z589" s="70"/>
      <c r="AA589" s="70"/>
    </row>
    <row r="590" spans="3:27" s="1" customFormat="1" ht="18.600000000000001" thickBot="1">
      <c r="C590" s="24"/>
      <c r="D590" s="8" t="s">
        <v>604</v>
      </c>
      <c r="T590" s="70"/>
      <c r="U590" s="13"/>
      <c r="V590" s="13"/>
      <c r="W590" s="13"/>
      <c r="X590" s="13"/>
      <c r="Y590" s="13"/>
      <c r="Z590" s="70"/>
      <c r="AA590" s="70"/>
    </row>
    <row r="591" spans="3:27" s="1" customFormat="1" ht="18" customHeight="1">
      <c r="D591" s="19"/>
      <c r="E591" s="30" t="s">
        <v>960</v>
      </c>
      <c r="F591" s="31"/>
      <c r="G591" s="31"/>
      <c r="H591" s="31"/>
      <c r="I591" s="31"/>
      <c r="J591" s="31"/>
      <c r="K591" s="31"/>
      <c r="L591" s="31"/>
      <c r="M591" s="31"/>
      <c r="N591" s="31"/>
      <c r="O591" s="32"/>
      <c r="T591" s="78"/>
      <c r="U591" s="13"/>
      <c r="V591" s="70">
        <f>COUNTIF(D591:D592,"○")</f>
        <v>0</v>
      </c>
      <c r="W591" s="4">
        <f>IF(D591="○",1,0)</f>
        <v>0</v>
      </c>
      <c r="X591" s="4" t="str">
        <f>IF(V591&gt;1,"赤",IF(W591=1,"白",IF(AND(V591=1,W591=0),"グレー","オレンジ")))</f>
        <v>オレンジ</v>
      </c>
      <c r="Y591" s="13"/>
      <c r="Z591" s="70"/>
      <c r="AA591" s="70"/>
    </row>
    <row r="592" spans="3:27" s="1" customFormat="1" ht="18" customHeight="1" thickBot="1">
      <c r="D592" s="20"/>
      <c r="E592" s="30" t="s">
        <v>961</v>
      </c>
      <c r="F592" s="31"/>
      <c r="G592" s="31"/>
      <c r="H592" s="31"/>
      <c r="I592" s="31"/>
      <c r="J592" s="31"/>
      <c r="K592" s="31"/>
      <c r="L592" s="31"/>
      <c r="M592" s="31"/>
      <c r="N592" s="31"/>
      <c r="O592" s="32"/>
      <c r="T592" s="78"/>
      <c r="U592" s="13"/>
      <c r="V592" s="4"/>
      <c r="W592" s="4">
        <f t="shared" ref="W592" si="22">IF(D592="○",1,0)</f>
        <v>0</v>
      </c>
      <c r="X592" s="4" t="str">
        <f>IF(V591&gt;1,"赤",IF(W592=1,"白",IF(AND(V591=1,W592=0),"グレー","オレンジ")))</f>
        <v>オレンジ</v>
      </c>
      <c r="Y592" s="13"/>
      <c r="Z592" s="70"/>
      <c r="AA592" s="70"/>
    </row>
    <row r="593" spans="3:27" s="1" customFormat="1" ht="18" customHeight="1">
      <c r="D593" s="27"/>
      <c r="T593" s="70"/>
      <c r="U593" s="13"/>
      <c r="V593" s="4"/>
      <c r="W593" s="4"/>
      <c r="X593" s="4"/>
      <c r="Y593" s="13"/>
      <c r="Z593" s="70"/>
      <c r="AA593" s="70"/>
    </row>
    <row r="594" spans="3:27" s="1" customFormat="1" ht="18">
      <c r="C594" s="24"/>
      <c r="D594" s="14" t="s">
        <v>962</v>
      </c>
      <c r="E594" s="1" t="s">
        <v>963</v>
      </c>
      <c r="T594" s="70"/>
      <c r="U594" s="13"/>
      <c r="V594" s="4"/>
      <c r="W594" s="4"/>
      <c r="X594" s="4"/>
      <c r="Y594" s="13"/>
      <c r="Z594" s="70"/>
      <c r="AA594" s="70"/>
    </row>
    <row r="595" spans="3:27" s="1" customFormat="1" ht="18">
      <c r="C595" s="24"/>
      <c r="D595" s="48" t="s">
        <v>613</v>
      </c>
      <c r="E595" s="10" t="s">
        <v>964</v>
      </c>
      <c r="T595" s="70"/>
      <c r="U595" s="13"/>
      <c r="V595" s="4"/>
      <c r="W595" s="4"/>
      <c r="X595" s="4"/>
      <c r="Y595" s="13"/>
      <c r="Z595" s="70"/>
      <c r="AA595" s="70"/>
    </row>
    <row r="596" spans="3:27" s="1" customFormat="1" ht="9" customHeight="1">
      <c r="T596" s="70"/>
      <c r="U596" s="13"/>
      <c r="V596" s="4"/>
      <c r="W596" s="4"/>
      <c r="X596" s="4"/>
      <c r="Y596" s="13"/>
      <c r="Z596" s="70"/>
      <c r="AA596" s="70"/>
    </row>
    <row r="597" spans="3:27" s="1" customFormat="1" ht="18.600000000000001" thickBot="1">
      <c r="C597" s="24"/>
      <c r="D597" s="8" t="s">
        <v>622</v>
      </c>
      <c r="T597" s="70"/>
      <c r="U597" s="13"/>
      <c r="V597" s="13"/>
      <c r="W597" s="4"/>
      <c r="X597" s="4"/>
      <c r="Y597" s="13"/>
      <c r="Z597" s="70"/>
      <c r="AA597" s="70"/>
    </row>
    <row r="598" spans="3:27" s="1" customFormat="1" ht="27.75" customHeight="1">
      <c r="D598" s="19"/>
      <c r="E598" s="30" t="s">
        <v>965</v>
      </c>
      <c r="F598" s="31"/>
      <c r="G598" s="31"/>
      <c r="H598" s="31"/>
      <c r="I598" s="31"/>
      <c r="J598" s="31"/>
      <c r="K598" s="31"/>
      <c r="L598" s="31"/>
      <c r="M598" s="31"/>
      <c r="N598" s="31"/>
      <c r="O598" s="32"/>
      <c r="T598" s="78"/>
      <c r="U598" s="13"/>
      <c r="V598" s="13"/>
      <c r="W598" s="13"/>
      <c r="X598" s="13"/>
      <c r="Y598" s="13"/>
      <c r="Z598" s="70"/>
      <c r="AA598" s="70"/>
    </row>
    <row r="599" spans="3:27" s="1" customFormat="1" ht="27.75" customHeight="1">
      <c r="D599" s="21"/>
      <c r="E599" s="128" t="s">
        <v>966</v>
      </c>
      <c r="F599" s="128"/>
      <c r="G599" s="128"/>
      <c r="H599" s="128"/>
      <c r="I599" s="128"/>
      <c r="J599" s="128"/>
      <c r="K599" s="128"/>
      <c r="L599" s="128"/>
      <c r="M599" s="128"/>
      <c r="N599" s="128"/>
      <c r="O599" s="201"/>
      <c r="T599" s="78"/>
      <c r="U599" s="13"/>
      <c r="V599" s="13"/>
      <c r="W599" s="13"/>
      <c r="X599" s="13"/>
      <c r="Y599" s="13"/>
      <c r="Z599" s="70"/>
      <c r="AA599" s="70"/>
    </row>
    <row r="600" spans="3:27" s="1" customFormat="1" ht="27.75" customHeight="1">
      <c r="D600" s="21"/>
      <c r="E600" s="128" t="s">
        <v>967</v>
      </c>
      <c r="F600" s="128"/>
      <c r="G600" s="128"/>
      <c r="H600" s="128"/>
      <c r="I600" s="128"/>
      <c r="J600" s="128"/>
      <c r="K600" s="128"/>
      <c r="L600" s="128"/>
      <c r="M600" s="128"/>
      <c r="N600" s="128"/>
      <c r="O600" s="201"/>
      <c r="T600" s="78"/>
      <c r="U600" s="13"/>
      <c r="V600" s="13"/>
      <c r="W600" s="13"/>
      <c r="X600" s="13"/>
      <c r="Y600" s="13"/>
      <c r="Z600" s="70"/>
      <c r="AA600" s="70"/>
    </row>
    <row r="601" spans="3:27" s="1" customFormat="1" ht="27.75" customHeight="1">
      <c r="D601" s="21"/>
      <c r="E601" s="128" t="s">
        <v>968</v>
      </c>
      <c r="F601" s="128"/>
      <c r="G601" s="128"/>
      <c r="H601" s="128"/>
      <c r="I601" s="128"/>
      <c r="J601" s="128"/>
      <c r="K601" s="128"/>
      <c r="L601" s="128"/>
      <c r="M601" s="128"/>
      <c r="N601" s="128"/>
      <c r="O601" s="201"/>
      <c r="T601" s="78"/>
      <c r="U601" s="13"/>
      <c r="V601" s="13"/>
      <c r="W601" s="13"/>
      <c r="X601" s="13"/>
      <c r="Y601" s="13"/>
      <c r="Z601" s="70"/>
      <c r="AA601" s="70"/>
    </row>
    <row r="602" spans="3:27" s="1" customFormat="1" ht="27.75" customHeight="1">
      <c r="D602" s="21"/>
      <c r="E602" s="128" t="s">
        <v>969</v>
      </c>
      <c r="F602" s="128"/>
      <c r="G602" s="128"/>
      <c r="H602" s="128"/>
      <c r="I602" s="128"/>
      <c r="J602" s="128"/>
      <c r="K602" s="128"/>
      <c r="L602" s="128"/>
      <c r="M602" s="128"/>
      <c r="N602" s="128"/>
      <c r="O602" s="201"/>
      <c r="T602" s="78"/>
      <c r="U602" s="13"/>
      <c r="V602" s="13"/>
      <c r="W602" s="13"/>
      <c r="X602" s="13"/>
      <c r="Y602" s="13"/>
      <c r="Z602" s="70"/>
      <c r="AA602" s="70"/>
    </row>
    <row r="603" spans="3:27" s="1" customFormat="1" ht="27.75" customHeight="1">
      <c r="D603" s="21"/>
      <c r="E603" s="128" t="s">
        <v>970</v>
      </c>
      <c r="F603" s="128"/>
      <c r="G603" s="128"/>
      <c r="H603" s="128"/>
      <c r="I603" s="128"/>
      <c r="J603" s="128"/>
      <c r="K603" s="128"/>
      <c r="L603" s="128"/>
      <c r="M603" s="128"/>
      <c r="N603" s="128"/>
      <c r="O603" s="201"/>
      <c r="T603" s="78"/>
      <c r="U603" s="13"/>
      <c r="V603" s="13"/>
      <c r="W603" s="13"/>
      <c r="X603" s="13"/>
      <c r="Y603" s="13"/>
      <c r="Z603" s="70"/>
      <c r="AA603" s="70"/>
    </row>
    <row r="604" spans="3:27" s="1" customFormat="1" ht="27.75" customHeight="1">
      <c r="D604" s="21"/>
      <c r="E604" s="197" t="s">
        <v>971</v>
      </c>
      <c r="F604" s="197"/>
      <c r="G604" s="197"/>
      <c r="H604" s="197"/>
      <c r="I604" s="197"/>
      <c r="J604" s="197"/>
      <c r="K604" s="197"/>
      <c r="L604" s="197"/>
      <c r="M604" s="197"/>
      <c r="N604" s="197"/>
      <c r="O604" s="202"/>
      <c r="T604" s="78"/>
      <c r="U604" s="13"/>
      <c r="V604" s="13"/>
      <c r="W604" s="13"/>
      <c r="X604" s="13"/>
      <c r="Y604" s="13"/>
      <c r="Z604" s="70"/>
      <c r="AA604" s="70"/>
    </row>
    <row r="605" spans="3:27" s="1" customFormat="1" ht="27.75" customHeight="1">
      <c r="D605" s="21"/>
      <c r="E605" s="30" t="s">
        <v>972</v>
      </c>
      <c r="F605" s="31"/>
      <c r="G605" s="31"/>
      <c r="H605" s="31"/>
      <c r="I605" s="31"/>
      <c r="J605" s="31"/>
      <c r="K605" s="31"/>
      <c r="L605" s="31"/>
      <c r="M605" s="31"/>
      <c r="N605" s="31"/>
      <c r="O605" s="32"/>
      <c r="T605" s="78"/>
      <c r="U605" s="13"/>
      <c r="V605" s="13"/>
      <c r="W605" s="13"/>
      <c r="X605" s="13"/>
      <c r="Y605" s="13"/>
      <c r="Z605" s="70"/>
      <c r="AA605" s="70"/>
    </row>
    <row r="606" spans="3:27" s="1" customFormat="1" ht="27.75" customHeight="1" thickBot="1">
      <c r="D606" s="20"/>
      <c r="E606" s="30" t="s">
        <v>193</v>
      </c>
      <c r="F606" s="31"/>
      <c r="G606" s="31"/>
      <c r="H606" s="31"/>
      <c r="I606" s="31"/>
      <c r="J606" s="31"/>
      <c r="K606" s="31"/>
      <c r="L606" s="31"/>
      <c r="M606" s="31"/>
      <c r="N606" s="31"/>
      <c r="O606" s="32"/>
      <c r="T606" s="78"/>
      <c r="U606" s="13"/>
      <c r="V606" s="13"/>
      <c r="W606" s="13"/>
      <c r="X606" s="13"/>
      <c r="Y606" s="13"/>
      <c r="Z606" s="70"/>
      <c r="AA606" s="70"/>
    </row>
    <row r="607" spans="3:27" s="1" customFormat="1" ht="4.5" customHeight="1">
      <c r="T607" s="70"/>
      <c r="U607" s="13"/>
      <c r="V607" s="13"/>
      <c r="W607" s="13"/>
      <c r="X607" s="13"/>
      <c r="Y607" s="13"/>
      <c r="Z607" s="70"/>
      <c r="AA607" s="70"/>
    </row>
    <row r="608" spans="3:27" s="1" customFormat="1" ht="18.600000000000001" thickBot="1">
      <c r="C608" s="24"/>
      <c r="D608" s="8" t="s">
        <v>973</v>
      </c>
      <c r="E608" s="1" t="s">
        <v>457</v>
      </c>
      <c r="T608" s="70"/>
      <c r="U608" s="13"/>
      <c r="V608" s="13"/>
      <c r="W608" s="13"/>
      <c r="X608" s="13"/>
      <c r="Y608" s="13"/>
      <c r="Z608" s="70"/>
      <c r="AA608" s="70"/>
    </row>
    <row r="609" spans="3:27" s="1" customFormat="1" ht="27.75" customHeight="1" thickBot="1">
      <c r="D609" s="151"/>
      <c r="E609" s="152"/>
      <c r="F609" s="152"/>
      <c r="G609" s="152"/>
      <c r="H609" s="152"/>
      <c r="I609" s="152"/>
      <c r="J609" s="152"/>
      <c r="K609" s="152"/>
      <c r="L609" s="152"/>
      <c r="M609" s="152"/>
      <c r="N609" s="152"/>
      <c r="O609" s="153"/>
      <c r="T609" s="4"/>
      <c r="U609" s="4">
        <f>IF(COUNTIF(D606,"○")=1,1,0)</f>
        <v>0</v>
      </c>
      <c r="V609" s="4"/>
      <c r="W609" s="4"/>
      <c r="X609" s="4"/>
      <c r="Y609" s="70"/>
      <c r="Z609" s="70"/>
      <c r="AA609" s="70"/>
    </row>
    <row r="610" spans="3:27" s="1" customFormat="1" ht="18" customHeight="1">
      <c r="D610" s="27"/>
      <c r="T610" s="70"/>
      <c r="U610" s="13"/>
      <c r="V610" s="13"/>
      <c r="W610" s="13"/>
      <c r="X610" s="13"/>
      <c r="Y610" s="13"/>
      <c r="Z610" s="70"/>
      <c r="AA610" s="70"/>
    </row>
    <row r="611" spans="3:27" s="1" customFormat="1" ht="18">
      <c r="C611" s="24"/>
      <c r="D611" s="14" t="s">
        <v>974</v>
      </c>
      <c r="E611" s="1" t="s">
        <v>975</v>
      </c>
      <c r="T611" s="70"/>
      <c r="U611" s="13"/>
      <c r="V611" s="13"/>
      <c r="W611" s="13"/>
      <c r="X611" s="13"/>
      <c r="Y611" s="13"/>
      <c r="Z611" s="70"/>
      <c r="AA611" s="70"/>
    </row>
    <row r="612" spans="3:27" s="1" customFormat="1" ht="18">
      <c r="C612" s="50"/>
      <c r="D612" s="10" t="s">
        <v>520</v>
      </c>
      <c r="E612" s="10" t="s">
        <v>933</v>
      </c>
      <c r="T612" s="70"/>
      <c r="U612" s="13"/>
      <c r="V612" s="13"/>
      <c r="W612" s="13"/>
      <c r="X612" s="13"/>
      <c r="Y612" s="13"/>
      <c r="Z612" s="70"/>
      <c r="AA612" s="70"/>
    </row>
    <row r="613" spans="3:27" s="1" customFormat="1" ht="15" customHeight="1">
      <c r="C613" s="50"/>
      <c r="D613" s="10"/>
      <c r="E613" s="10" t="s">
        <v>910</v>
      </c>
      <c r="T613" s="70"/>
      <c r="U613" s="13"/>
      <c r="V613" s="13"/>
      <c r="W613" s="13"/>
      <c r="X613" s="13"/>
      <c r="Y613" s="13"/>
      <c r="Z613" s="70"/>
      <c r="AA613" s="70"/>
    </row>
    <row r="614" spans="3:27" s="1" customFormat="1" ht="9" customHeight="1">
      <c r="T614" s="70"/>
      <c r="U614" s="13"/>
      <c r="V614" s="13"/>
      <c r="W614" s="13"/>
      <c r="X614" s="13"/>
      <c r="Y614" s="13"/>
      <c r="Z614" s="70"/>
      <c r="AA614" s="70"/>
    </row>
    <row r="615" spans="3:27" s="1" customFormat="1" ht="18.600000000000001" thickBot="1">
      <c r="C615" s="24"/>
      <c r="D615" s="8" t="s">
        <v>604</v>
      </c>
      <c r="T615" s="70"/>
      <c r="U615" s="13"/>
      <c r="V615" s="13"/>
      <c r="W615" s="13"/>
      <c r="X615" s="13"/>
      <c r="Y615" s="13"/>
      <c r="Z615" s="70"/>
      <c r="AA615" s="70"/>
    </row>
    <row r="616" spans="3:27" s="1" customFormat="1" ht="18" customHeight="1">
      <c r="D616" s="19" t="s">
        <v>329</v>
      </c>
      <c r="E616" s="30" t="s">
        <v>712</v>
      </c>
      <c r="F616" s="31"/>
      <c r="G616" s="31"/>
      <c r="H616" s="31"/>
      <c r="I616" s="31"/>
      <c r="J616" s="31"/>
      <c r="K616" s="31"/>
      <c r="L616" s="31"/>
      <c r="M616" s="31"/>
      <c r="N616" s="31"/>
      <c r="O616" s="32"/>
      <c r="T616" s="78"/>
      <c r="U616" s="13"/>
      <c r="V616" s="70">
        <f>COUNTIF(D616:D617,"○")</f>
        <v>0</v>
      </c>
      <c r="W616" s="4">
        <f>IF(D616="○",1,0)</f>
        <v>0</v>
      </c>
      <c r="X616" s="4" t="str">
        <f>IF(V616&gt;1,"赤",IF(W616=1,"白",IF(AND(V616=1,W616=0),"グレー","オレンジ")))</f>
        <v>オレンジ</v>
      </c>
      <c r="Y616" s="13"/>
      <c r="Z616" s="70"/>
      <c r="AA616" s="70"/>
    </row>
    <row r="617" spans="3:27" s="1" customFormat="1" ht="18" customHeight="1" thickBot="1">
      <c r="D617" s="20"/>
      <c r="E617" s="30" t="s">
        <v>713</v>
      </c>
      <c r="F617" s="31"/>
      <c r="G617" s="31"/>
      <c r="H617" s="31"/>
      <c r="I617" s="31"/>
      <c r="J617" s="31"/>
      <c r="K617" s="31"/>
      <c r="L617" s="31"/>
      <c r="M617" s="31"/>
      <c r="N617" s="31"/>
      <c r="O617" s="32"/>
      <c r="T617" s="78"/>
      <c r="U617" s="13"/>
      <c r="V617" s="4"/>
      <c r="W617" s="4">
        <f t="shared" ref="W617" si="23">IF(D617="○",1,0)</f>
        <v>0</v>
      </c>
      <c r="X617" s="4" t="str">
        <f>IF(V616&gt;1,"赤",IF(W617=1,"白",IF(AND(V616=1,W617=0),"グレー","オレンジ")))</f>
        <v>オレンジ</v>
      </c>
      <c r="Y617" s="13"/>
      <c r="Z617" s="70"/>
      <c r="AA617" s="70"/>
    </row>
    <row r="618" spans="3:27" s="1" customFormat="1" ht="18" customHeight="1">
      <c r="D618" s="27"/>
      <c r="T618" s="70"/>
      <c r="U618" s="13"/>
      <c r="V618" s="4"/>
      <c r="W618" s="4"/>
      <c r="X618" s="4"/>
      <c r="Y618" s="13"/>
      <c r="Z618" s="70"/>
      <c r="AA618" s="70"/>
    </row>
    <row r="619" spans="3:27" s="1" customFormat="1" ht="18">
      <c r="C619" s="24"/>
      <c r="D619" s="14" t="s">
        <v>976</v>
      </c>
      <c r="E619" s="1" t="s">
        <v>977</v>
      </c>
      <c r="T619" s="70"/>
      <c r="U619" s="13"/>
      <c r="V619" s="4"/>
      <c r="W619" s="4"/>
      <c r="X619" s="4"/>
      <c r="Y619" s="13"/>
      <c r="Z619" s="70"/>
      <c r="AA619" s="70"/>
    </row>
    <row r="620" spans="3:27" s="1" customFormat="1" ht="9" customHeight="1">
      <c r="T620" s="70"/>
      <c r="U620" s="13"/>
      <c r="V620" s="4"/>
      <c r="W620" s="4"/>
      <c r="X620" s="4"/>
      <c r="Y620" s="13"/>
      <c r="Z620" s="70"/>
      <c r="AA620" s="70"/>
    </row>
    <row r="621" spans="3:27" s="1" customFormat="1" ht="18">
      <c r="C621" s="50"/>
      <c r="D621" s="10" t="s">
        <v>520</v>
      </c>
      <c r="E621" s="10" t="s">
        <v>978</v>
      </c>
      <c r="T621" s="70"/>
      <c r="U621" s="13"/>
      <c r="V621" s="4"/>
      <c r="W621" s="4"/>
      <c r="X621" s="4"/>
      <c r="Y621" s="13"/>
      <c r="Z621" s="70"/>
      <c r="AA621" s="70"/>
    </row>
    <row r="622" spans="3:27" s="1" customFormat="1" ht="15" customHeight="1">
      <c r="C622" s="50"/>
      <c r="D622" s="10"/>
      <c r="E622" s="10" t="s">
        <v>979</v>
      </c>
      <c r="T622" s="70"/>
      <c r="U622" s="13"/>
      <c r="V622" s="13"/>
      <c r="W622" s="4"/>
      <c r="X622" s="4"/>
      <c r="Y622" s="13"/>
      <c r="Z622" s="70"/>
      <c r="AA622" s="70"/>
    </row>
    <row r="623" spans="3:27" s="1" customFormat="1" ht="9" customHeight="1">
      <c r="T623" s="70"/>
      <c r="U623" s="13"/>
      <c r="V623" s="13"/>
      <c r="W623" s="4"/>
      <c r="X623" s="4"/>
      <c r="Y623" s="13"/>
      <c r="Z623" s="70"/>
      <c r="AA623" s="70"/>
    </row>
    <row r="624" spans="3:27" s="1" customFormat="1" ht="18.600000000000001" thickBot="1">
      <c r="C624" s="24"/>
      <c r="D624" s="8" t="s">
        <v>622</v>
      </c>
      <c r="T624" s="70"/>
      <c r="U624" s="13"/>
      <c r="V624" s="13"/>
      <c r="W624" s="4"/>
      <c r="X624" s="4"/>
      <c r="Y624" s="13"/>
      <c r="Z624" s="70"/>
      <c r="AA624" s="70"/>
    </row>
    <row r="625" spans="1:27" s="1" customFormat="1" ht="18" customHeight="1">
      <c r="D625" s="19"/>
      <c r="E625" s="30" t="s">
        <v>980</v>
      </c>
      <c r="F625" s="31"/>
      <c r="G625" s="31"/>
      <c r="H625" s="31"/>
      <c r="I625" s="31"/>
      <c r="J625" s="31"/>
      <c r="K625" s="31"/>
      <c r="L625" s="31"/>
      <c r="M625" s="31"/>
      <c r="N625" s="31"/>
      <c r="O625" s="32"/>
      <c r="T625" s="78"/>
      <c r="U625" s="13"/>
      <c r="V625" s="13"/>
      <c r="W625" s="13"/>
      <c r="X625" s="13"/>
      <c r="Y625" s="13"/>
      <c r="Z625" s="70"/>
      <c r="AA625" s="70"/>
    </row>
    <row r="626" spans="1:27" s="1" customFormat="1" ht="18" customHeight="1">
      <c r="D626" s="21"/>
      <c r="E626" s="30" t="s">
        <v>981</v>
      </c>
      <c r="F626" s="31"/>
      <c r="G626" s="31"/>
      <c r="H626" s="31"/>
      <c r="I626" s="31"/>
      <c r="J626" s="31"/>
      <c r="K626" s="31"/>
      <c r="L626" s="31"/>
      <c r="M626" s="31"/>
      <c r="N626" s="31"/>
      <c r="O626" s="32"/>
      <c r="T626" s="78"/>
      <c r="U626" s="13"/>
      <c r="V626" s="13"/>
      <c r="W626" s="13"/>
      <c r="X626" s="13"/>
      <c r="Y626" s="13"/>
      <c r="Z626" s="70"/>
      <c r="AA626" s="70"/>
    </row>
    <row r="627" spans="1:27" s="1" customFormat="1" ht="18" customHeight="1">
      <c r="D627" s="21"/>
      <c r="E627" s="30" t="s">
        <v>982</v>
      </c>
      <c r="F627" s="31"/>
      <c r="G627" s="31"/>
      <c r="H627" s="31"/>
      <c r="I627" s="31"/>
      <c r="J627" s="31"/>
      <c r="K627" s="31"/>
      <c r="L627" s="31"/>
      <c r="M627" s="31"/>
      <c r="N627" s="31"/>
      <c r="O627" s="32"/>
      <c r="T627" s="78"/>
      <c r="U627" s="13"/>
      <c r="V627" s="13"/>
      <c r="W627" s="13"/>
      <c r="X627" s="13"/>
      <c r="Y627" s="13"/>
      <c r="Z627" s="70"/>
      <c r="AA627" s="70"/>
    </row>
    <row r="628" spans="1:27" s="1" customFormat="1" ht="18" customHeight="1" thickBot="1">
      <c r="D628" s="20"/>
      <c r="E628" s="30" t="s">
        <v>773</v>
      </c>
      <c r="F628" s="31"/>
      <c r="G628" s="31"/>
      <c r="H628" s="31"/>
      <c r="I628" s="31"/>
      <c r="J628" s="31"/>
      <c r="K628" s="31"/>
      <c r="L628" s="31"/>
      <c r="M628" s="31"/>
      <c r="N628" s="31"/>
      <c r="O628" s="32"/>
      <c r="T628" s="78"/>
      <c r="U628" s="13"/>
      <c r="V628" s="13"/>
      <c r="W628" s="13"/>
      <c r="X628" s="13"/>
      <c r="Y628" s="13"/>
      <c r="Z628" s="70"/>
      <c r="AA628" s="70"/>
    </row>
    <row r="629" spans="1:27" s="1" customFormat="1" ht="4.5" customHeight="1">
      <c r="T629" s="70"/>
      <c r="U629" s="13"/>
      <c r="V629" s="13"/>
      <c r="W629" s="13"/>
      <c r="X629" s="13"/>
      <c r="Y629" s="13"/>
      <c r="Z629" s="70"/>
      <c r="AA629" s="70"/>
    </row>
    <row r="630" spans="1:27" s="1" customFormat="1" ht="18.600000000000001" thickBot="1">
      <c r="C630" s="24"/>
      <c r="D630" s="8" t="s">
        <v>983</v>
      </c>
      <c r="E630" s="1" t="s">
        <v>457</v>
      </c>
      <c r="T630" s="70"/>
      <c r="U630" s="13"/>
      <c r="V630" s="13"/>
      <c r="W630" s="13"/>
      <c r="X630" s="13"/>
      <c r="Y630" s="13"/>
      <c r="Z630" s="70"/>
      <c r="AA630" s="70"/>
    </row>
    <row r="631" spans="1:27" s="1" customFormat="1" ht="27.75" customHeight="1" thickBot="1">
      <c r="D631" s="151"/>
      <c r="E631" s="152"/>
      <c r="F631" s="152"/>
      <c r="G631" s="152"/>
      <c r="H631" s="152"/>
      <c r="I631" s="152"/>
      <c r="J631" s="152"/>
      <c r="K631" s="152"/>
      <c r="L631" s="152"/>
      <c r="M631" s="152"/>
      <c r="N631" s="152"/>
      <c r="O631" s="153"/>
      <c r="T631" s="4"/>
      <c r="U631" s="4">
        <f>IF(COUNTIF(D628,"○")=1,1,0)</f>
        <v>0</v>
      </c>
      <c r="V631" s="4"/>
      <c r="W631" s="4"/>
      <c r="X631" s="4"/>
      <c r="Y631" s="70"/>
      <c r="Z631" s="70"/>
      <c r="AA631" s="70"/>
    </row>
    <row r="632" spans="1:27" s="1" customFormat="1" ht="18" customHeight="1">
      <c r="D632" s="27"/>
      <c r="T632" s="70"/>
      <c r="U632" s="13"/>
      <c r="V632" s="13"/>
      <c r="W632" s="13"/>
      <c r="X632" s="13"/>
      <c r="Y632" s="13"/>
      <c r="Z632" s="70"/>
      <c r="AA632" s="70"/>
    </row>
    <row r="633" spans="1:27" s="1" customFormat="1" ht="18">
      <c r="C633" s="24"/>
      <c r="D633" s="14" t="s">
        <v>984</v>
      </c>
      <c r="E633" s="1" t="s">
        <v>985</v>
      </c>
      <c r="T633" s="70"/>
      <c r="U633" s="13"/>
      <c r="V633" s="13"/>
      <c r="W633" s="13"/>
      <c r="X633" s="13"/>
      <c r="Y633" s="13"/>
      <c r="Z633" s="70"/>
      <c r="AA633" s="70"/>
    </row>
    <row r="634" spans="1:27" s="1" customFormat="1" ht="9" customHeight="1">
      <c r="T634" s="70"/>
      <c r="U634" s="4"/>
      <c r="V634" s="4"/>
      <c r="W634" s="4"/>
      <c r="X634" s="4"/>
      <c r="Y634" s="4"/>
      <c r="Z634" s="70"/>
      <c r="AA634" s="70"/>
    </row>
    <row r="635" spans="1:27" s="18" customFormat="1" ht="13.5">
      <c r="A635" s="1"/>
      <c r="C635" s="63"/>
      <c r="D635" s="64" t="s">
        <v>892</v>
      </c>
      <c r="T635" s="79"/>
      <c r="U635" s="65"/>
      <c r="V635" s="65"/>
      <c r="W635" s="65"/>
      <c r="X635" s="65"/>
      <c r="Y635" s="65"/>
      <c r="Z635" s="79"/>
      <c r="AA635" s="79"/>
    </row>
    <row r="636" spans="1:27" s="1" customFormat="1" ht="20.100000000000001" thickBot="1">
      <c r="C636" s="24"/>
      <c r="D636" s="8"/>
      <c r="F636" s="55" t="s">
        <v>893</v>
      </c>
      <c r="T636" s="70"/>
      <c r="U636" s="4"/>
      <c r="V636" s="4"/>
      <c r="W636" s="4"/>
      <c r="X636" s="4"/>
      <c r="Y636" s="4"/>
      <c r="Z636" s="70"/>
      <c r="AA636" s="70"/>
    </row>
    <row r="637" spans="1:27" s="1" customFormat="1" ht="18" customHeight="1">
      <c r="D637" s="19"/>
      <c r="E637" s="30" t="s">
        <v>986</v>
      </c>
      <c r="F637" s="31"/>
      <c r="G637" s="31"/>
      <c r="H637" s="31"/>
      <c r="I637" s="31"/>
      <c r="J637" s="31"/>
      <c r="K637" s="31"/>
      <c r="L637" s="31"/>
      <c r="M637" s="31"/>
      <c r="N637" s="31"/>
      <c r="O637" s="32"/>
      <c r="T637" s="78"/>
      <c r="U637" s="13"/>
      <c r="V637" s="70">
        <f>COUNTIF(D637:D644,"◎")</f>
        <v>0</v>
      </c>
      <c r="W637" s="4">
        <f>IF(OR(D637="○",D637="◎"),1,0)</f>
        <v>0</v>
      </c>
      <c r="X637" s="70"/>
      <c r="Y637" s="4" t="str">
        <f>IF(OR($V$637&gt;1,$V$638&gt;2),"赤",IF(W637=1,"白",IF(AND($V$637=1,$V$638=2,W637=0),"グレー","オレンジ")))</f>
        <v>オレンジ</v>
      </c>
      <c r="Z637" s="70"/>
      <c r="AA637" s="70"/>
    </row>
    <row r="638" spans="1:27" s="1" customFormat="1" ht="18" customHeight="1">
      <c r="D638" s="21"/>
      <c r="E638" s="30" t="s">
        <v>987</v>
      </c>
      <c r="F638" s="31"/>
      <c r="G638" s="31"/>
      <c r="H638" s="31"/>
      <c r="I638" s="31"/>
      <c r="J638" s="31"/>
      <c r="K638" s="31"/>
      <c r="L638" s="31"/>
      <c r="M638" s="31"/>
      <c r="N638" s="31"/>
      <c r="O638" s="32"/>
      <c r="T638" s="78"/>
      <c r="U638" s="13"/>
      <c r="V638" s="70">
        <f>COUNTIF(D637:D644,"○")</f>
        <v>0</v>
      </c>
      <c r="W638" s="4">
        <f t="shared" ref="W638:W643" si="24">IF(OR(D638="○",D638="◎"),1,0)</f>
        <v>0</v>
      </c>
      <c r="X638" s="70"/>
      <c r="Y638" s="4" t="str">
        <f t="shared" ref="Y638:Y644" si="25">IF(OR($V$637&gt;1,$V$638&gt;2),"赤",IF(W638=1,"白",IF(AND($V$637=1,$V$638=2,W638=0),"グレー","オレンジ")))</f>
        <v>オレンジ</v>
      </c>
      <c r="Z638" s="70"/>
      <c r="AA638" s="70"/>
    </row>
    <row r="639" spans="1:27" s="1" customFormat="1" ht="18" customHeight="1">
      <c r="D639" s="21" t="s">
        <v>329</v>
      </c>
      <c r="E639" s="30" t="s">
        <v>988</v>
      </c>
      <c r="F639" s="31"/>
      <c r="G639" s="31"/>
      <c r="H639" s="31"/>
      <c r="I639" s="31"/>
      <c r="J639" s="31"/>
      <c r="K639" s="31"/>
      <c r="L639" s="31"/>
      <c r="M639" s="31"/>
      <c r="N639" s="31"/>
      <c r="O639" s="32"/>
      <c r="T639" s="78"/>
      <c r="U639" s="13"/>
      <c r="V639" s="4"/>
      <c r="W639" s="4">
        <f t="shared" si="24"/>
        <v>0</v>
      </c>
      <c r="X639" s="70"/>
      <c r="Y639" s="4" t="str">
        <f t="shared" si="25"/>
        <v>オレンジ</v>
      </c>
      <c r="Z639" s="70"/>
      <c r="AA639" s="70"/>
    </row>
    <row r="640" spans="1:27" s="1" customFormat="1" ht="18" customHeight="1">
      <c r="D640" s="21"/>
      <c r="E640" s="30" t="s">
        <v>989</v>
      </c>
      <c r="F640" s="31"/>
      <c r="G640" s="31"/>
      <c r="H640" s="31"/>
      <c r="I640" s="31"/>
      <c r="J640" s="31"/>
      <c r="K640" s="31"/>
      <c r="L640" s="31"/>
      <c r="M640" s="31"/>
      <c r="N640" s="31"/>
      <c r="O640" s="32"/>
      <c r="T640" s="78"/>
      <c r="U640" s="13"/>
      <c r="V640" s="4"/>
      <c r="W640" s="4">
        <f t="shared" si="24"/>
        <v>0</v>
      </c>
      <c r="X640" s="70"/>
      <c r="Y640" s="4" t="str">
        <f t="shared" si="25"/>
        <v>オレンジ</v>
      </c>
      <c r="Z640" s="70"/>
      <c r="AA640" s="70"/>
    </row>
    <row r="641" spans="3:27" s="1" customFormat="1" ht="18" customHeight="1">
      <c r="D641" s="21"/>
      <c r="E641" s="30" t="s">
        <v>990</v>
      </c>
      <c r="F641" s="31"/>
      <c r="G641" s="31"/>
      <c r="H641" s="31"/>
      <c r="I641" s="31"/>
      <c r="J641" s="31"/>
      <c r="K641" s="31"/>
      <c r="L641" s="31"/>
      <c r="M641" s="31"/>
      <c r="N641" s="31"/>
      <c r="O641" s="32"/>
      <c r="T641" s="78"/>
      <c r="U641" s="13"/>
      <c r="V641" s="4"/>
      <c r="W641" s="4">
        <f t="shared" si="24"/>
        <v>0</v>
      </c>
      <c r="X641" s="70"/>
      <c r="Y641" s="4" t="str">
        <f t="shared" si="25"/>
        <v>オレンジ</v>
      </c>
      <c r="Z641" s="70"/>
      <c r="AA641" s="70"/>
    </row>
    <row r="642" spans="3:27" s="1" customFormat="1" ht="18" customHeight="1">
      <c r="D642" s="21"/>
      <c r="E642" s="30" t="s">
        <v>991</v>
      </c>
      <c r="F642" s="31"/>
      <c r="G642" s="31"/>
      <c r="H642" s="31"/>
      <c r="I642" s="31"/>
      <c r="J642" s="31"/>
      <c r="K642" s="31"/>
      <c r="L642" s="31"/>
      <c r="M642" s="31"/>
      <c r="N642" s="31"/>
      <c r="O642" s="32"/>
      <c r="T642" s="78"/>
      <c r="U642" s="13"/>
      <c r="V642" s="4"/>
      <c r="W642" s="4">
        <f t="shared" si="24"/>
        <v>0</v>
      </c>
      <c r="X642" s="70"/>
      <c r="Y642" s="4" t="str">
        <f t="shared" si="25"/>
        <v>オレンジ</v>
      </c>
      <c r="Z642" s="70"/>
      <c r="AA642" s="70"/>
    </row>
    <row r="643" spans="3:27" s="1" customFormat="1" ht="18" customHeight="1">
      <c r="D643" s="21"/>
      <c r="E643" s="30" t="s">
        <v>992</v>
      </c>
      <c r="F643" s="31"/>
      <c r="G643" s="31"/>
      <c r="H643" s="31"/>
      <c r="I643" s="31"/>
      <c r="J643" s="31"/>
      <c r="K643" s="31"/>
      <c r="L643" s="31"/>
      <c r="M643" s="31"/>
      <c r="N643" s="31"/>
      <c r="O643" s="32"/>
      <c r="T643" s="78"/>
      <c r="U643" s="13"/>
      <c r="V643" s="4"/>
      <c r="W643" s="4">
        <f t="shared" si="24"/>
        <v>0</v>
      </c>
      <c r="X643" s="70"/>
      <c r="Y643" s="4" t="str">
        <f t="shared" si="25"/>
        <v>オレンジ</v>
      </c>
      <c r="Z643" s="70"/>
      <c r="AA643" s="70"/>
    </row>
    <row r="644" spans="3:27" s="1" customFormat="1" ht="18" customHeight="1" thickBot="1">
      <c r="D644" s="20"/>
      <c r="E644" s="30" t="s">
        <v>886</v>
      </c>
      <c r="F644" s="31"/>
      <c r="G644" s="31"/>
      <c r="H644" s="31"/>
      <c r="I644" s="31"/>
      <c r="J644" s="31"/>
      <c r="K644" s="31"/>
      <c r="L644" s="31"/>
      <c r="M644" s="31"/>
      <c r="N644" s="31"/>
      <c r="O644" s="32"/>
      <c r="T644" s="78"/>
      <c r="U644" s="13"/>
      <c r="V644" s="4"/>
      <c r="W644" s="4">
        <f>IF(OR(D644="○",D644="◎"),1,0)</f>
        <v>0</v>
      </c>
      <c r="X644" s="70"/>
      <c r="Y644" s="4" t="str">
        <f t="shared" si="25"/>
        <v>オレンジ</v>
      </c>
      <c r="Z644" s="70"/>
      <c r="AA644" s="70"/>
    </row>
    <row r="645" spans="3:27" s="1" customFormat="1" ht="4.5" customHeight="1">
      <c r="T645" s="70"/>
      <c r="U645" s="13"/>
      <c r="V645" s="4"/>
      <c r="W645" s="13"/>
      <c r="X645" s="13"/>
      <c r="Y645" s="13"/>
      <c r="Z645" s="70"/>
      <c r="AA645" s="70"/>
    </row>
    <row r="646" spans="3:27" s="1" customFormat="1" ht="18.600000000000001" thickBot="1">
      <c r="C646" s="24"/>
      <c r="D646" s="8" t="s">
        <v>993</v>
      </c>
      <c r="E646" s="1" t="s">
        <v>457</v>
      </c>
      <c r="T646" s="70"/>
      <c r="U646" s="13"/>
      <c r="V646" s="4"/>
      <c r="W646" s="13"/>
      <c r="X646" s="13"/>
      <c r="Y646" s="13"/>
      <c r="Z646" s="70"/>
      <c r="AA646" s="70"/>
    </row>
    <row r="647" spans="3:27" s="1" customFormat="1" ht="27.75" customHeight="1" thickBot="1">
      <c r="D647" s="151"/>
      <c r="E647" s="152"/>
      <c r="F647" s="152"/>
      <c r="G647" s="152"/>
      <c r="H647" s="152"/>
      <c r="I647" s="152"/>
      <c r="J647" s="152"/>
      <c r="K647" s="152"/>
      <c r="L647" s="152"/>
      <c r="M647" s="152"/>
      <c r="N647" s="152"/>
      <c r="O647" s="153"/>
      <c r="T647" s="4"/>
      <c r="U647" s="70">
        <f>IF(OR(D644="○",D644="◎"),1,0)</f>
        <v>0</v>
      </c>
      <c r="V647" s="4"/>
      <c r="W647" s="13"/>
      <c r="X647" s="13"/>
      <c r="Y647" s="13"/>
      <c r="Z647" s="70"/>
      <c r="AA647" s="70"/>
    </row>
    <row r="648" spans="3:27" s="1" customFormat="1" ht="18" customHeight="1">
      <c r="D648" s="27"/>
      <c r="T648" s="70"/>
      <c r="U648" s="13"/>
      <c r="V648" s="13"/>
      <c r="W648" s="13"/>
      <c r="X648" s="13"/>
      <c r="Y648" s="13"/>
      <c r="Z648" s="70"/>
      <c r="AA648" s="70"/>
    </row>
    <row r="649" spans="3:27" s="1" customFormat="1" ht="18">
      <c r="C649" s="24"/>
      <c r="D649" s="14" t="s">
        <v>994</v>
      </c>
      <c r="E649" s="1" t="s">
        <v>995</v>
      </c>
      <c r="T649" s="70"/>
      <c r="U649" s="13"/>
      <c r="V649" s="13"/>
      <c r="W649" s="13"/>
      <c r="X649" s="13"/>
      <c r="Y649" s="13"/>
      <c r="Z649" s="70"/>
      <c r="AA649" s="70"/>
    </row>
    <row r="650" spans="3:27" s="1" customFormat="1" ht="9" customHeight="1">
      <c r="T650" s="70"/>
      <c r="U650" s="13"/>
      <c r="V650" s="13"/>
      <c r="W650" s="13"/>
      <c r="X650" s="13"/>
      <c r="Y650" s="13"/>
      <c r="Z650" s="70"/>
      <c r="AA650" s="70"/>
    </row>
    <row r="651" spans="3:27" s="1" customFormat="1" ht="18.600000000000001" thickBot="1">
      <c r="C651" s="24"/>
      <c r="D651" s="8" t="s">
        <v>604</v>
      </c>
      <c r="T651" s="70"/>
      <c r="U651" s="13"/>
      <c r="V651" s="13"/>
      <c r="W651" s="13"/>
      <c r="X651" s="13"/>
      <c r="Y651" s="13"/>
      <c r="Z651" s="70"/>
      <c r="AA651" s="70"/>
    </row>
    <row r="652" spans="3:27" s="1" customFormat="1" ht="18" customHeight="1">
      <c r="D652" s="19"/>
      <c r="E652" s="30" t="s">
        <v>996</v>
      </c>
      <c r="F652" s="31"/>
      <c r="G652" s="31"/>
      <c r="H652" s="31"/>
      <c r="I652" s="31"/>
      <c r="J652" s="31"/>
      <c r="K652" s="31"/>
      <c r="L652" s="31"/>
      <c r="M652" s="31"/>
      <c r="N652" s="31"/>
      <c r="O652" s="32"/>
      <c r="T652" s="78"/>
      <c r="U652" s="13"/>
      <c r="V652" s="70">
        <f>COUNTIF(D652:D655,"○")</f>
        <v>0</v>
      </c>
      <c r="W652" s="4">
        <f>IF(D652="○",1,0)</f>
        <v>0</v>
      </c>
      <c r="X652" s="4" t="str">
        <f>IF(V652&gt;1,"赤",IF(W652=1,"白",IF(AND(V652=1,W652=0),"グレー","オレンジ")))</f>
        <v>オレンジ</v>
      </c>
      <c r="Y652" s="13"/>
      <c r="Z652" s="70"/>
      <c r="AA652" s="70"/>
    </row>
    <row r="653" spans="3:27" s="1" customFormat="1" ht="18" customHeight="1">
      <c r="D653" s="21"/>
      <c r="E653" s="30" t="s">
        <v>997</v>
      </c>
      <c r="F653" s="31"/>
      <c r="G653" s="31"/>
      <c r="H653" s="31"/>
      <c r="I653" s="31"/>
      <c r="J653" s="31"/>
      <c r="K653" s="31"/>
      <c r="L653" s="31"/>
      <c r="M653" s="31"/>
      <c r="N653" s="31"/>
      <c r="O653" s="32"/>
      <c r="T653" s="78"/>
      <c r="U653" s="13"/>
      <c r="V653" s="4"/>
      <c r="W653" s="4">
        <f t="shared" ref="W653:W655" si="26">IF(D653="○",1,0)</f>
        <v>0</v>
      </c>
      <c r="X653" s="4" t="str">
        <f>IF(V652&gt;1,"赤",IF(W653=1,"白",IF(AND(V652=1,W653=0),"グレー","オレンジ")))</f>
        <v>オレンジ</v>
      </c>
      <c r="Y653" s="13"/>
      <c r="Z653" s="70"/>
      <c r="AA653" s="70"/>
    </row>
    <row r="654" spans="3:27" s="1" customFormat="1" ht="18" customHeight="1">
      <c r="D654" s="21"/>
      <c r="E654" s="30" t="s">
        <v>998</v>
      </c>
      <c r="F654" s="31"/>
      <c r="G654" s="31"/>
      <c r="H654" s="31"/>
      <c r="I654" s="31"/>
      <c r="J654" s="31"/>
      <c r="K654" s="31"/>
      <c r="L654" s="31"/>
      <c r="M654" s="31"/>
      <c r="N654" s="31"/>
      <c r="O654" s="32"/>
      <c r="T654" s="78"/>
      <c r="U654" s="13"/>
      <c r="V654" s="4"/>
      <c r="W654" s="4">
        <f t="shared" si="26"/>
        <v>0</v>
      </c>
      <c r="X654" s="4" t="str">
        <f>IF(V652&gt;1,"赤",IF(W654=1,"白",IF(AND(V652=1,W654=0),"グレー","オレンジ")))</f>
        <v>オレンジ</v>
      </c>
      <c r="Y654" s="13"/>
      <c r="Z654" s="70"/>
      <c r="AA654" s="70"/>
    </row>
    <row r="655" spans="3:27" s="1" customFormat="1" ht="18" customHeight="1" thickBot="1">
      <c r="D655" s="20"/>
      <c r="E655" s="30" t="s">
        <v>773</v>
      </c>
      <c r="F655" s="31"/>
      <c r="G655" s="31"/>
      <c r="H655" s="31"/>
      <c r="I655" s="31"/>
      <c r="J655" s="31"/>
      <c r="K655" s="31"/>
      <c r="L655" s="31"/>
      <c r="M655" s="31"/>
      <c r="N655" s="31"/>
      <c r="O655" s="32"/>
      <c r="T655" s="78"/>
      <c r="U655" s="13"/>
      <c r="V655" s="4"/>
      <c r="W655" s="4">
        <f t="shared" si="26"/>
        <v>0</v>
      </c>
      <c r="X655" s="4" t="str">
        <f>IF(V652&gt;1,"赤",IF(W655=1,"白",IF(AND(V652=1,W655=0),"グレー","オレンジ")))</f>
        <v>オレンジ</v>
      </c>
      <c r="Y655" s="13"/>
      <c r="Z655" s="70"/>
      <c r="AA655" s="70"/>
    </row>
    <row r="656" spans="3:27" s="1" customFormat="1" ht="4.5" customHeight="1">
      <c r="T656" s="70"/>
      <c r="U656" s="13"/>
      <c r="V656" s="4"/>
      <c r="W656" s="4"/>
      <c r="X656" s="4"/>
      <c r="Y656" s="13"/>
      <c r="Z656" s="70"/>
      <c r="AA656" s="70"/>
    </row>
    <row r="657" spans="3:27" s="1" customFormat="1" ht="18.600000000000001" thickBot="1">
      <c r="C657" s="24"/>
      <c r="D657" s="8" t="s">
        <v>457</v>
      </c>
      <c r="T657" s="70"/>
      <c r="U657" s="13"/>
      <c r="V657" s="4"/>
      <c r="W657" s="4"/>
      <c r="X657" s="4"/>
      <c r="Y657" s="13"/>
      <c r="Z657" s="70"/>
      <c r="AA657" s="70"/>
    </row>
    <row r="658" spans="3:27" s="1" customFormat="1" ht="27.75" customHeight="1" thickBot="1">
      <c r="D658" s="151"/>
      <c r="E658" s="152"/>
      <c r="F658" s="152"/>
      <c r="G658" s="152"/>
      <c r="H658" s="152"/>
      <c r="I658" s="152"/>
      <c r="J658" s="152"/>
      <c r="K658" s="152"/>
      <c r="L658" s="152"/>
      <c r="M658" s="152"/>
      <c r="N658" s="152"/>
      <c r="O658" s="153"/>
      <c r="T658" s="4"/>
      <c r="U658" s="4">
        <f>IF(COUNTIF(D655,"○")=1,1,0)</f>
        <v>0</v>
      </c>
      <c r="V658" s="4"/>
      <c r="W658" s="4"/>
      <c r="X658" s="4"/>
      <c r="Y658" s="70"/>
      <c r="Z658" s="70"/>
      <c r="AA658" s="70"/>
    </row>
    <row r="659" spans="3:27" s="1" customFormat="1" ht="18" customHeight="1">
      <c r="D659" s="27"/>
      <c r="T659" s="70"/>
      <c r="U659" s="13"/>
      <c r="V659" s="13"/>
      <c r="W659" s="13"/>
      <c r="X659" s="13"/>
      <c r="Y659" s="13"/>
      <c r="Z659" s="70"/>
      <c r="AA659" s="70"/>
    </row>
    <row r="660" spans="3:27" s="1" customFormat="1" ht="18">
      <c r="C660" s="24"/>
      <c r="D660" s="1" t="s">
        <v>999</v>
      </c>
      <c r="E660" s="1" t="s">
        <v>1000</v>
      </c>
      <c r="T660" s="70"/>
      <c r="U660" s="13"/>
      <c r="V660" s="13"/>
      <c r="W660" s="13"/>
      <c r="X660" s="13"/>
      <c r="Y660" s="13"/>
      <c r="Z660" s="70"/>
      <c r="AA660" s="70"/>
    </row>
    <row r="661" spans="3:27" s="1" customFormat="1" ht="9" customHeight="1">
      <c r="T661" s="70"/>
      <c r="U661" s="13"/>
      <c r="V661" s="13"/>
      <c r="W661" s="13"/>
      <c r="X661" s="13"/>
      <c r="Y661" s="13"/>
      <c r="Z661" s="70"/>
      <c r="AA661" s="70"/>
    </row>
    <row r="662" spans="3:27" s="1" customFormat="1" ht="15" customHeight="1">
      <c r="C662" s="50"/>
      <c r="D662" s="10" t="s">
        <v>520</v>
      </c>
      <c r="E662" s="10" t="s">
        <v>1001</v>
      </c>
      <c r="T662" s="70"/>
      <c r="U662" s="13"/>
      <c r="V662" s="13"/>
      <c r="W662" s="13"/>
      <c r="X662" s="13"/>
      <c r="Y662" s="13"/>
      <c r="Z662" s="70"/>
      <c r="AA662" s="70"/>
    </row>
    <row r="663" spans="3:27" s="1" customFormat="1" ht="15" customHeight="1">
      <c r="C663" s="50"/>
      <c r="D663" s="10"/>
      <c r="E663" s="10" t="s">
        <v>1002</v>
      </c>
      <c r="T663" s="70"/>
      <c r="U663" s="13"/>
      <c r="V663" s="13"/>
      <c r="W663" s="13"/>
      <c r="X663" s="13"/>
      <c r="Y663" s="13"/>
      <c r="Z663" s="70"/>
      <c r="AA663" s="70"/>
    </row>
    <row r="664" spans="3:27" s="1" customFormat="1" ht="9" customHeight="1" thickBot="1">
      <c r="D664" s="1" t="s">
        <v>1003</v>
      </c>
      <c r="T664" s="70"/>
      <c r="U664" s="13"/>
      <c r="V664" s="13"/>
      <c r="W664" s="13"/>
      <c r="X664" s="13"/>
      <c r="Y664" s="13"/>
      <c r="Z664" s="70"/>
      <c r="AA664" s="70"/>
    </row>
    <row r="665" spans="3:27" s="1" customFormat="1" ht="18" customHeight="1">
      <c r="D665" s="35" t="s">
        <v>1004</v>
      </c>
      <c r="E665" s="31"/>
      <c r="F665" s="31"/>
      <c r="G665" s="31"/>
      <c r="H665" s="31"/>
      <c r="I665" s="31"/>
      <c r="J665" s="31"/>
      <c r="K665" s="31"/>
      <c r="L665" s="116"/>
      <c r="M665" s="117"/>
      <c r="N665" s="118"/>
      <c r="O665" s="29" t="s">
        <v>176</v>
      </c>
      <c r="T665" s="70"/>
      <c r="U665" s="13"/>
      <c r="V665" s="13"/>
      <c r="W665" s="13"/>
      <c r="X665" s="13"/>
      <c r="Y665" s="13"/>
      <c r="Z665" s="70"/>
      <c r="AA665" s="70"/>
    </row>
    <row r="666" spans="3:27" s="1" customFormat="1" ht="18" customHeight="1">
      <c r="D666" s="35" t="s">
        <v>1005</v>
      </c>
      <c r="E666" s="31"/>
      <c r="F666" s="31"/>
      <c r="G666" s="31"/>
      <c r="H666" s="31"/>
      <c r="I666" s="31"/>
      <c r="J666" s="31"/>
      <c r="K666" s="31"/>
      <c r="L666" s="119"/>
      <c r="M666" s="120"/>
      <c r="N666" s="121"/>
      <c r="O666" s="29" t="s">
        <v>176</v>
      </c>
      <c r="T666" s="70"/>
      <c r="U666" s="13"/>
      <c r="V666" s="13"/>
      <c r="W666" s="13"/>
      <c r="X666" s="13"/>
      <c r="Y666" s="13"/>
      <c r="Z666" s="70"/>
      <c r="AA666" s="70"/>
    </row>
    <row r="667" spans="3:27" s="1" customFormat="1" ht="18" customHeight="1">
      <c r="D667" s="35" t="s">
        <v>1006</v>
      </c>
      <c r="E667" s="31"/>
      <c r="F667" s="31"/>
      <c r="G667" s="31"/>
      <c r="H667" s="31"/>
      <c r="I667" s="31"/>
      <c r="J667" s="31"/>
      <c r="K667" s="31"/>
      <c r="L667" s="119"/>
      <c r="M667" s="120"/>
      <c r="N667" s="121"/>
      <c r="O667" s="29" t="s">
        <v>176</v>
      </c>
      <c r="T667" s="70"/>
      <c r="U667" s="13"/>
      <c r="V667" s="13"/>
      <c r="W667" s="13"/>
      <c r="X667" s="13"/>
      <c r="Y667" s="13"/>
      <c r="Z667" s="70"/>
      <c r="AA667" s="70"/>
    </row>
    <row r="668" spans="3:27" s="1" customFormat="1" ht="18" customHeight="1" thickBot="1">
      <c r="D668" s="35" t="s">
        <v>1007</v>
      </c>
      <c r="E668" s="31"/>
      <c r="F668" s="31"/>
      <c r="G668" s="31"/>
      <c r="H668" s="31"/>
      <c r="I668" s="31"/>
      <c r="J668" s="31"/>
      <c r="K668" s="31"/>
      <c r="L668" s="122"/>
      <c r="M668" s="123"/>
      <c r="N668" s="124"/>
      <c r="O668" s="29" t="s">
        <v>176</v>
      </c>
      <c r="T668" s="70"/>
      <c r="U668" s="13"/>
      <c r="V668" s="13"/>
      <c r="W668" s="13"/>
      <c r="X668" s="13"/>
      <c r="Y668" s="13"/>
      <c r="Z668" s="70"/>
      <c r="AA668" s="70"/>
    </row>
    <row r="669" spans="3:27" s="1" customFormat="1" ht="18" customHeight="1">
      <c r="D669" s="27"/>
      <c r="T669" s="70"/>
      <c r="U669" s="13"/>
      <c r="V669" s="13"/>
      <c r="W669" s="13"/>
      <c r="X669" s="13"/>
      <c r="Y669" s="13"/>
      <c r="Z669" s="70"/>
      <c r="AA669" s="70"/>
    </row>
    <row r="670" spans="3:27" s="1" customFormat="1" ht="4.5" customHeight="1">
      <c r="T670" s="70"/>
      <c r="U670" s="13"/>
      <c r="V670" s="13"/>
      <c r="W670" s="13"/>
      <c r="X670" s="13"/>
      <c r="Y670" s="13"/>
      <c r="Z670" s="70"/>
      <c r="AA670" s="70"/>
    </row>
    <row r="671" spans="3:27" s="1" customFormat="1" ht="18">
      <c r="C671" s="150" t="s">
        <v>77</v>
      </c>
      <c r="D671" s="150"/>
      <c r="E671" s="150"/>
      <c r="F671" s="150"/>
      <c r="G671" s="150"/>
      <c r="H671" s="150"/>
      <c r="I671" s="150"/>
      <c r="J671" s="150"/>
      <c r="K671" s="150"/>
      <c r="L671" s="150"/>
      <c r="M671" s="150"/>
      <c r="N671" s="150"/>
      <c r="O671" s="150"/>
      <c r="P671" s="150"/>
      <c r="T671" s="70"/>
      <c r="U671" s="13"/>
      <c r="V671" s="13"/>
      <c r="W671" s="13"/>
      <c r="X671" s="13"/>
      <c r="Y671" s="13"/>
      <c r="Z671" s="70"/>
      <c r="AA671" s="70"/>
    </row>
    <row r="672" spans="3:27" s="1" customFormat="1" ht="4.5" customHeight="1">
      <c r="T672" s="70"/>
      <c r="U672" s="13"/>
      <c r="V672" s="13"/>
      <c r="W672" s="13"/>
      <c r="X672" s="13"/>
      <c r="Y672" s="13"/>
      <c r="Z672" s="70"/>
      <c r="AA672" s="70"/>
    </row>
    <row r="673" spans="3:27" s="1" customFormat="1" ht="18">
      <c r="C673" s="24">
        <v>1</v>
      </c>
      <c r="D673" s="14" t="s">
        <v>87</v>
      </c>
      <c r="E673" s="1" t="s">
        <v>1008</v>
      </c>
      <c r="T673" s="70"/>
      <c r="U673" s="13"/>
      <c r="V673" s="13"/>
      <c r="W673" s="13"/>
      <c r="X673" s="13"/>
      <c r="Y673" s="13"/>
      <c r="Z673" s="70"/>
      <c r="AA673" s="70"/>
    </row>
    <row r="674" spans="3:27" s="1" customFormat="1" ht="9" customHeight="1">
      <c r="T674" s="70"/>
      <c r="U674" s="13"/>
      <c r="V674" s="13"/>
      <c r="W674" s="13"/>
      <c r="X674" s="13"/>
      <c r="Y674" s="13"/>
      <c r="Z674" s="70"/>
      <c r="AA674" s="70"/>
    </row>
    <row r="675" spans="3:27" s="1" customFormat="1" ht="18.600000000000001" thickBot="1">
      <c r="C675" s="24"/>
      <c r="D675" s="8" t="s">
        <v>604</v>
      </c>
      <c r="T675" s="70"/>
      <c r="U675" s="13"/>
      <c r="V675" s="13"/>
      <c r="W675" s="13"/>
      <c r="X675" s="13"/>
      <c r="Y675" s="13"/>
      <c r="Z675" s="70"/>
      <c r="AA675" s="70"/>
    </row>
    <row r="676" spans="3:27" s="1" customFormat="1" ht="18" customHeight="1">
      <c r="D676" s="19"/>
      <c r="E676" s="30" t="s">
        <v>712</v>
      </c>
      <c r="F676" s="31"/>
      <c r="G676" s="31"/>
      <c r="H676" s="31"/>
      <c r="I676" s="31"/>
      <c r="J676" s="31"/>
      <c r="K676" s="31"/>
      <c r="L676" s="31"/>
      <c r="M676" s="31"/>
      <c r="N676" s="31"/>
      <c r="O676" s="32"/>
      <c r="T676" s="78"/>
      <c r="U676" s="13"/>
      <c r="V676" s="70">
        <f>COUNTIF(D676:D677,"○")</f>
        <v>0</v>
      </c>
      <c r="W676" s="4">
        <f>IF(D676="○",1,0)</f>
        <v>0</v>
      </c>
      <c r="X676" s="4" t="str">
        <f>IF(V676&gt;1,"赤",IF(W676=1,"白",IF(AND(V676=1,W676=0),"グレー","オレンジ")))</f>
        <v>オレンジ</v>
      </c>
      <c r="Y676" s="13"/>
      <c r="Z676" s="70"/>
      <c r="AA676" s="70"/>
    </row>
    <row r="677" spans="3:27" s="1" customFormat="1" ht="18" customHeight="1" thickBot="1">
      <c r="D677" s="20"/>
      <c r="E677" s="30" t="s">
        <v>713</v>
      </c>
      <c r="F677" s="31"/>
      <c r="G677" s="31"/>
      <c r="H677" s="31"/>
      <c r="I677" s="31"/>
      <c r="J677" s="31"/>
      <c r="K677" s="31"/>
      <c r="L677" s="31"/>
      <c r="M677" s="31"/>
      <c r="N677" s="31"/>
      <c r="O677" s="32"/>
      <c r="T677" s="78"/>
      <c r="U677" s="13"/>
      <c r="V677" s="4"/>
      <c r="W677" s="4">
        <f t="shared" ref="W677" si="27">IF(D677="○",1,0)</f>
        <v>0</v>
      </c>
      <c r="X677" s="4" t="str">
        <f>IF(V676&gt;1,"赤",IF(W677=1,"白",IF(AND(V676=1,W677=0),"グレー","オレンジ")))</f>
        <v>オレンジ</v>
      </c>
      <c r="Y677" s="13"/>
      <c r="Z677" s="70"/>
      <c r="AA677" s="70"/>
    </row>
    <row r="678" spans="3:27" s="1" customFormat="1" ht="18" customHeight="1">
      <c r="D678" s="27"/>
      <c r="T678" s="70"/>
      <c r="U678" s="13"/>
      <c r="V678" s="4"/>
      <c r="W678" s="4"/>
      <c r="X678" s="4"/>
      <c r="Y678" s="13"/>
      <c r="Z678" s="70"/>
      <c r="AA678" s="70"/>
    </row>
    <row r="679" spans="3:27" s="1" customFormat="1" ht="18">
      <c r="C679" s="24"/>
      <c r="D679" s="14" t="s">
        <v>204</v>
      </c>
      <c r="E679" s="1" t="s">
        <v>1009</v>
      </c>
      <c r="T679" s="70"/>
      <c r="U679" s="13"/>
      <c r="V679" s="4"/>
      <c r="W679" s="4"/>
      <c r="X679" s="4"/>
      <c r="Y679" s="13"/>
      <c r="Z679" s="70"/>
      <c r="AA679" s="70"/>
    </row>
    <row r="680" spans="3:27" s="1" customFormat="1" ht="18">
      <c r="C680" s="50"/>
      <c r="D680" s="10" t="s">
        <v>520</v>
      </c>
      <c r="E680" s="10" t="s">
        <v>1010</v>
      </c>
      <c r="T680" s="70"/>
      <c r="U680" s="13"/>
      <c r="V680" s="4"/>
      <c r="W680" s="4"/>
      <c r="X680" s="4"/>
      <c r="Y680" s="13"/>
      <c r="Z680" s="70"/>
      <c r="AA680" s="70"/>
    </row>
    <row r="681" spans="3:27" s="1" customFormat="1" ht="15" customHeight="1">
      <c r="C681" s="50"/>
      <c r="D681" s="10"/>
      <c r="E681" s="10" t="s">
        <v>1011</v>
      </c>
      <c r="T681" s="70"/>
      <c r="U681" s="13"/>
      <c r="V681" s="4"/>
      <c r="W681" s="4"/>
      <c r="X681" s="4"/>
      <c r="Y681" s="13"/>
      <c r="Z681" s="70"/>
      <c r="AA681" s="70"/>
    </row>
    <row r="682" spans="3:27" s="1" customFormat="1" ht="9" customHeight="1">
      <c r="T682" s="70"/>
      <c r="U682" s="13"/>
      <c r="V682" s="13"/>
      <c r="W682" s="4"/>
      <c r="X682" s="4"/>
      <c r="Y682" s="13"/>
      <c r="Z682" s="70"/>
      <c r="AA682" s="70"/>
    </row>
    <row r="683" spans="3:27" s="1" customFormat="1" ht="18.600000000000001" thickBot="1">
      <c r="C683" s="24"/>
      <c r="D683" s="8" t="s">
        <v>622</v>
      </c>
      <c r="T683" s="70"/>
      <c r="U683" s="13"/>
      <c r="V683" s="13"/>
      <c r="W683" s="4"/>
      <c r="X683" s="4"/>
      <c r="Y683" s="13"/>
      <c r="Z683" s="70"/>
      <c r="AA683" s="70"/>
    </row>
    <row r="684" spans="3:27" s="1" customFormat="1" ht="18" customHeight="1">
      <c r="D684" s="19"/>
      <c r="E684" s="30" t="s">
        <v>1012</v>
      </c>
      <c r="F684" s="31"/>
      <c r="G684" s="31"/>
      <c r="H684" s="31"/>
      <c r="I684" s="31"/>
      <c r="J684" s="31"/>
      <c r="K684" s="31"/>
      <c r="L684" s="31"/>
      <c r="M684" s="31"/>
      <c r="N684" s="31"/>
      <c r="O684" s="32"/>
      <c r="T684" s="78"/>
      <c r="U684" s="13"/>
      <c r="V684" s="13"/>
      <c r="W684" s="4"/>
      <c r="X684" s="4"/>
      <c r="Y684" s="13"/>
      <c r="Z684" s="70"/>
      <c r="AA684" s="70"/>
    </row>
    <row r="685" spans="3:27" s="1" customFormat="1" ht="18" customHeight="1">
      <c r="D685" s="21"/>
      <c r="E685" s="30" t="s">
        <v>1013</v>
      </c>
      <c r="F685" s="31"/>
      <c r="G685" s="31"/>
      <c r="H685" s="31"/>
      <c r="I685" s="31"/>
      <c r="J685" s="31"/>
      <c r="K685" s="31"/>
      <c r="L685" s="31"/>
      <c r="M685" s="31"/>
      <c r="N685" s="31"/>
      <c r="O685" s="32"/>
      <c r="T685" s="78"/>
      <c r="U685" s="13"/>
      <c r="V685" s="13"/>
      <c r="W685" s="13"/>
      <c r="X685" s="13"/>
      <c r="Y685" s="13"/>
      <c r="Z685" s="70"/>
      <c r="AA685" s="70"/>
    </row>
    <row r="686" spans="3:27" s="1" customFormat="1" ht="18" customHeight="1">
      <c r="D686" s="21"/>
      <c r="E686" s="30" t="s">
        <v>1014</v>
      </c>
      <c r="F686" s="31"/>
      <c r="G686" s="31"/>
      <c r="H686" s="31"/>
      <c r="I686" s="31"/>
      <c r="J686" s="31"/>
      <c r="K686" s="31"/>
      <c r="L686" s="31"/>
      <c r="M686" s="31"/>
      <c r="N686" s="31"/>
      <c r="O686" s="32"/>
      <c r="T686" s="78"/>
      <c r="U686" s="13"/>
      <c r="V686" s="13"/>
      <c r="W686" s="13"/>
      <c r="X686" s="13"/>
      <c r="Y686" s="13"/>
      <c r="Z686" s="70"/>
      <c r="AA686" s="70"/>
    </row>
    <row r="687" spans="3:27" s="1" customFormat="1" ht="18" customHeight="1">
      <c r="D687" s="21"/>
      <c r="E687" s="30" t="s">
        <v>1015</v>
      </c>
      <c r="F687" s="31"/>
      <c r="G687" s="31"/>
      <c r="H687" s="31"/>
      <c r="I687" s="31"/>
      <c r="J687" s="31"/>
      <c r="K687" s="31"/>
      <c r="L687" s="31"/>
      <c r="M687" s="31"/>
      <c r="N687" s="31"/>
      <c r="O687" s="32"/>
      <c r="T687" s="78"/>
      <c r="U687" s="13"/>
      <c r="V687" s="13"/>
      <c r="W687" s="13"/>
      <c r="X687" s="13"/>
      <c r="Y687" s="13"/>
      <c r="Z687" s="70"/>
      <c r="AA687" s="70"/>
    </row>
    <row r="688" spans="3:27" s="1" customFormat="1" ht="18" customHeight="1">
      <c r="D688" s="21"/>
      <c r="E688" s="30" t="s">
        <v>1016</v>
      </c>
      <c r="F688" s="31"/>
      <c r="G688" s="31"/>
      <c r="H688" s="31"/>
      <c r="I688" s="31"/>
      <c r="J688" s="31"/>
      <c r="K688" s="31"/>
      <c r="L688" s="31"/>
      <c r="M688" s="31"/>
      <c r="N688" s="31"/>
      <c r="O688" s="32"/>
      <c r="T688" s="78"/>
      <c r="U688" s="13"/>
      <c r="V688" s="13"/>
      <c r="W688" s="13"/>
      <c r="X688" s="13"/>
      <c r="Y688" s="13"/>
      <c r="Z688" s="70"/>
      <c r="AA688" s="70"/>
    </row>
    <row r="689" spans="3:27" s="1" customFormat="1" ht="18" customHeight="1">
      <c r="D689" s="21"/>
      <c r="E689" s="30" t="s">
        <v>1017</v>
      </c>
      <c r="F689" s="31"/>
      <c r="G689" s="31"/>
      <c r="H689" s="31"/>
      <c r="I689" s="31"/>
      <c r="J689" s="31"/>
      <c r="K689" s="31"/>
      <c r="L689" s="31"/>
      <c r="M689" s="31"/>
      <c r="N689" s="31"/>
      <c r="O689" s="32"/>
      <c r="T689" s="78"/>
      <c r="U689" s="13"/>
      <c r="V689" s="13"/>
      <c r="W689" s="13"/>
      <c r="X689" s="13"/>
      <c r="Y689" s="13"/>
      <c r="Z689" s="70"/>
      <c r="AA689" s="70"/>
    </row>
    <row r="690" spans="3:27" s="1" customFormat="1" ht="18" customHeight="1" thickBot="1">
      <c r="D690" s="20"/>
      <c r="E690" s="30" t="s">
        <v>950</v>
      </c>
      <c r="F690" s="31"/>
      <c r="G690" s="31"/>
      <c r="H690" s="31"/>
      <c r="I690" s="31"/>
      <c r="J690" s="31"/>
      <c r="K690" s="31"/>
      <c r="L690" s="31"/>
      <c r="M690" s="31"/>
      <c r="N690" s="31"/>
      <c r="O690" s="32"/>
      <c r="T690" s="78"/>
      <c r="U690" s="13"/>
      <c r="V690" s="13"/>
      <c r="W690" s="13"/>
      <c r="X690" s="13"/>
      <c r="Y690" s="13"/>
      <c r="Z690" s="70"/>
      <c r="AA690" s="70"/>
    </row>
    <row r="691" spans="3:27" s="1" customFormat="1" ht="4.5" customHeight="1">
      <c r="T691" s="70"/>
      <c r="U691" s="13"/>
      <c r="V691" s="13"/>
      <c r="W691" s="13"/>
      <c r="X691" s="13"/>
      <c r="Y691" s="13"/>
      <c r="Z691" s="70"/>
      <c r="AA691" s="70"/>
    </row>
    <row r="692" spans="3:27" s="1" customFormat="1" ht="18.600000000000001" thickBot="1">
      <c r="C692" s="24"/>
      <c r="D692" s="8" t="s">
        <v>177</v>
      </c>
      <c r="E692" s="1" t="s">
        <v>457</v>
      </c>
      <c r="T692" s="70"/>
      <c r="U692" s="13"/>
      <c r="V692" s="13"/>
      <c r="W692" s="13"/>
      <c r="X692" s="13"/>
      <c r="Y692" s="13"/>
      <c r="Z692" s="70"/>
      <c r="AA692" s="70"/>
    </row>
    <row r="693" spans="3:27" s="1" customFormat="1" ht="27.75" customHeight="1" thickBot="1">
      <c r="D693" s="151"/>
      <c r="E693" s="152"/>
      <c r="F693" s="152"/>
      <c r="G693" s="152"/>
      <c r="H693" s="152"/>
      <c r="I693" s="152"/>
      <c r="J693" s="152"/>
      <c r="K693" s="152"/>
      <c r="L693" s="152"/>
      <c r="M693" s="152"/>
      <c r="N693" s="152"/>
      <c r="O693" s="153"/>
      <c r="T693" s="4"/>
      <c r="U693" s="4">
        <f>IF(COUNTIF(D690,"○")=1,1,0)</f>
        <v>0</v>
      </c>
      <c r="V693" s="4"/>
      <c r="W693" s="4"/>
      <c r="X693" s="4"/>
      <c r="Y693" s="70"/>
      <c r="Z693" s="70"/>
      <c r="AA693" s="70"/>
    </row>
    <row r="694" spans="3:27" s="1" customFormat="1" ht="18" customHeight="1">
      <c r="D694" s="27"/>
      <c r="T694" s="70"/>
      <c r="U694" s="13"/>
      <c r="V694" s="13"/>
      <c r="W694" s="13"/>
      <c r="X694" s="13"/>
      <c r="Y694" s="13"/>
      <c r="Z694" s="70"/>
      <c r="AA694" s="70"/>
    </row>
    <row r="695" spans="3:27" s="1" customFormat="1" ht="18">
      <c r="C695" s="24"/>
      <c r="D695" s="14" t="s">
        <v>671</v>
      </c>
      <c r="E695" s="1" t="s">
        <v>1018</v>
      </c>
      <c r="T695" s="70"/>
      <c r="U695" s="13"/>
      <c r="V695" s="13"/>
      <c r="W695" s="13"/>
      <c r="X695" s="13"/>
      <c r="Y695" s="13"/>
      <c r="Z695" s="70"/>
      <c r="AA695" s="70"/>
    </row>
    <row r="696" spans="3:27" s="1" customFormat="1" ht="18">
      <c r="C696" s="50"/>
      <c r="D696" s="10" t="s">
        <v>520</v>
      </c>
      <c r="E696" s="10" t="s">
        <v>1019</v>
      </c>
      <c r="T696" s="70"/>
      <c r="U696" s="13"/>
      <c r="V696" s="13"/>
      <c r="W696" s="13"/>
      <c r="X696" s="13"/>
      <c r="Y696" s="13"/>
      <c r="Z696" s="70"/>
      <c r="AA696" s="70"/>
    </row>
    <row r="697" spans="3:27" s="1" customFormat="1" ht="9" customHeight="1">
      <c r="T697" s="70"/>
      <c r="U697" s="13"/>
      <c r="V697" s="13"/>
      <c r="W697" s="13"/>
      <c r="X697" s="13"/>
      <c r="Y697" s="13"/>
      <c r="Z697" s="70"/>
      <c r="AA697" s="70"/>
    </row>
    <row r="698" spans="3:27" s="1" customFormat="1" ht="18.600000000000001" thickBot="1">
      <c r="C698" s="24"/>
      <c r="D698" s="8" t="s">
        <v>622</v>
      </c>
      <c r="T698" s="70"/>
      <c r="U698" s="13"/>
      <c r="V698" s="13"/>
      <c r="W698" s="13"/>
      <c r="X698" s="13"/>
      <c r="Y698" s="13"/>
      <c r="Z698" s="70"/>
      <c r="AA698" s="70"/>
    </row>
    <row r="699" spans="3:27" s="1" customFormat="1" ht="18" customHeight="1">
      <c r="D699" s="19"/>
      <c r="E699" s="30" t="s">
        <v>1020</v>
      </c>
      <c r="F699" s="31"/>
      <c r="G699" s="31"/>
      <c r="H699" s="31"/>
      <c r="I699" s="31"/>
      <c r="J699" s="31"/>
      <c r="K699" s="31"/>
      <c r="L699" s="31"/>
      <c r="M699" s="31"/>
      <c r="N699" s="31"/>
      <c r="O699" s="32"/>
      <c r="T699" s="78"/>
      <c r="U699" s="13"/>
      <c r="V699" s="13"/>
      <c r="W699" s="13"/>
      <c r="X699" s="13"/>
      <c r="Y699" s="13"/>
      <c r="Z699" s="70"/>
      <c r="AA699" s="70"/>
    </row>
    <row r="700" spans="3:27" s="1" customFormat="1" ht="18" customHeight="1">
      <c r="D700" s="21"/>
      <c r="E700" s="30" t="s">
        <v>1021</v>
      </c>
      <c r="F700" s="31"/>
      <c r="G700" s="31"/>
      <c r="H700" s="31"/>
      <c r="I700" s="31"/>
      <c r="J700" s="31"/>
      <c r="K700" s="31"/>
      <c r="L700" s="31"/>
      <c r="M700" s="31"/>
      <c r="N700" s="31"/>
      <c r="O700" s="32"/>
      <c r="T700" s="78"/>
      <c r="U700" s="13"/>
      <c r="V700" s="13"/>
      <c r="W700" s="13"/>
      <c r="X700" s="13"/>
      <c r="Y700" s="13"/>
      <c r="Z700" s="70"/>
      <c r="AA700" s="70"/>
    </row>
    <row r="701" spans="3:27" s="1" customFormat="1" ht="18" customHeight="1">
      <c r="D701" s="21"/>
      <c r="E701" s="30" t="s">
        <v>1022</v>
      </c>
      <c r="F701" s="31"/>
      <c r="G701" s="31"/>
      <c r="H701" s="31"/>
      <c r="I701" s="31"/>
      <c r="J701" s="31"/>
      <c r="K701" s="31"/>
      <c r="L701" s="31"/>
      <c r="M701" s="31"/>
      <c r="N701" s="31"/>
      <c r="O701" s="32"/>
      <c r="T701" s="78"/>
      <c r="U701" s="13"/>
      <c r="V701" s="13"/>
      <c r="W701" s="13"/>
      <c r="X701" s="13"/>
      <c r="Y701" s="13"/>
      <c r="Z701" s="70"/>
      <c r="AA701" s="70"/>
    </row>
    <row r="702" spans="3:27" s="1" customFormat="1" ht="18" customHeight="1">
      <c r="D702" s="21"/>
      <c r="E702" s="30" t="s">
        <v>1023</v>
      </c>
      <c r="F702" s="31"/>
      <c r="G702" s="31"/>
      <c r="H702" s="31"/>
      <c r="I702" s="31"/>
      <c r="J702" s="31"/>
      <c r="K702" s="31"/>
      <c r="L702" s="31"/>
      <c r="M702" s="31"/>
      <c r="N702" s="31"/>
      <c r="O702" s="32"/>
      <c r="T702" s="78"/>
      <c r="U702" s="13"/>
      <c r="V702" s="13"/>
      <c r="W702" s="13"/>
      <c r="X702" s="13"/>
      <c r="Y702" s="13"/>
      <c r="Z702" s="70"/>
      <c r="AA702" s="70"/>
    </row>
    <row r="703" spans="3:27" s="1" customFormat="1" ht="18" customHeight="1">
      <c r="D703" s="21"/>
      <c r="E703" s="30" t="s">
        <v>1024</v>
      </c>
      <c r="F703" s="31"/>
      <c r="G703" s="31"/>
      <c r="H703" s="31"/>
      <c r="I703" s="31"/>
      <c r="J703" s="31"/>
      <c r="K703" s="31"/>
      <c r="L703" s="31"/>
      <c r="M703" s="31"/>
      <c r="N703" s="31"/>
      <c r="O703" s="32"/>
      <c r="T703" s="78"/>
      <c r="U703" s="13"/>
      <c r="V703" s="13"/>
      <c r="W703" s="13"/>
      <c r="X703" s="13"/>
      <c r="Y703" s="13"/>
      <c r="Z703" s="70"/>
      <c r="AA703" s="70"/>
    </row>
    <row r="704" spans="3:27" s="1" customFormat="1" ht="18" customHeight="1">
      <c r="D704" s="21"/>
      <c r="E704" s="30" t="s">
        <v>1025</v>
      </c>
      <c r="F704" s="31"/>
      <c r="G704" s="31"/>
      <c r="H704" s="31"/>
      <c r="I704" s="31"/>
      <c r="J704" s="31"/>
      <c r="K704" s="31"/>
      <c r="L704" s="31"/>
      <c r="M704" s="31"/>
      <c r="N704" s="31"/>
      <c r="O704" s="32"/>
      <c r="T704" s="78"/>
      <c r="U704" s="13"/>
      <c r="V704" s="13"/>
      <c r="W704" s="13"/>
      <c r="X704" s="13"/>
      <c r="Y704" s="13"/>
      <c r="Z704" s="70"/>
      <c r="AA704" s="70"/>
    </row>
    <row r="705" spans="1:27" s="1" customFormat="1" ht="18" customHeight="1">
      <c r="D705" s="21"/>
      <c r="E705" s="30" t="s">
        <v>1026</v>
      </c>
      <c r="F705" s="31"/>
      <c r="G705" s="31"/>
      <c r="H705" s="31"/>
      <c r="I705" s="31"/>
      <c r="J705" s="31"/>
      <c r="K705" s="31"/>
      <c r="L705" s="31"/>
      <c r="M705" s="31"/>
      <c r="N705" s="31"/>
      <c r="O705" s="32"/>
      <c r="T705" s="78"/>
      <c r="U705" s="13"/>
      <c r="V705" s="13"/>
      <c r="W705" s="13"/>
      <c r="X705" s="13"/>
      <c r="Y705" s="13"/>
      <c r="Z705" s="70"/>
      <c r="AA705" s="70"/>
    </row>
    <row r="706" spans="1:27" s="1" customFormat="1" ht="18" customHeight="1">
      <c r="D706" s="21"/>
      <c r="E706" s="30" t="s">
        <v>1027</v>
      </c>
      <c r="F706" s="31"/>
      <c r="G706" s="31"/>
      <c r="H706" s="31"/>
      <c r="I706" s="31"/>
      <c r="J706" s="31"/>
      <c r="K706" s="31"/>
      <c r="L706" s="31"/>
      <c r="M706" s="31"/>
      <c r="N706" s="31"/>
      <c r="O706" s="32"/>
      <c r="T706" s="78"/>
      <c r="U706" s="13"/>
      <c r="V706" s="13"/>
      <c r="W706" s="13"/>
      <c r="X706" s="13"/>
      <c r="Y706" s="13"/>
      <c r="Z706" s="70"/>
      <c r="AA706" s="70"/>
    </row>
    <row r="707" spans="1:27" s="1" customFormat="1" ht="18" customHeight="1">
      <c r="D707" s="21"/>
      <c r="E707" s="30" t="s">
        <v>1028</v>
      </c>
      <c r="F707" s="31"/>
      <c r="G707" s="31"/>
      <c r="H707" s="31"/>
      <c r="I707" s="31"/>
      <c r="J707" s="31"/>
      <c r="K707" s="31"/>
      <c r="L707" s="31"/>
      <c r="M707" s="31"/>
      <c r="N707" s="31"/>
      <c r="O707" s="32"/>
      <c r="T707" s="78"/>
      <c r="U707" s="13"/>
      <c r="V707" s="13"/>
      <c r="W707" s="13"/>
      <c r="X707" s="13"/>
      <c r="Y707" s="13"/>
      <c r="Z707" s="70"/>
      <c r="AA707" s="70"/>
    </row>
    <row r="708" spans="1:27" s="1" customFormat="1" ht="18" customHeight="1">
      <c r="D708" s="21"/>
      <c r="E708" s="30" t="s">
        <v>1029</v>
      </c>
      <c r="F708" s="31"/>
      <c r="G708" s="31"/>
      <c r="H708" s="31"/>
      <c r="I708" s="31"/>
      <c r="J708" s="31"/>
      <c r="K708" s="31"/>
      <c r="L708" s="31"/>
      <c r="M708" s="31"/>
      <c r="N708" s="31"/>
      <c r="O708" s="32"/>
      <c r="T708" s="78"/>
      <c r="U708" s="13"/>
      <c r="V708" s="13"/>
      <c r="W708" s="13"/>
      <c r="X708" s="13"/>
      <c r="Y708" s="13"/>
      <c r="Z708" s="70"/>
      <c r="AA708" s="70"/>
    </row>
    <row r="709" spans="1:27" s="1" customFormat="1" ht="18" customHeight="1">
      <c r="D709" s="21"/>
      <c r="E709" s="30" t="s">
        <v>1030</v>
      </c>
      <c r="F709" s="31"/>
      <c r="G709" s="31"/>
      <c r="H709" s="31"/>
      <c r="I709" s="31"/>
      <c r="J709" s="31"/>
      <c r="K709" s="31"/>
      <c r="L709" s="31"/>
      <c r="M709" s="31"/>
      <c r="N709" s="31"/>
      <c r="O709" s="32"/>
      <c r="T709" s="78"/>
      <c r="U709" s="13"/>
      <c r="V709" s="13"/>
      <c r="W709" s="13"/>
      <c r="X709" s="13"/>
      <c r="Y709" s="13"/>
      <c r="Z709" s="70"/>
      <c r="AA709" s="70"/>
    </row>
    <row r="710" spans="1:27" s="1" customFormat="1" ht="18" customHeight="1">
      <c r="D710" s="21"/>
      <c r="E710" s="30" t="s">
        <v>1031</v>
      </c>
      <c r="F710" s="31"/>
      <c r="G710" s="31"/>
      <c r="H710" s="31"/>
      <c r="I710" s="31"/>
      <c r="J710" s="31"/>
      <c r="K710" s="31"/>
      <c r="L710" s="31"/>
      <c r="M710" s="31"/>
      <c r="N710" s="31"/>
      <c r="O710" s="32"/>
      <c r="T710" s="78"/>
      <c r="U710" s="13"/>
      <c r="V710" s="13"/>
      <c r="W710" s="13"/>
      <c r="X710" s="13"/>
      <c r="Y710" s="13"/>
      <c r="Z710" s="70"/>
      <c r="AA710" s="70"/>
    </row>
    <row r="711" spans="1:27" s="1" customFormat="1" ht="18" customHeight="1" thickBot="1">
      <c r="D711" s="20"/>
      <c r="E711" s="30" t="s">
        <v>1032</v>
      </c>
      <c r="F711" s="31"/>
      <c r="G711" s="31"/>
      <c r="H711" s="31"/>
      <c r="I711" s="31"/>
      <c r="J711" s="31"/>
      <c r="K711" s="31"/>
      <c r="L711" s="31"/>
      <c r="M711" s="31"/>
      <c r="N711" s="31"/>
      <c r="O711" s="32"/>
      <c r="T711" s="78"/>
      <c r="U711" s="13"/>
      <c r="V711" s="13"/>
      <c r="W711" s="13"/>
      <c r="X711" s="13"/>
      <c r="Y711" s="13"/>
      <c r="Z711" s="70"/>
      <c r="AA711" s="70"/>
    </row>
    <row r="712" spans="1:27" s="1" customFormat="1" ht="4.5" customHeight="1">
      <c r="T712" s="70"/>
      <c r="U712" s="13"/>
      <c r="V712" s="13"/>
      <c r="W712" s="13"/>
      <c r="X712" s="13"/>
      <c r="Y712" s="13"/>
      <c r="Z712" s="70"/>
      <c r="AA712" s="70"/>
    </row>
    <row r="713" spans="1:27" s="1" customFormat="1" ht="18.600000000000001" thickBot="1">
      <c r="C713" s="24"/>
      <c r="D713" s="8" t="s">
        <v>682</v>
      </c>
      <c r="E713" s="1" t="s">
        <v>457</v>
      </c>
      <c r="T713" s="70"/>
      <c r="U713" s="13"/>
      <c r="V713" s="13"/>
      <c r="W713" s="13"/>
      <c r="X713" s="13"/>
      <c r="Y713" s="13"/>
      <c r="Z713" s="70"/>
      <c r="AA713" s="70"/>
    </row>
    <row r="714" spans="1:27" s="1" customFormat="1" ht="27.75" customHeight="1" thickBot="1">
      <c r="D714" s="151"/>
      <c r="E714" s="152"/>
      <c r="F714" s="152"/>
      <c r="G714" s="152"/>
      <c r="H714" s="152"/>
      <c r="I714" s="152"/>
      <c r="J714" s="152"/>
      <c r="K714" s="152"/>
      <c r="L714" s="152"/>
      <c r="M714" s="152"/>
      <c r="N714" s="152"/>
      <c r="O714" s="153"/>
      <c r="T714" s="4"/>
      <c r="U714" s="4">
        <f>IF(COUNTIF(D711,"○")=1,1,0)</f>
        <v>0</v>
      </c>
      <c r="V714" s="4"/>
      <c r="W714" s="4"/>
      <c r="X714" s="4"/>
      <c r="Y714" s="70"/>
      <c r="Z714" s="70"/>
      <c r="AA714" s="70"/>
    </row>
    <row r="715" spans="1:27" s="1" customFormat="1" ht="18" customHeight="1">
      <c r="D715" s="27"/>
      <c r="T715" s="70"/>
      <c r="U715" s="13"/>
      <c r="V715" s="13"/>
      <c r="W715" s="13"/>
      <c r="X715" s="13"/>
      <c r="Y715" s="13"/>
      <c r="Z715" s="70"/>
      <c r="AA715" s="70"/>
    </row>
    <row r="716" spans="1:27" s="1" customFormat="1" ht="18">
      <c r="C716" s="24"/>
      <c r="D716" s="14" t="s">
        <v>1033</v>
      </c>
      <c r="E716" s="1" t="s">
        <v>1034</v>
      </c>
      <c r="T716" s="70"/>
      <c r="U716" s="13"/>
      <c r="V716" s="13"/>
      <c r="W716" s="13"/>
      <c r="X716" s="13"/>
      <c r="Y716" s="13"/>
      <c r="Z716" s="70"/>
      <c r="AA716" s="70"/>
    </row>
    <row r="717" spans="1:27" s="1" customFormat="1" ht="9" customHeight="1">
      <c r="T717" s="70"/>
      <c r="U717" s="13"/>
      <c r="V717" s="13"/>
      <c r="W717" s="13"/>
      <c r="X717" s="13"/>
      <c r="Y717" s="13"/>
      <c r="Z717" s="70"/>
      <c r="AA717" s="70"/>
    </row>
    <row r="718" spans="1:27" s="18" customFormat="1" ht="13.5">
      <c r="A718" s="1"/>
      <c r="C718" s="63"/>
      <c r="D718" s="64" t="s">
        <v>892</v>
      </c>
      <c r="T718" s="79"/>
      <c r="U718" s="65"/>
      <c r="V718" s="65"/>
      <c r="W718" s="65"/>
      <c r="X718" s="65"/>
      <c r="Y718" s="65"/>
      <c r="Z718" s="79"/>
      <c r="AA718" s="79"/>
    </row>
    <row r="719" spans="1:27" s="1" customFormat="1" ht="20.100000000000001" thickBot="1">
      <c r="C719" s="24"/>
      <c r="D719" s="8"/>
      <c r="F719" s="55" t="s">
        <v>893</v>
      </c>
      <c r="T719" s="70"/>
      <c r="U719" s="4"/>
      <c r="V719" s="4"/>
      <c r="W719" s="4"/>
      <c r="X719" s="4"/>
      <c r="Y719" s="4"/>
      <c r="Z719" s="70"/>
      <c r="AA719" s="70"/>
    </row>
    <row r="720" spans="1:27" s="1" customFormat="1" ht="18" customHeight="1">
      <c r="D720" s="19"/>
      <c r="E720" s="30" t="s">
        <v>1035</v>
      </c>
      <c r="F720" s="31"/>
      <c r="G720" s="31"/>
      <c r="H720" s="31"/>
      <c r="I720" s="31"/>
      <c r="J720" s="31"/>
      <c r="K720" s="31"/>
      <c r="L720" s="31"/>
      <c r="M720" s="31"/>
      <c r="N720" s="31"/>
      <c r="O720" s="32"/>
      <c r="T720" s="78"/>
      <c r="U720" s="13"/>
      <c r="V720" s="70">
        <f>COUNTIF(D720:D732,"◎")</f>
        <v>0</v>
      </c>
      <c r="W720" s="4">
        <f>IF(OR(D720="○",D720="◎"),1,0)</f>
        <v>0</v>
      </c>
      <c r="X720" s="70"/>
      <c r="Y720" s="4" t="str">
        <f>IF(OR($V$720&gt;1,$V$721&gt;2),"赤",IF(W720=1,"白",IF(AND($V$720=1,$V$721=2,W720=0),"グレー","オレンジ")))</f>
        <v>オレンジ</v>
      </c>
      <c r="Z720" s="70"/>
      <c r="AA720" s="70"/>
    </row>
    <row r="721" spans="3:27" s="1" customFormat="1" ht="18" customHeight="1">
      <c r="D721" s="21"/>
      <c r="E721" s="30" t="s">
        <v>1036</v>
      </c>
      <c r="F721" s="31"/>
      <c r="G721" s="31"/>
      <c r="H721" s="31"/>
      <c r="I721" s="31"/>
      <c r="J721" s="31"/>
      <c r="K721" s="31"/>
      <c r="L721" s="31"/>
      <c r="M721" s="31"/>
      <c r="N721" s="31"/>
      <c r="O721" s="32"/>
      <c r="T721" s="78"/>
      <c r="U721" s="13"/>
      <c r="V721" s="70">
        <f>COUNTIF(D720:D732,"○")</f>
        <v>0</v>
      </c>
      <c r="W721" s="4">
        <f>IF(OR(D721="○",D721="◎"),1,0)</f>
        <v>0</v>
      </c>
      <c r="X721" s="70"/>
      <c r="Y721" s="4" t="str">
        <f t="shared" ref="Y721:Y732" si="28">IF(OR($V$720&gt;1,$V$721&gt;2),"赤",IF(W721=1,"白",IF(AND($V$720=1,$V$721=2,W721=0),"グレー","オレンジ")))</f>
        <v>オレンジ</v>
      </c>
      <c r="Z721" s="70"/>
      <c r="AA721" s="70"/>
    </row>
    <row r="722" spans="3:27" s="1" customFormat="1" ht="18" customHeight="1">
      <c r="D722" s="21"/>
      <c r="E722" s="30" t="s">
        <v>1037</v>
      </c>
      <c r="F722" s="31"/>
      <c r="G722" s="31"/>
      <c r="H722" s="31"/>
      <c r="I722" s="31"/>
      <c r="J722" s="31"/>
      <c r="K722" s="31"/>
      <c r="L722" s="31"/>
      <c r="M722" s="31"/>
      <c r="N722" s="31"/>
      <c r="O722" s="32"/>
      <c r="T722" s="78"/>
      <c r="U722" s="13"/>
      <c r="V722" s="4"/>
      <c r="W722" s="4">
        <f t="shared" ref="W722:W732" si="29">IF(OR(D722="○",D722="◎"),1,0)</f>
        <v>0</v>
      </c>
      <c r="X722" s="70"/>
      <c r="Y722" s="4" t="str">
        <f t="shared" si="28"/>
        <v>オレンジ</v>
      </c>
      <c r="Z722" s="70"/>
      <c r="AA722" s="70"/>
    </row>
    <row r="723" spans="3:27" s="1" customFormat="1" ht="18" customHeight="1">
      <c r="D723" s="21"/>
      <c r="E723" s="30" t="s">
        <v>1038</v>
      </c>
      <c r="F723" s="31"/>
      <c r="G723" s="31"/>
      <c r="H723" s="31"/>
      <c r="I723" s="31"/>
      <c r="J723" s="31"/>
      <c r="K723" s="31"/>
      <c r="L723" s="31"/>
      <c r="M723" s="31"/>
      <c r="N723" s="31"/>
      <c r="O723" s="32"/>
      <c r="T723" s="78"/>
      <c r="U723" s="13"/>
      <c r="V723" s="4"/>
      <c r="W723" s="4">
        <f t="shared" si="29"/>
        <v>0</v>
      </c>
      <c r="X723" s="70"/>
      <c r="Y723" s="4" t="str">
        <f t="shared" si="28"/>
        <v>オレンジ</v>
      </c>
      <c r="Z723" s="70"/>
      <c r="AA723" s="70"/>
    </row>
    <row r="724" spans="3:27" s="1" customFormat="1" ht="18" customHeight="1">
      <c r="D724" s="21"/>
      <c r="E724" s="30" t="s">
        <v>1039</v>
      </c>
      <c r="F724" s="31"/>
      <c r="G724" s="31"/>
      <c r="H724" s="31"/>
      <c r="I724" s="31"/>
      <c r="J724" s="31"/>
      <c r="K724" s="31"/>
      <c r="L724" s="31"/>
      <c r="M724" s="31"/>
      <c r="N724" s="31"/>
      <c r="O724" s="32"/>
      <c r="T724" s="78"/>
      <c r="U724" s="13"/>
      <c r="V724" s="4"/>
      <c r="W724" s="4">
        <f t="shared" si="29"/>
        <v>0</v>
      </c>
      <c r="X724" s="70"/>
      <c r="Y724" s="4" t="str">
        <f t="shared" si="28"/>
        <v>オレンジ</v>
      </c>
      <c r="Z724" s="70"/>
      <c r="AA724" s="70"/>
    </row>
    <row r="725" spans="3:27" s="1" customFormat="1" ht="18" customHeight="1">
      <c r="D725" s="21"/>
      <c r="E725" s="30" t="s">
        <v>1040</v>
      </c>
      <c r="F725" s="31"/>
      <c r="G725" s="31"/>
      <c r="H725" s="31"/>
      <c r="I725" s="31"/>
      <c r="J725" s="31"/>
      <c r="K725" s="31"/>
      <c r="L725" s="31"/>
      <c r="M725" s="31"/>
      <c r="N725" s="31"/>
      <c r="O725" s="32"/>
      <c r="T725" s="78"/>
      <c r="U725" s="13"/>
      <c r="V725" s="4"/>
      <c r="W725" s="4">
        <f t="shared" si="29"/>
        <v>0</v>
      </c>
      <c r="X725" s="70"/>
      <c r="Y725" s="4" t="str">
        <f t="shared" si="28"/>
        <v>オレンジ</v>
      </c>
      <c r="Z725" s="70"/>
      <c r="AA725" s="70"/>
    </row>
    <row r="726" spans="3:27" s="1" customFormat="1" ht="18" customHeight="1">
      <c r="D726" s="21"/>
      <c r="E726" s="30" t="s">
        <v>1041</v>
      </c>
      <c r="F726" s="31"/>
      <c r="G726" s="31"/>
      <c r="H726" s="31"/>
      <c r="I726" s="31"/>
      <c r="J726" s="31"/>
      <c r="K726" s="31"/>
      <c r="L726" s="31"/>
      <c r="M726" s="31"/>
      <c r="N726" s="31"/>
      <c r="O726" s="32"/>
      <c r="T726" s="78"/>
      <c r="U726" s="13"/>
      <c r="V726" s="4"/>
      <c r="W726" s="4">
        <f t="shared" si="29"/>
        <v>0</v>
      </c>
      <c r="X726" s="70"/>
      <c r="Y726" s="4" t="str">
        <f t="shared" si="28"/>
        <v>オレンジ</v>
      </c>
      <c r="Z726" s="70"/>
      <c r="AA726" s="70"/>
    </row>
    <row r="727" spans="3:27" s="1" customFormat="1" ht="18" customHeight="1">
      <c r="D727" s="21"/>
      <c r="E727" s="30" t="s">
        <v>1042</v>
      </c>
      <c r="F727" s="31"/>
      <c r="G727" s="31"/>
      <c r="H727" s="31"/>
      <c r="I727" s="31"/>
      <c r="J727" s="31"/>
      <c r="K727" s="31"/>
      <c r="L727" s="31"/>
      <c r="M727" s="31"/>
      <c r="N727" s="31"/>
      <c r="O727" s="32"/>
      <c r="T727" s="78"/>
      <c r="U727" s="13"/>
      <c r="V727" s="4"/>
      <c r="W727" s="4">
        <f t="shared" si="29"/>
        <v>0</v>
      </c>
      <c r="X727" s="70"/>
      <c r="Y727" s="4" t="str">
        <f t="shared" si="28"/>
        <v>オレンジ</v>
      </c>
      <c r="Z727" s="70"/>
      <c r="AA727" s="70"/>
    </row>
    <row r="728" spans="3:27" s="1" customFormat="1" ht="18" customHeight="1">
      <c r="D728" s="21"/>
      <c r="E728" s="30" t="s">
        <v>1043</v>
      </c>
      <c r="F728" s="31"/>
      <c r="G728" s="31"/>
      <c r="H728" s="31"/>
      <c r="I728" s="31"/>
      <c r="J728" s="31"/>
      <c r="K728" s="31"/>
      <c r="L728" s="31"/>
      <c r="M728" s="31"/>
      <c r="N728" s="31"/>
      <c r="O728" s="32"/>
      <c r="T728" s="78"/>
      <c r="U728" s="13"/>
      <c r="V728" s="13"/>
      <c r="W728" s="4">
        <f t="shared" si="29"/>
        <v>0</v>
      </c>
      <c r="X728" s="13"/>
      <c r="Y728" s="4" t="str">
        <f t="shared" si="28"/>
        <v>オレンジ</v>
      </c>
      <c r="Z728" s="70"/>
      <c r="AA728" s="70"/>
    </row>
    <row r="729" spans="3:27" s="1" customFormat="1" ht="18" customHeight="1">
      <c r="D729" s="21"/>
      <c r="E729" s="30" t="s">
        <v>1044</v>
      </c>
      <c r="F729" s="31"/>
      <c r="G729" s="31"/>
      <c r="H729" s="31"/>
      <c r="I729" s="31"/>
      <c r="J729" s="31"/>
      <c r="K729" s="31"/>
      <c r="L729" s="31"/>
      <c r="M729" s="31"/>
      <c r="N729" s="31"/>
      <c r="O729" s="32"/>
      <c r="T729" s="78"/>
      <c r="U729" s="13"/>
      <c r="V729" s="13"/>
      <c r="W729" s="4">
        <f t="shared" si="29"/>
        <v>0</v>
      </c>
      <c r="X729" s="13"/>
      <c r="Y729" s="4" t="str">
        <f t="shared" si="28"/>
        <v>オレンジ</v>
      </c>
      <c r="Z729" s="70"/>
      <c r="AA729" s="70"/>
    </row>
    <row r="730" spans="3:27" s="1" customFormat="1" ht="18" customHeight="1">
      <c r="D730" s="21"/>
      <c r="E730" s="30" t="s">
        <v>1045</v>
      </c>
      <c r="F730" s="31"/>
      <c r="G730" s="31"/>
      <c r="H730" s="31"/>
      <c r="I730" s="31"/>
      <c r="J730" s="31"/>
      <c r="K730" s="31"/>
      <c r="L730" s="31"/>
      <c r="M730" s="31"/>
      <c r="N730" s="31"/>
      <c r="O730" s="32"/>
      <c r="T730" s="78"/>
      <c r="U730" s="13"/>
      <c r="V730" s="13"/>
      <c r="W730" s="4">
        <f t="shared" si="29"/>
        <v>0</v>
      </c>
      <c r="X730" s="13"/>
      <c r="Y730" s="4" t="str">
        <f t="shared" si="28"/>
        <v>オレンジ</v>
      </c>
      <c r="Z730" s="70"/>
      <c r="AA730" s="70"/>
    </row>
    <row r="731" spans="3:27" s="1" customFormat="1" ht="18" customHeight="1">
      <c r="D731" s="21"/>
      <c r="E731" s="30" t="s">
        <v>1046</v>
      </c>
      <c r="F731" s="31"/>
      <c r="G731" s="31"/>
      <c r="H731" s="31"/>
      <c r="I731" s="31"/>
      <c r="J731" s="31"/>
      <c r="K731" s="31"/>
      <c r="L731" s="31"/>
      <c r="M731" s="31"/>
      <c r="N731" s="31"/>
      <c r="O731" s="32"/>
      <c r="T731" s="78"/>
      <c r="U731" s="13"/>
      <c r="V731" s="13"/>
      <c r="W731" s="4">
        <f t="shared" si="29"/>
        <v>0</v>
      </c>
      <c r="X731" s="13"/>
      <c r="Y731" s="4" t="str">
        <f t="shared" si="28"/>
        <v>オレンジ</v>
      </c>
      <c r="Z731" s="70"/>
      <c r="AA731" s="70"/>
    </row>
    <row r="732" spans="3:27" s="1" customFormat="1" ht="18" customHeight="1" thickBot="1">
      <c r="D732" s="20"/>
      <c r="E732" s="30" t="s">
        <v>1032</v>
      </c>
      <c r="F732" s="31"/>
      <c r="G732" s="31"/>
      <c r="H732" s="31"/>
      <c r="I732" s="31"/>
      <c r="J732" s="31"/>
      <c r="K732" s="31"/>
      <c r="L732" s="31"/>
      <c r="M732" s="31"/>
      <c r="N732" s="31"/>
      <c r="O732" s="32"/>
      <c r="T732" s="78"/>
      <c r="U732" s="13"/>
      <c r="V732" s="13"/>
      <c r="W732" s="4">
        <f t="shared" si="29"/>
        <v>0</v>
      </c>
      <c r="X732" s="13"/>
      <c r="Y732" s="4" t="str">
        <f t="shared" si="28"/>
        <v>オレンジ</v>
      </c>
      <c r="Z732" s="70"/>
      <c r="AA732" s="70"/>
    </row>
    <row r="733" spans="3:27" s="1" customFormat="1" ht="4.5" customHeight="1">
      <c r="T733" s="70"/>
      <c r="U733" s="13"/>
      <c r="V733" s="13"/>
      <c r="W733" s="13"/>
      <c r="X733" s="13"/>
      <c r="Y733" s="13"/>
      <c r="Z733" s="70"/>
      <c r="AA733" s="70"/>
    </row>
    <row r="734" spans="3:27" s="1" customFormat="1" ht="18.600000000000001" thickBot="1">
      <c r="C734" s="24"/>
      <c r="D734" s="8" t="s">
        <v>272</v>
      </c>
      <c r="E734" s="1" t="s">
        <v>457</v>
      </c>
      <c r="T734" s="70"/>
      <c r="U734" s="13"/>
      <c r="V734" s="13"/>
      <c r="W734" s="13"/>
      <c r="X734" s="13"/>
      <c r="Y734" s="13"/>
      <c r="Z734" s="70"/>
      <c r="AA734" s="70"/>
    </row>
    <row r="735" spans="3:27" s="1" customFormat="1" ht="27.75" customHeight="1" thickBot="1">
      <c r="D735" s="151"/>
      <c r="E735" s="152"/>
      <c r="F735" s="152"/>
      <c r="G735" s="152"/>
      <c r="H735" s="152"/>
      <c r="I735" s="152"/>
      <c r="J735" s="152"/>
      <c r="K735" s="152"/>
      <c r="L735" s="152"/>
      <c r="M735" s="152"/>
      <c r="N735" s="152"/>
      <c r="O735" s="153"/>
      <c r="T735" s="4"/>
      <c r="U735" s="70">
        <f>IF(OR(D732="○",D732="◎"),1,0)</f>
        <v>0</v>
      </c>
      <c r="V735" s="4"/>
      <c r="W735" s="4"/>
      <c r="X735" s="4"/>
      <c r="Y735" s="70"/>
      <c r="Z735" s="70"/>
      <c r="AA735" s="70"/>
    </row>
    <row r="736" spans="3:27" s="1" customFormat="1" ht="18" customHeight="1">
      <c r="D736" s="27"/>
      <c r="T736" s="70"/>
      <c r="U736" s="13"/>
      <c r="V736" s="13"/>
      <c r="W736" s="13"/>
      <c r="X736" s="13"/>
      <c r="Y736" s="13"/>
      <c r="Z736" s="70"/>
      <c r="AA736" s="70"/>
    </row>
    <row r="737" spans="3:27" s="1" customFormat="1" ht="4.5" customHeight="1">
      <c r="T737" s="70"/>
      <c r="U737" s="13"/>
      <c r="V737" s="13"/>
      <c r="W737" s="13"/>
      <c r="X737" s="13"/>
      <c r="Y737" s="13"/>
      <c r="Z737" s="70"/>
      <c r="AA737" s="70"/>
    </row>
    <row r="738" spans="3:27" s="1" customFormat="1" ht="18">
      <c r="C738" s="150" t="s">
        <v>79</v>
      </c>
      <c r="D738" s="150"/>
      <c r="E738" s="150"/>
      <c r="F738" s="150"/>
      <c r="G738" s="150"/>
      <c r="H738" s="150"/>
      <c r="I738" s="150"/>
      <c r="J738" s="150"/>
      <c r="K738" s="150"/>
      <c r="L738" s="150"/>
      <c r="M738" s="150"/>
      <c r="N738" s="150"/>
      <c r="O738" s="150"/>
      <c r="P738" s="150"/>
      <c r="T738" s="70"/>
      <c r="U738" s="13"/>
      <c r="V738" s="13"/>
      <c r="W738" s="13"/>
      <c r="X738" s="13"/>
      <c r="Y738" s="13"/>
      <c r="Z738" s="70"/>
      <c r="AA738" s="70"/>
    </row>
    <row r="739" spans="3:27" s="1" customFormat="1" ht="4.5" customHeight="1">
      <c r="T739" s="70"/>
      <c r="U739" s="13"/>
      <c r="V739" s="13"/>
      <c r="W739" s="13"/>
      <c r="X739" s="13"/>
      <c r="Y739" s="13"/>
      <c r="Z739" s="70"/>
      <c r="AA739" s="70"/>
    </row>
    <row r="740" spans="3:27" s="1" customFormat="1" ht="18">
      <c r="C740" s="24">
        <v>1</v>
      </c>
      <c r="D740" s="14" t="s">
        <v>765</v>
      </c>
      <c r="E740" s="1" t="s">
        <v>1047</v>
      </c>
      <c r="T740" s="70"/>
      <c r="U740" s="13"/>
      <c r="V740" s="13"/>
      <c r="W740" s="13"/>
      <c r="X740" s="13"/>
      <c r="Y740" s="13"/>
      <c r="Z740" s="70"/>
      <c r="AA740" s="70"/>
    </row>
    <row r="741" spans="3:27" s="1" customFormat="1" ht="9" customHeight="1">
      <c r="T741" s="70"/>
      <c r="U741" s="13"/>
      <c r="V741" s="13"/>
      <c r="W741" s="13"/>
      <c r="X741" s="13"/>
      <c r="Y741" s="13"/>
      <c r="Z741" s="70"/>
      <c r="AA741" s="70"/>
    </row>
    <row r="742" spans="3:27" s="1" customFormat="1" ht="18.600000000000001" thickBot="1">
      <c r="C742" s="24"/>
      <c r="D742" s="8" t="s">
        <v>604</v>
      </c>
      <c r="T742" s="70"/>
      <c r="U742" s="13"/>
      <c r="V742" s="13"/>
      <c r="W742" s="13"/>
      <c r="X742" s="13"/>
      <c r="Y742" s="13"/>
      <c r="Z742" s="70"/>
      <c r="AA742" s="70"/>
    </row>
    <row r="743" spans="3:27" s="1" customFormat="1" ht="18" customHeight="1">
      <c r="D743" s="19"/>
      <c r="E743" s="30" t="s">
        <v>1048</v>
      </c>
      <c r="F743" s="31"/>
      <c r="G743" s="31"/>
      <c r="H743" s="31"/>
      <c r="I743" s="31"/>
      <c r="J743" s="31"/>
      <c r="K743" s="31"/>
      <c r="L743" s="31"/>
      <c r="M743" s="31"/>
      <c r="N743" s="31"/>
      <c r="O743" s="32"/>
      <c r="T743" s="78"/>
      <c r="U743" s="13"/>
      <c r="V743" s="70">
        <f>COUNTIF(D743:D744,"○")</f>
        <v>0</v>
      </c>
      <c r="W743" s="4">
        <f>IF(D743="○",1,0)</f>
        <v>0</v>
      </c>
      <c r="X743" s="4" t="str">
        <f>IF(V743&gt;1,"赤",IF(W743=1,"白",IF(AND(V743=1,W743=0),"グレー","オレンジ")))</f>
        <v>オレンジ</v>
      </c>
      <c r="Y743" s="13"/>
      <c r="Z743" s="70"/>
      <c r="AA743" s="70"/>
    </row>
    <row r="744" spans="3:27" s="1" customFormat="1" ht="18" customHeight="1" thickBot="1">
      <c r="D744" s="20"/>
      <c r="E744" s="30" t="s">
        <v>1049</v>
      </c>
      <c r="F744" s="31"/>
      <c r="G744" s="31"/>
      <c r="H744" s="31"/>
      <c r="I744" s="31"/>
      <c r="J744" s="31"/>
      <c r="K744" s="31"/>
      <c r="L744" s="31"/>
      <c r="M744" s="31"/>
      <c r="N744" s="31"/>
      <c r="O744" s="32"/>
      <c r="T744" s="78"/>
      <c r="U744" s="13"/>
      <c r="V744" s="4"/>
      <c r="W744" s="4">
        <f t="shared" ref="W744" si="30">IF(D744="○",1,0)</f>
        <v>0</v>
      </c>
      <c r="X744" s="4" t="str">
        <f>IF(V743&gt;1,"赤",IF(W744=1,"白",IF(AND(V743=1,W744=0),"グレー","オレンジ")))</f>
        <v>オレンジ</v>
      </c>
      <c r="Y744" s="13"/>
      <c r="Z744" s="70"/>
      <c r="AA744" s="70"/>
    </row>
    <row r="745" spans="3:27" s="1" customFormat="1" ht="18" customHeight="1">
      <c r="D745" s="27"/>
      <c r="T745" s="70"/>
      <c r="U745" s="13"/>
      <c r="V745" s="4"/>
      <c r="W745" s="4"/>
      <c r="X745" s="4"/>
      <c r="Y745" s="13"/>
      <c r="Z745" s="70"/>
      <c r="AA745" s="70"/>
    </row>
    <row r="746" spans="3:27" s="1" customFormat="1" ht="18">
      <c r="C746" s="24"/>
      <c r="D746" s="14" t="s">
        <v>204</v>
      </c>
      <c r="E746" s="1" t="s">
        <v>1050</v>
      </c>
      <c r="T746" s="70"/>
      <c r="U746" s="13"/>
      <c r="V746" s="4"/>
      <c r="W746" s="4"/>
      <c r="X746" s="4"/>
      <c r="Y746" s="13"/>
      <c r="Z746" s="70"/>
      <c r="AA746" s="70"/>
    </row>
    <row r="747" spans="3:27" s="1" customFormat="1" ht="18">
      <c r="C747" s="50"/>
      <c r="D747" s="10" t="s">
        <v>520</v>
      </c>
      <c r="E747" s="10" t="s">
        <v>1051</v>
      </c>
      <c r="T747" s="70"/>
      <c r="U747" s="13"/>
      <c r="V747" s="4"/>
      <c r="W747" s="4"/>
      <c r="X747" s="4"/>
      <c r="Y747" s="13"/>
      <c r="Z747" s="70"/>
      <c r="AA747" s="70"/>
    </row>
    <row r="748" spans="3:27" s="1" customFormat="1" ht="15" customHeight="1">
      <c r="C748" s="50"/>
      <c r="D748" s="10"/>
      <c r="E748" s="10" t="s">
        <v>1052</v>
      </c>
      <c r="T748" s="70"/>
      <c r="U748" s="13"/>
      <c r="V748" s="4"/>
      <c r="W748" s="4"/>
      <c r="X748" s="4"/>
      <c r="Y748" s="13"/>
      <c r="Z748" s="70"/>
      <c r="AA748" s="70"/>
    </row>
    <row r="749" spans="3:27" s="1" customFormat="1" ht="9" customHeight="1">
      <c r="T749" s="70"/>
      <c r="U749" s="13"/>
      <c r="V749" s="13"/>
      <c r="W749" s="13"/>
      <c r="X749" s="13"/>
      <c r="Y749" s="13"/>
      <c r="Z749" s="70"/>
      <c r="AA749" s="70"/>
    </row>
    <row r="750" spans="3:27" s="1" customFormat="1" ht="18.600000000000001" thickBot="1">
      <c r="C750" s="24"/>
      <c r="D750" s="8" t="s">
        <v>604</v>
      </c>
      <c r="T750" s="70"/>
      <c r="U750" s="13"/>
      <c r="V750" s="13"/>
      <c r="W750" s="13"/>
      <c r="X750" s="13"/>
      <c r="Y750" s="13"/>
      <c r="Z750" s="70"/>
      <c r="AA750" s="70"/>
    </row>
    <row r="751" spans="3:27" s="1" customFormat="1" ht="18" customHeight="1">
      <c r="D751" s="19"/>
      <c r="E751" s="30" t="s">
        <v>1053</v>
      </c>
      <c r="F751" s="31"/>
      <c r="G751" s="31"/>
      <c r="H751" s="31"/>
      <c r="I751" s="31"/>
      <c r="J751" s="31"/>
      <c r="K751" s="31"/>
      <c r="L751" s="31"/>
      <c r="M751" s="31"/>
      <c r="N751" s="31"/>
      <c r="O751" s="32"/>
      <c r="T751" s="78"/>
      <c r="U751" s="13"/>
      <c r="V751" s="70">
        <f>COUNTIF(D751:D754,"○")</f>
        <v>0</v>
      </c>
      <c r="W751" s="4">
        <f>IF(D751="○",1,0)</f>
        <v>0</v>
      </c>
      <c r="X751" s="4" t="str">
        <f>IF(V751&gt;1,"赤",IF(W751=1,"白",IF(AND(V751=1,W751=0),"グレー","オレンジ")))</f>
        <v>オレンジ</v>
      </c>
      <c r="Y751" s="13"/>
      <c r="Z751" s="70"/>
      <c r="AA751" s="70"/>
    </row>
    <row r="752" spans="3:27" s="1" customFormat="1" ht="18" customHeight="1">
      <c r="D752" s="21"/>
      <c r="E752" s="30" t="s">
        <v>1054</v>
      </c>
      <c r="F752" s="31"/>
      <c r="G752" s="31"/>
      <c r="H752" s="31"/>
      <c r="I752" s="31"/>
      <c r="J752" s="31"/>
      <c r="K752" s="31"/>
      <c r="L752" s="31"/>
      <c r="M752" s="31"/>
      <c r="N752" s="31"/>
      <c r="O752" s="32"/>
      <c r="T752" s="78"/>
      <c r="U752" s="13"/>
      <c r="V752" s="4"/>
      <c r="W752" s="4">
        <f>IF(D752="○",1,0)</f>
        <v>0</v>
      </c>
      <c r="X752" s="4" t="str">
        <f>IF(V751&gt;1,"赤",IF(W752=1,"白",IF(AND(V751=1,W752=0),"グレー","オレンジ")))</f>
        <v>オレンジ</v>
      </c>
      <c r="Y752" s="13"/>
      <c r="Z752" s="70"/>
      <c r="AA752" s="70"/>
    </row>
    <row r="753" spans="3:27" s="1" customFormat="1" ht="18" customHeight="1">
      <c r="D753" s="21"/>
      <c r="E753" s="30" t="s">
        <v>1055</v>
      </c>
      <c r="F753" s="31"/>
      <c r="G753" s="31"/>
      <c r="H753" s="31"/>
      <c r="I753" s="31"/>
      <c r="J753" s="31"/>
      <c r="K753" s="31"/>
      <c r="L753" s="31"/>
      <c r="M753" s="31"/>
      <c r="N753" s="31"/>
      <c r="O753" s="32"/>
      <c r="T753" s="78"/>
      <c r="U753" s="13"/>
      <c r="V753" s="4"/>
      <c r="W753" s="4">
        <f t="shared" ref="W753:W754" si="31">IF(D753="○",1,0)</f>
        <v>0</v>
      </c>
      <c r="X753" s="4" t="str">
        <f>IF(V751&gt;1,"赤",IF(W753=1,"白",IF(AND(V751=1,W753=0),"グレー","オレンジ")))</f>
        <v>オレンジ</v>
      </c>
      <c r="Y753" s="13"/>
      <c r="Z753" s="70"/>
      <c r="AA753" s="70"/>
    </row>
    <row r="754" spans="3:27" s="1" customFormat="1" ht="18" customHeight="1" thickBot="1">
      <c r="D754" s="20"/>
      <c r="E754" s="30" t="s">
        <v>773</v>
      </c>
      <c r="F754" s="31"/>
      <c r="G754" s="31"/>
      <c r="H754" s="31"/>
      <c r="I754" s="31"/>
      <c r="J754" s="31"/>
      <c r="K754" s="31"/>
      <c r="L754" s="31"/>
      <c r="M754" s="31"/>
      <c r="N754" s="31"/>
      <c r="O754" s="32"/>
      <c r="T754" s="78"/>
      <c r="U754" s="13"/>
      <c r="V754" s="4"/>
      <c r="W754" s="4">
        <f t="shared" si="31"/>
        <v>0</v>
      </c>
      <c r="X754" s="4" t="str">
        <f>IF(V751&gt;1,"赤",IF(W754=1,"白",IF(AND(V751=1,W754=0),"グレー","オレンジ")))</f>
        <v>オレンジ</v>
      </c>
      <c r="Y754" s="13"/>
      <c r="Z754" s="70"/>
      <c r="AA754" s="70"/>
    </row>
    <row r="755" spans="3:27" s="1" customFormat="1" ht="4.5" customHeight="1">
      <c r="T755" s="70"/>
      <c r="U755" s="13"/>
      <c r="V755" s="4"/>
      <c r="W755" s="4"/>
      <c r="X755" s="4"/>
      <c r="Y755" s="13"/>
      <c r="Z755" s="70"/>
      <c r="AA755" s="70"/>
    </row>
    <row r="756" spans="3:27" s="1" customFormat="1" ht="18.600000000000001" thickBot="1">
      <c r="C756" s="24"/>
      <c r="D756" s="8" t="s">
        <v>177</v>
      </c>
      <c r="E756" s="1" t="s">
        <v>457</v>
      </c>
      <c r="T756" s="70"/>
      <c r="U756" s="13"/>
      <c r="V756" s="4"/>
      <c r="W756" s="4"/>
      <c r="X756" s="4"/>
      <c r="Y756" s="13"/>
      <c r="Z756" s="70"/>
      <c r="AA756" s="70"/>
    </row>
    <row r="757" spans="3:27" s="1" customFormat="1" ht="27.75" customHeight="1" thickBot="1">
      <c r="D757" s="151"/>
      <c r="E757" s="152"/>
      <c r="F757" s="152"/>
      <c r="G757" s="152"/>
      <c r="H757" s="152"/>
      <c r="I757" s="152"/>
      <c r="J757" s="152"/>
      <c r="K757" s="152"/>
      <c r="L757" s="152"/>
      <c r="M757" s="152"/>
      <c r="N757" s="152"/>
      <c r="O757" s="153"/>
      <c r="T757" s="4"/>
      <c r="U757" s="4">
        <f>IF(COUNTIF(D754,"○")=1,1,0)</f>
        <v>0</v>
      </c>
      <c r="V757" s="4"/>
      <c r="W757" s="4"/>
      <c r="X757" s="4"/>
      <c r="Y757" s="70"/>
      <c r="Z757" s="70"/>
      <c r="AA757" s="70"/>
    </row>
    <row r="758" spans="3:27" s="1" customFormat="1" ht="18" customHeight="1">
      <c r="D758" s="27"/>
      <c r="T758" s="70"/>
      <c r="U758" s="13"/>
      <c r="V758" s="13"/>
      <c r="W758" s="13"/>
      <c r="X758" s="13"/>
      <c r="Y758" s="13"/>
      <c r="Z758" s="70"/>
      <c r="AA758" s="70"/>
    </row>
    <row r="759" spans="3:27" s="1" customFormat="1" ht="18">
      <c r="C759" s="24"/>
      <c r="D759" s="14" t="s">
        <v>92</v>
      </c>
      <c r="E759" s="1" t="s">
        <v>1056</v>
      </c>
      <c r="T759" s="70"/>
      <c r="U759" s="13"/>
      <c r="V759" s="13"/>
      <c r="W759" s="13"/>
      <c r="X759" s="13"/>
      <c r="Y759" s="13"/>
      <c r="Z759" s="70"/>
      <c r="AA759" s="70"/>
    </row>
    <row r="760" spans="3:27" s="1" customFormat="1" ht="18">
      <c r="C760" s="50"/>
      <c r="D760" s="10" t="s">
        <v>520</v>
      </c>
      <c r="E760" s="10" t="s">
        <v>1057</v>
      </c>
      <c r="T760" s="70"/>
      <c r="U760" s="13"/>
      <c r="V760" s="13"/>
      <c r="W760" s="13"/>
      <c r="X760" s="13"/>
      <c r="Y760" s="13"/>
      <c r="Z760" s="70"/>
      <c r="AA760" s="70"/>
    </row>
    <row r="761" spans="3:27" s="1" customFormat="1" ht="9" customHeight="1">
      <c r="T761" s="70"/>
      <c r="U761" s="13"/>
      <c r="V761" s="13"/>
      <c r="W761" s="13"/>
      <c r="X761" s="13"/>
      <c r="Y761" s="13"/>
      <c r="Z761" s="70"/>
      <c r="AA761" s="70"/>
    </row>
    <row r="762" spans="3:27" s="1" customFormat="1" ht="18.600000000000001" thickBot="1">
      <c r="C762" s="24"/>
      <c r="D762" s="8" t="s">
        <v>622</v>
      </c>
      <c r="T762" s="70"/>
      <c r="U762" s="13"/>
      <c r="V762" s="13"/>
      <c r="W762" s="13"/>
      <c r="X762" s="13"/>
      <c r="Y762" s="13"/>
      <c r="Z762" s="70"/>
      <c r="AA762" s="70"/>
    </row>
    <row r="763" spans="3:27" s="1" customFormat="1" ht="18" customHeight="1">
      <c r="D763" s="19"/>
      <c r="E763" s="30" t="s">
        <v>1058</v>
      </c>
      <c r="F763" s="31"/>
      <c r="G763" s="31"/>
      <c r="H763" s="31"/>
      <c r="I763" s="31"/>
      <c r="J763" s="31"/>
      <c r="K763" s="31"/>
      <c r="L763" s="31"/>
      <c r="M763" s="31"/>
      <c r="N763" s="31"/>
      <c r="O763" s="32"/>
      <c r="T763" s="78"/>
      <c r="U763" s="13"/>
      <c r="V763" s="13"/>
      <c r="W763" s="13"/>
      <c r="X763" s="13"/>
      <c r="Y763" s="13"/>
      <c r="Z763" s="70"/>
      <c r="AA763" s="70"/>
    </row>
    <row r="764" spans="3:27" s="1" customFormat="1" ht="18" customHeight="1">
      <c r="D764" s="21"/>
      <c r="E764" s="30" t="s">
        <v>1059</v>
      </c>
      <c r="F764" s="31"/>
      <c r="G764" s="31"/>
      <c r="H764" s="31"/>
      <c r="I764" s="31"/>
      <c r="J764" s="31"/>
      <c r="K764" s="31"/>
      <c r="L764" s="31"/>
      <c r="M764" s="31"/>
      <c r="N764" s="31"/>
      <c r="O764" s="32"/>
      <c r="T764" s="78"/>
      <c r="U764" s="13"/>
      <c r="V764" s="13"/>
      <c r="W764" s="13"/>
      <c r="X764" s="13"/>
      <c r="Y764" s="13"/>
      <c r="Z764" s="70"/>
      <c r="AA764" s="70"/>
    </row>
    <row r="765" spans="3:27" s="1" customFormat="1" ht="18" customHeight="1">
      <c r="D765" s="21"/>
      <c r="E765" s="30" t="s">
        <v>1060</v>
      </c>
      <c r="F765" s="31"/>
      <c r="G765" s="31"/>
      <c r="H765" s="31"/>
      <c r="I765" s="31"/>
      <c r="J765" s="31"/>
      <c r="K765" s="31"/>
      <c r="L765" s="31"/>
      <c r="M765" s="31"/>
      <c r="N765" s="31"/>
      <c r="O765" s="32"/>
      <c r="T765" s="78"/>
      <c r="U765" s="13"/>
      <c r="V765" s="13"/>
      <c r="W765" s="13"/>
      <c r="X765" s="13"/>
      <c r="Y765" s="13"/>
      <c r="Z765" s="70"/>
      <c r="AA765" s="70"/>
    </row>
    <row r="766" spans="3:27" s="1" customFormat="1" ht="18" customHeight="1">
      <c r="D766" s="21"/>
      <c r="E766" s="30" t="s">
        <v>1061</v>
      </c>
      <c r="F766" s="31"/>
      <c r="G766" s="31"/>
      <c r="H766" s="31"/>
      <c r="I766" s="31"/>
      <c r="J766" s="31"/>
      <c r="K766" s="31"/>
      <c r="L766" s="31"/>
      <c r="M766" s="31"/>
      <c r="N766" s="31"/>
      <c r="O766" s="32"/>
      <c r="T766" s="78"/>
      <c r="U766" s="13"/>
      <c r="V766" s="13"/>
      <c r="W766" s="13"/>
      <c r="X766" s="13"/>
      <c r="Y766" s="13"/>
      <c r="Z766" s="70"/>
      <c r="AA766" s="70"/>
    </row>
    <row r="767" spans="3:27" s="1" customFormat="1" ht="18" customHeight="1" thickBot="1">
      <c r="D767" s="20"/>
      <c r="E767" s="30" t="s">
        <v>1062</v>
      </c>
      <c r="F767" s="31"/>
      <c r="G767" s="31"/>
      <c r="H767" s="31"/>
      <c r="I767" s="31"/>
      <c r="J767" s="31"/>
      <c r="K767" s="31"/>
      <c r="L767" s="31"/>
      <c r="M767" s="31"/>
      <c r="N767" s="31"/>
      <c r="O767" s="32"/>
      <c r="T767" s="78"/>
      <c r="U767" s="13"/>
      <c r="V767" s="13"/>
      <c r="W767" s="13"/>
      <c r="X767" s="13"/>
      <c r="Y767" s="13"/>
      <c r="Z767" s="70"/>
      <c r="AA767" s="70"/>
    </row>
    <row r="768" spans="3:27" s="1" customFormat="1" ht="18" customHeight="1">
      <c r="D768" s="27"/>
      <c r="T768" s="70"/>
      <c r="U768" s="13"/>
      <c r="V768" s="13"/>
      <c r="W768" s="13"/>
      <c r="X768" s="13"/>
      <c r="Y768" s="13"/>
      <c r="Z768" s="70"/>
      <c r="AA768" s="70"/>
    </row>
    <row r="769" spans="3:27" s="1" customFormat="1" ht="18">
      <c r="C769" s="24"/>
      <c r="D769" s="14" t="s">
        <v>96</v>
      </c>
      <c r="E769" s="1" t="s">
        <v>1063</v>
      </c>
      <c r="T769" s="70"/>
      <c r="U769" s="13"/>
      <c r="V769" s="13"/>
      <c r="W769" s="13"/>
      <c r="X769" s="13"/>
      <c r="Y769" s="13"/>
      <c r="Z769" s="70"/>
      <c r="AA769" s="70"/>
    </row>
    <row r="770" spans="3:27" s="1" customFormat="1" ht="18">
      <c r="C770" s="50"/>
      <c r="D770" s="10" t="s">
        <v>520</v>
      </c>
      <c r="E770" s="10" t="s">
        <v>1057</v>
      </c>
      <c r="T770" s="70"/>
      <c r="U770" s="13"/>
      <c r="V770" s="13"/>
      <c r="W770" s="13"/>
      <c r="X770" s="13"/>
      <c r="Y770" s="13"/>
      <c r="Z770" s="70"/>
      <c r="AA770" s="70"/>
    </row>
    <row r="771" spans="3:27" s="1" customFormat="1" ht="9" customHeight="1">
      <c r="T771" s="70"/>
      <c r="U771" s="13"/>
      <c r="V771" s="13"/>
      <c r="W771" s="13"/>
      <c r="X771" s="13"/>
      <c r="Y771" s="13"/>
      <c r="Z771" s="70"/>
      <c r="AA771" s="70"/>
    </row>
    <row r="772" spans="3:27" s="1" customFormat="1" ht="18.600000000000001" thickBot="1">
      <c r="C772" s="24"/>
      <c r="D772" s="8" t="s">
        <v>622</v>
      </c>
      <c r="T772" s="70"/>
      <c r="U772" s="13"/>
      <c r="V772" s="13"/>
      <c r="W772" s="13"/>
      <c r="X772" s="13"/>
      <c r="Y772" s="13"/>
      <c r="Z772" s="70"/>
      <c r="AA772" s="70"/>
    </row>
    <row r="773" spans="3:27" s="1" customFormat="1" ht="18" customHeight="1">
      <c r="D773" s="19"/>
      <c r="E773" s="60" t="s">
        <v>1064</v>
      </c>
      <c r="F773" s="31"/>
      <c r="G773" s="31"/>
      <c r="H773" s="31"/>
      <c r="I773" s="31"/>
      <c r="J773" s="31"/>
      <c r="K773" s="31"/>
      <c r="L773" s="31"/>
      <c r="M773" s="31"/>
      <c r="N773" s="31"/>
      <c r="O773" s="32"/>
      <c r="T773" s="78"/>
      <c r="U773" s="13"/>
      <c r="V773" s="13"/>
      <c r="W773" s="13"/>
      <c r="X773" s="13"/>
      <c r="Y773" s="13"/>
      <c r="Z773" s="70"/>
      <c r="AA773" s="70"/>
    </row>
    <row r="774" spans="3:27" s="1" customFormat="1" ht="18" customHeight="1">
      <c r="D774" s="21"/>
      <c r="E774" s="60" t="s">
        <v>1065</v>
      </c>
      <c r="F774" s="31"/>
      <c r="G774" s="31"/>
      <c r="H774" s="31"/>
      <c r="I774" s="31"/>
      <c r="J774" s="31"/>
      <c r="K774" s="31"/>
      <c r="L774" s="31"/>
      <c r="M774" s="31"/>
      <c r="N774" s="31"/>
      <c r="O774" s="32"/>
      <c r="T774" s="78"/>
      <c r="U774" s="13"/>
      <c r="V774" s="13"/>
      <c r="W774" s="13"/>
      <c r="X774" s="13"/>
      <c r="Y774" s="13"/>
      <c r="Z774" s="70"/>
      <c r="AA774" s="70"/>
    </row>
    <row r="775" spans="3:27" s="1" customFormat="1" ht="18" customHeight="1">
      <c r="D775" s="21"/>
      <c r="E775" s="60" t="s">
        <v>1066</v>
      </c>
      <c r="F775" s="31"/>
      <c r="G775" s="31"/>
      <c r="H775" s="31"/>
      <c r="I775" s="31"/>
      <c r="J775" s="31"/>
      <c r="K775" s="31"/>
      <c r="L775" s="31"/>
      <c r="M775" s="31"/>
      <c r="N775" s="31"/>
      <c r="O775" s="32"/>
      <c r="T775" s="78"/>
      <c r="U775" s="13"/>
      <c r="V775" s="13"/>
      <c r="W775" s="13"/>
      <c r="X775" s="13"/>
      <c r="Y775" s="13"/>
      <c r="Z775" s="70"/>
      <c r="AA775" s="70"/>
    </row>
    <row r="776" spans="3:27" s="1" customFormat="1" ht="18" customHeight="1">
      <c r="D776" s="21"/>
      <c r="E776" s="60" t="s">
        <v>1067</v>
      </c>
      <c r="F776" s="31"/>
      <c r="G776" s="31"/>
      <c r="H776" s="31"/>
      <c r="I776" s="31"/>
      <c r="J776" s="31"/>
      <c r="K776" s="31"/>
      <c r="L776" s="31"/>
      <c r="M776" s="31"/>
      <c r="N776" s="31"/>
      <c r="O776" s="32"/>
      <c r="T776" s="78"/>
      <c r="U776" s="13"/>
      <c r="V776" s="13"/>
      <c r="W776" s="13"/>
      <c r="X776" s="13"/>
      <c r="Y776" s="13"/>
      <c r="Z776" s="70"/>
      <c r="AA776" s="70"/>
    </row>
    <row r="777" spans="3:27" s="1" customFormat="1" ht="18" customHeight="1">
      <c r="D777" s="21"/>
      <c r="E777" s="60" t="s">
        <v>1068</v>
      </c>
      <c r="F777" s="31"/>
      <c r="G777" s="31"/>
      <c r="H777" s="31"/>
      <c r="I777" s="31"/>
      <c r="J777" s="31"/>
      <c r="K777" s="31"/>
      <c r="L777" s="31"/>
      <c r="M777" s="31"/>
      <c r="N777" s="31"/>
      <c r="O777" s="32"/>
      <c r="T777" s="78"/>
      <c r="U777" s="13"/>
      <c r="V777" s="13"/>
      <c r="W777" s="13"/>
      <c r="X777" s="13"/>
      <c r="Y777" s="13"/>
      <c r="Z777" s="70"/>
      <c r="AA777" s="70"/>
    </row>
    <row r="778" spans="3:27" s="1" customFormat="1" ht="18" customHeight="1">
      <c r="D778" s="21"/>
      <c r="E778" s="60" t="s">
        <v>1069</v>
      </c>
      <c r="F778" s="31"/>
      <c r="G778" s="31"/>
      <c r="H778" s="31"/>
      <c r="I778" s="31"/>
      <c r="J778" s="31"/>
      <c r="K778" s="31"/>
      <c r="L778" s="31"/>
      <c r="M778" s="31"/>
      <c r="N778" s="31"/>
      <c r="O778" s="32"/>
      <c r="T778" s="78"/>
      <c r="U778" s="13"/>
      <c r="V778" s="13"/>
      <c r="W778" s="13"/>
      <c r="X778" s="13"/>
      <c r="Y778" s="13"/>
      <c r="Z778" s="70"/>
      <c r="AA778" s="70"/>
    </row>
    <row r="779" spans="3:27" s="1" customFormat="1" ht="18" customHeight="1">
      <c r="D779" s="21"/>
      <c r="E779" s="60" t="s">
        <v>1070</v>
      </c>
      <c r="F779" s="31"/>
      <c r="G779" s="31"/>
      <c r="H779" s="31"/>
      <c r="I779" s="31"/>
      <c r="J779" s="31"/>
      <c r="K779" s="31"/>
      <c r="L779" s="31"/>
      <c r="M779" s="31"/>
      <c r="N779" s="31"/>
      <c r="O779" s="32"/>
      <c r="T779" s="78"/>
      <c r="U779" s="13"/>
      <c r="V779" s="13"/>
      <c r="W779" s="13"/>
      <c r="X779" s="13"/>
      <c r="Y779" s="13"/>
      <c r="Z779" s="70"/>
      <c r="AA779" s="70"/>
    </row>
    <row r="780" spans="3:27" s="1" customFormat="1" ht="18" customHeight="1">
      <c r="D780" s="21"/>
      <c r="E780" s="60" t="s">
        <v>1071</v>
      </c>
      <c r="F780" s="31"/>
      <c r="G780" s="31"/>
      <c r="H780" s="31"/>
      <c r="I780" s="31"/>
      <c r="J780" s="31"/>
      <c r="K780" s="31"/>
      <c r="L780" s="31"/>
      <c r="M780" s="31"/>
      <c r="N780" s="31"/>
      <c r="O780" s="32"/>
      <c r="T780" s="78"/>
      <c r="U780" s="13"/>
      <c r="V780" s="13"/>
      <c r="W780" s="13"/>
      <c r="X780" s="13"/>
      <c r="Y780" s="13"/>
      <c r="Z780" s="70"/>
      <c r="AA780" s="70"/>
    </row>
    <row r="781" spans="3:27" s="1" customFormat="1" ht="18" customHeight="1">
      <c r="D781" s="21"/>
      <c r="E781" s="60" t="s">
        <v>1072</v>
      </c>
      <c r="F781" s="31"/>
      <c r="G781" s="31"/>
      <c r="H781" s="31"/>
      <c r="I781" s="31"/>
      <c r="J781" s="31"/>
      <c r="K781" s="31"/>
      <c r="L781" s="31"/>
      <c r="M781" s="31"/>
      <c r="N781" s="31"/>
      <c r="O781" s="32"/>
      <c r="T781" s="78"/>
      <c r="U781" s="13"/>
      <c r="V781" s="13"/>
      <c r="W781" s="13"/>
      <c r="X781" s="13"/>
      <c r="Y781" s="13"/>
      <c r="Z781" s="70"/>
      <c r="AA781" s="70"/>
    </row>
    <row r="782" spans="3:27" s="1" customFormat="1" ht="18" customHeight="1">
      <c r="D782" s="21"/>
      <c r="E782" s="60" t="s">
        <v>1073</v>
      </c>
      <c r="F782" s="31"/>
      <c r="G782" s="31"/>
      <c r="H782" s="31"/>
      <c r="I782" s="31"/>
      <c r="J782" s="31"/>
      <c r="K782" s="31"/>
      <c r="L782" s="31"/>
      <c r="M782" s="31"/>
      <c r="N782" s="31"/>
      <c r="O782" s="32"/>
      <c r="T782" s="78"/>
      <c r="U782" s="13"/>
      <c r="V782" s="13"/>
      <c r="W782" s="13"/>
      <c r="X782" s="13"/>
      <c r="Y782" s="13"/>
      <c r="Z782" s="70"/>
      <c r="AA782" s="70"/>
    </row>
    <row r="783" spans="3:27" s="1" customFormat="1" ht="18" customHeight="1">
      <c r="D783" s="21"/>
      <c r="E783" s="60" t="s">
        <v>1074</v>
      </c>
      <c r="F783" s="31"/>
      <c r="G783" s="31"/>
      <c r="H783" s="31"/>
      <c r="I783" s="31"/>
      <c r="J783" s="31"/>
      <c r="K783" s="31"/>
      <c r="L783" s="31"/>
      <c r="M783" s="31"/>
      <c r="N783" s="31"/>
      <c r="O783" s="32"/>
      <c r="T783" s="78"/>
      <c r="U783" s="13"/>
      <c r="V783" s="13"/>
      <c r="W783" s="13"/>
      <c r="X783" s="13"/>
      <c r="Y783" s="13"/>
      <c r="Z783" s="70"/>
      <c r="AA783" s="70"/>
    </row>
    <row r="784" spans="3:27" s="1" customFormat="1" ht="18" customHeight="1">
      <c r="D784" s="21"/>
      <c r="E784" s="60" t="s">
        <v>1075</v>
      </c>
      <c r="F784" s="31"/>
      <c r="G784" s="31"/>
      <c r="H784" s="31"/>
      <c r="I784" s="31"/>
      <c r="J784" s="31"/>
      <c r="K784" s="31"/>
      <c r="L784" s="31"/>
      <c r="M784" s="31"/>
      <c r="N784" s="31"/>
      <c r="O784" s="32"/>
      <c r="T784" s="78"/>
      <c r="U784" s="13"/>
      <c r="V784" s="13"/>
      <c r="W784" s="13"/>
      <c r="X784" s="13"/>
      <c r="Y784" s="13"/>
      <c r="Z784" s="70"/>
      <c r="AA784" s="70"/>
    </row>
    <row r="785" spans="3:27" s="1" customFormat="1" ht="27.75" customHeight="1">
      <c r="D785" s="21"/>
      <c r="E785" s="128" t="s">
        <v>1076</v>
      </c>
      <c r="F785" s="199"/>
      <c r="G785" s="199"/>
      <c r="H785" s="199"/>
      <c r="I785" s="199"/>
      <c r="J785" s="199"/>
      <c r="K785" s="199"/>
      <c r="L785" s="199"/>
      <c r="M785" s="199"/>
      <c r="N785" s="199"/>
      <c r="O785" s="200"/>
      <c r="T785" s="78"/>
      <c r="U785" s="13"/>
      <c r="V785" s="13"/>
      <c r="W785" s="13"/>
      <c r="X785" s="13"/>
      <c r="Y785" s="13"/>
      <c r="Z785" s="70"/>
      <c r="AA785" s="70"/>
    </row>
    <row r="786" spans="3:27" s="1" customFormat="1" ht="18" customHeight="1">
      <c r="D786" s="21"/>
      <c r="E786" s="60" t="s">
        <v>1077</v>
      </c>
      <c r="F786" s="31"/>
      <c r="G786" s="31"/>
      <c r="H786" s="31"/>
      <c r="I786" s="31"/>
      <c r="J786" s="31"/>
      <c r="K786" s="31"/>
      <c r="L786" s="31"/>
      <c r="M786" s="31"/>
      <c r="N786" s="31"/>
      <c r="O786" s="32"/>
      <c r="T786" s="78"/>
      <c r="U786" s="13"/>
      <c r="V786" s="13"/>
      <c r="W786" s="13"/>
      <c r="X786" s="13"/>
      <c r="Y786" s="13"/>
      <c r="Z786" s="70"/>
      <c r="AA786" s="70"/>
    </row>
    <row r="787" spans="3:27" s="1" customFormat="1" ht="18" customHeight="1" thickBot="1">
      <c r="D787" s="20"/>
      <c r="E787" s="60" t="s">
        <v>1078</v>
      </c>
      <c r="F787" s="31"/>
      <c r="G787" s="31"/>
      <c r="H787" s="31"/>
      <c r="I787" s="31"/>
      <c r="J787" s="31"/>
      <c r="K787" s="31"/>
      <c r="L787" s="31"/>
      <c r="M787" s="31"/>
      <c r="N787" s="31"/>
      <c r="O787" s="32"/>
      <c r="T787" s="78"/>
      <c r="U787" s="13"/>
      <c r="V787" s="13"/>
      <c r="W787" s="13"/>
      <c r="X787" s="13"/>
      <c r="Y787" s="13"/>
      <c r="Z787" s="70"/>
      <c r="AA787" s="70"/>
    </row>
    <row r="788" spans="3:27" s="1" customFormat="1" ht="4.5" customHeight="1">
      <c r="T788" s="70"/>
      <c r="U788" s="13"/>
      <c r="V788" s="13"/>
      <c r="W788" s="13"/>
      <c r="X788" s="13"/>
      <c r="Y788" s="13"/>
      <c r="Z788" s="70"/>
      <c r="AA788" s="70"/>
    </row>
    <row r="789" spans="3:27" s="1" customFormat="1" ht="18.600000000000001" thickBot="1">
      <c r="C789" s="24"/>
      <c r="D789" s="8" t="s">
        <v>457</v>
      </c>
      <c r="T789" s="70"/>
      <c r="U789" s="13"/>
      <c r="V789" s="13"/>
      <c r="W789" s="13"/>
      <c r="X789" s="13"/>
      <c r="Y789" s="13"/>
      <c r="Z789" s="70"/>
      <c r="AA789" s="70"/>
    </row>
    <row r="790" spans="3:27" s="1" customFormat="1" ht="27.75" customHeight="1" thickBot="1">
      <c r="D790" s="151"/>
      <c r="E790" s="152"/>
      <c r="F790" s="152"/>
      <c r="G790" s="152"/>
      <c r="H790" s="152"/>
      <c r="I790" s="152"/>
      <c r="J790" s="152"/>
      <c r="K790" s="152"/>
      <c r="L790" s="152"/>
      <c r="M790" s="152"/>
      <c r="N790" s="152"/>
      <c r="O790" s="153"/>
      <c r="T790" s="4"/>
      <c r="U790" s="4">
        <f>IF(COUNTIF(D787,"○")=1,1,0)</f>
        <v>0</v>
      </c>
      <c r="V790" s="4"/>
      <c r="W790" s="4"/>
      <c r="X790" s="4"/>
      <c r="Y790" s="70"/>
      <c r="Z790" s="70"/>
      <c r="AA790" s="70"/>
    </row>
    <row r="791" spans="3:27" s="1" customFormat="1" ht="18" customHeight="1">
      <c r="D791" s="27"/>
      <c r="T791" s="70"/>
      <c r="U791" s="13"/>
      <c r="V791" s="13"/>
      <c r="W791" s="13"/>
      <c r="X791" s="13"/>
      <c r="Y791" s="13"/>
      <c r="Z791" s="70"/>
      <c r="AA791" s="70"/>
    </row>
  </sheetData>
  <sheetProtection sheet="1" selectLockedCells="1"/>
  <mergeCells count="95">
    <mergeCell ref="L668:N668"/>
    <mergeCell ref="D658:O658"/>
    <mergeCell ref="L665:N665"/>
    <mergeCell ref="L666:N666"/>
    <mergeCell ref="L667:N667"/>
    <mergeCell ref="D757:O757"/>
    <mergeCell ref="D790:O790"/>
    <mergeCell ref="E785:O785"/>
    <mergeCell ref="C671:P671"/>
    <mergeCell ref="D693:O693"/>
    <mergeCell ref="D735:O735"/>
    <mergeCell ref="C738:P738"/>
    <mergeCell ref="D714:O714"/>
    <mergeCell ref="E466:O466"/>
    <mergeCell ref="D447:F447"/>
    <mergeCell ref="D499:O499"/>
    <mergeCell ref="D609:O609"/>
    <mergeCell ref="E599:O599"/>
    <mergeCell ref="E600:O600"/>
    <mergeCell ref="E601:O601"/>
    <mergeCell ref="E602:O602"/>
    <mergeCell ref="E603:O603"/>
    <mergeCell ref="E604:O604"/>
    <mergeCell ref="D560:O560"/>
    <mergeCell ref="D576:O576"/>
    <mergeCell ref="D631:O631"/>
    <mergeCell ref="D647:O647"/>
    <mergeCell ref="D475:O475"/>
    <mergeCell ref="D525:O525"/>
    <mergeCell ref="D539:O539"/>
    <mergeCell ref="D302:O302"/>
    <mergeCell ref="D316:O316"/>
    <mergeCell ref="D344:O344"/>
    <mergeCell ref="D350:O350"/>
    <mergeCell ref="C354:P354"/>
    <mergeCell ref="D320:F320"/>
    <mergeCell ref="D324:F324"/>
    <mergeCell ref="D247:O247"/>
    <mergeCell ref="C250:P250"/>
    <mergeCell ref="D268:O268"/>
    <mergeCell ref="C213:P213"/>
    <mergeCell ref="D289:O289"/>
    <mergeCell ref="D443:F443"/>
    <mergeCell ref="C437:P437"/>
    <mergeCell ref="E402:O402"/>
    <mergeCell ref="E403:O403"/>
    <mergeCell ref="D396:O396"/>
    <mergeCell ref="D407:O407"/>
    <mergeCell ref="D417:O417"/>
    <mergeCell ref="L428:N428"/>
    <mergeCell ref="L429:N429"/>
    <mergeCell ref="L430:N430"/>
    <mergeCell ref="L431:N431"/>
    <mergeCell ref="L432:N432"/>
    <mergeCell ref="L433:N433"/>
    <mergeCell ref="L434:N434"/>
    <mergeCell ref="D204:O204"/>
    <mergeCell ref="L196:N196"/>
    <mergeCell ref="L197:N197"/>
    <mergeCell ref="L198:N198"/>
    <mergeCell ref="L199:N199"/>
    <mergeCell ref="L200:N200"/>
    <mergeCell ref="L201:N201"/>
    <mergeCell ref="L195:N195"/>
    <mergeCell ref="L185:N185"/>
    <mergeCell ref="L186:N186"/>
    <mergeCell ref="L187:N187"/>
    <mergeCell ref="L188:N188"/>
    <mergeCell ref="L189:N189"/>
    <mergeCell ref="L190:N190"/>
    <mergeCell ref="L191:N191"/>
    <mergeCell ref="L192:N192"/>
    <mergeCell ref="L193:N193"/>
    <mergeCell ref="L194:N194"/>
    <mergeCell ref="L184:N184"/>
    <mergeCell ref="C159:P159"/>
    <mergeCell ref="L175:N175"/>
    <mergeCell ref="L176:N176"/>
    <mergeCell ref="L177:N177"/>
    <mergeCell ref="L178:N178"/>
    <mergeCell ref="L179:N179"/>
    <mergeCell ref="L180:N180"/>
    <mergeCell ref="L181:N181"/>
    <mergeCell ref="L182:N182"/>
    <mergeCell ref="L183:N183"/>
    <mergeCell ref="D120:O120"/>
    <mergeCell ref="D156:O156"/>
    <mergeCell ref="D69:O69"/>
    <mergeCell ref="D86:O86"/>
    <mergeCell ref="D103:O103"/>
    <mergeCell ref="C2:P2"/>
    <mergeCell ref="C4:P4"/>
    <mergeCell ref="D14:F14"/>
    <mergeCell ref="D35:O35"/>
    <mergeCell ref="D51:O51"/>
  </mergeCells>
  <phoneticPr fontId="1"/>
  <conditionalFormatting sqref="D9:D10">
    <cfRule type="expression" dxfId="266" priority="186">
      <formula>X9="赤"</formula>
    </cfRule>
    <cfRule type="expression" dxfId="265" priority="187">
      <formula>X9="グレー"</formula>
    </cfRule>
    <cfRule type="expression" dxfId="264" priority="188">
      <formula>X9="白"</formula>
    </cfRule>
    <cfRule type="containsBlanks" dxfId="263" priority="189">
      <formula>LEN(TRIM(D9))=0</formula>
    </cfRule>
  </conditionalFormatting>
  <conditionalFormatting sqref="D22:D23">
    <cfRule type="expression" dxfId="262" priority="183">
      <formula>X22="グレー"</formula>
    </cfRule>
    <cfRule type="expression" dxfId="261" priority="184">
      <formula>X22="白"</formula>
    </cfRule>
    <cfRule type="containsBlanks" dxfId="260" priority="185">
      <formula>LEN(TRIM(D22))=0</formula>
    </cfRule>
    <cfRule type="expression" dxfId="259" priority="182">
      <formula>X22="赤"</formula>
    </cfRule>
  </conditionalFormatting>
  <conditionalFormatting sqref="D30:D32 D56:D66">
    <cfRule type="expression" dxfId="258" priority="37">
      <formula>$D$22&lt;&gt;"○"</formula>
    </cfRule>
  </conditionalFormatting>
  <conditionalFormatting sqref="D43:D48 L175:N201 D262:D265 D281:D286 D465:D472 D515:D522 D534:D536 D554:D557 D598:D606 D625:D628 D684:D690 D699:D711 D763:D767 D30:D32 D56:D66 D74:D83 D91:D100 D108:D117 D136:D153 D773:D787 D383:D393 D401:D404 D412:D414">
    <cfRule type="containsBlanks" dxfId="257" priority="190">
      <formula>LEN(TRIM(D30))=0</formula>
    </cfRule>
  </conditionalFormatting>
  <conditionalFormatting sqref="D43:D48">
    <cfRule type="expression" dxfId="256" priority="76">
      <formula>$D$31&lt;&gt;"○"</formula>
    </cfRule>
  </conditionalFormatting>
  <conditionalFormatting sqref="D74:D83">
    <cfRule type="expression" dxfId="255" priority="36">
      <formula>$D$22&lt;&gt;"○"</formula>
    </cfRule>
  </conditionalFormatting>
  <conditionalFormatting sqref="D91:D100 D108:D117 D125:D128">
    <cfRule type="expression" dxfId="254" priority="35">
      <formula>$D$22&lt;&gt;"○"</formula>
    </cfRule>
  </conditionalFormatting>
  <conditionalFormatting sqref="D125:D128">
    <cfRule type="containsBlanks" dxfId="253" priority="181">
      <formula>LEN(TRIM(D125))=0</formula>
    </cfRule>
    <cfRule type="expression" dxfId="252" priority="180">
      <formula>X125="白"</formula>
    </cfRule>
    <cfRule type="expression" dxfId="251" priority="179">
      <formula>X125="グレー"</formula>
    </cfRule>
    <cfRule type="expression" dxfId="250" priority="178">
      <formula>X125="赤"</formula>
    </cfRule>
  </conditionalFormatting>
  <conditionalFormatting sqref="D136">
    <cfRule type="expression" dxfId="249" priority="18">
      <formula>$D$136="○"</formula>
    </cfRule>
  </conditionalFormatting>
  <conditionalFormatting sqref="D136:D153">
    <cfRule type="expression" dxfId="248" priority="34">
      <formula>$V$136&lt;3</formula>
    </cfRule>
  </conditionalFormatting>
  <conditionalFormatting sqref="D137">
    <cfRule type="expression" dxfId="247" priority="17">
      <formula>$D$137="○"</formula>
    </cfRule>
  </conditionalFormatting>
  <conditionalFormatting sqref="D138">
    <cfRule type="expression" dxfId="246" priority="16">
      <formula>$D$138="○"</formula>
    </cfRule>
  </conditionalFormatting>
  <conditionalFormatting sqref="D139">
    <cfRule type="expression" dxfId="245" priority="15">
      <formula>$D$139="○"</formula>
    </cfRule>
  </conditionalFormatting>
  <conditionalFormatting sqref="D140">
    <cfRule type="expression" dxfId="244" priority="14">
      <formula>$D$140="○"</formula>
    </cfRule>
  </conditionalFormatting>
  <conditionalFormatting sqref="D141">
    <cfRule type="expression" dxfId="243" priority="13">
      <formula>$D$141="○"</formula>
    </cfRule>
  </conditionalFormatting>
  <conditionalFormatting sqref="D142">
    <cfRule type="expression" dxfId="242" priority="12">
      <formula>$D$142="○"</formula>
    </cfRule>
  </conditionalFormatting>
  <conditionalFormatting sqref="D143">
    <cfRule type="expression" dxfId="241" priority="11">
      <formula>$D$143="○"</formula>
    </cfRule>
  </conditionalFormatting>
  <conditionalFormatting sqref="D144">
    <cfRule type="expression" dxfId="240" priority="10">
      <formula>$D$144="○"</formula>
    </cfRule>
  </conditionalFormatting>
  <conditionalFormatting sqref="D145">
    <cfRule type="expression" dxfId="239" priority="9">
      <formula>$D$145="○"</formula>
    </cfRule>
  </conditionalFormatting>
  <conditionalFormatting sqref="D146">
    <cfRule type="expression" dxfId="238" priority="8">
      <formula>$D$146="○"</formula>
    </cfRule>
  </conditionalFormatting>
  <conditionalFormatting sqref="D147">
    <cfRule type="expression" dxfId="237" priority="7">
      <formula>$D$147="○"</formula>
    </cfRule>
  </conditionalFormatting>
  <conditionalFormatting sqref="D148">
    <cfRule type="expression" dxfId="236" priority="6">
      <formula>$D$148="○"</formula>
    </cfRule>
  </conditionalFormatting>
  <conditionalFormatting sqref="D149">
    <cfRule type="expression" dxfId="235" priority="5">
      <formula>$D$149="○"</formula>
    </cfRule>
  </conditionalFormatting>
  <conditionalFormatting sqref="D150">
    <cfRule type="expression" dxfId="234" priority="4">
      <formula>$D$150="○"</formula>
    </cfRule>
  </conditionalFormatting>
  <conditionalFormatting sqref="D151">
    <cfRule type="expression" dxfId="233" priority="3">
      <formula>$D$151="○"</formula>
    </cfRule>
  </conditionalFormatting>
  <conditionalFormatting sqref="D152">
    <cfRule type="expression" dxfId="232" priority="2">
      <formula>$D$152="○"</formula>
    </cfRule>
  </conditionalFormatting>
  <conditionalFormatting sqref="D153">
    <cfRule type="expression" dxfId="231" priority="1">
      <formula>$D$153="○"</formula>
    </cfRule>
  </conditionalFormatting>
  <conditionalFormatting sqref="D166:D167">
    <cfRule type="expression" dxfId="230" priority="175">
      <formula>X166="グレー"</formula>
    </cfRule>
    <cfRule type="expression" dxfId="229" priority="174">
      <formula>X166="赤"</formula>
    </cfRule>
    <cfRule type="containsBlanks" dxfId="228" priority="177">
      <formula>LEN(TRIM(D166))=0</formula>
    </cfRule>
    <cfRule type="expression" dxfId="227" priority="176">
      <formula>X166="白"</formula>
    </cfRule>
  </conditionalFormatting>
  <conditionalFormatting sqref="D209:D210">
    <cfRule type="containsBlanks" dxfId="226" priority="173">
      <formula>LEN(TRIM(D209))=0</formula>
    </cfRule>
    <cfRule type="expression" dxfId="225" priority="171">
      <formula>X209="グレー"</formula>
    </cfRule>
    <cfRule type="expression" dxfId="224" priority="170">
      <formula>X209="赤"</formula>
    </cfRule>
    <cfRule type="expression" dxfId="223" priority="172">
      <formula>X209="白"</formula>
    </cfRule>
  </conditionalFormatting>
  <conditionalFormatting sqref="D218:D219">
    <cfRule type="containsBlanks" dxfId="222" priority="169">
      <formula>LEN(TRIM(D218))=0</formula>
    </cfRule>
    <cfRule type="expression" dxfId="221" priority="168">
      <formula>X218="白"</formula>
    </cfRule>
    <cfRule type="expression" dxfId="220" priority="167">
      <formula>X218="グレー"</formula>
    </cfRule>
    <cfRule type="expression" dxfId="219" priority="166">
      <formula>X218="赤"</formula>
    </cfRule>
  </conditionalFormatting>
  <conditionalFormatting sqref="D224:D226">
    <cfRule type="expression" dxfId="218" priority="162">
      <formula>X224="赤"</formula>
    </cfRule>
    <cfRule type="expression" dxfId="217" priority="164">
      <formula>X224="白"</formula>
    </cfRule>
    <cfRule type="expression" dxfId="216" priority="163">
      <formula>X224="グレー"</formula>
    </cfRule>
    <cfRule type="containsBlanks" dxfId="215" priority="165">
      <formula>LEN(TRIM(D224))=0</formula>
    </cfRule>
  </conditionalFormatting>
  <conditionalFormatting sqref="D231:D233">
    <cfRule type="expression" dxfId="214" priority="158">
      <formula>X231="赤"</formula>
    </cfRule>
    <cfRule type="expression" dxfId="213" priority="159">
      <formula>X231="グレー"</formula>
    </cfRule>
    <cfRule type="containsBlanks" dxfId="212" priority="161">
      <formula>LEN(TRIM(D231))=0</formula>
    </cfRule>
    <cfRule type="expression" dxfId="211" priority="160">
      <formula>X231="白"</formula>
    </cfRule>
  </conditionalFormatting>
  <conditionalFormatting sqref="D238:D240">
    <cfRule type="expression" dxfId="210" priority="156">
      <formula>X238="白"</formula>
    </cfRule>
    <cfRule type="expression" dxfId="209" priority="154">
      <formula>X238="赤"</formula>
    </cfRule>
    <cfRule type="expression" dxfId="208" priority="155">
      <formula>X238="グレー"</formula>
    </cfRule>
    <cfRule type="containsBlanks" dxfId="207" priority="157">
      <formula>LEN(TRIM(D238))=0</formula>
    </cfRule>
  </conditionalFormatting>
  <conditionalFormatting sqref="D255:D256">
    <cfRule type="expression" dxfId="206" priority="150">
      <formula>X255="赤"</formula>
    </cfRule>
    <cfRule type="expression" dxfId="205" priority="151">
      <formula>X255="グレー"</formula>
    </cfRule>
    <cfRule type="expression" dxfId="204" priority="152">
      <formula>X255="白"</formula>
    </cfRule>
    <cfRule type="containsBlanks" dxfId="203" priority="153">
      <formula>LEN(TRIM(D255))=0</formula>
    </cfRule>
  </conditionalFormatting>
  <conditionalFormatting sqref="D262:D265">
    <cfRule type="expression" dxfId="202" priority="73">
      <formula>$D$255&lt;&gt;"○"</formula>
    </cfRule>
  </conditionalFormatting>
  <conditionalFormatting sqref="D274:D275">
    <cfRule type="expression" dxfId="201" priority="146">
      <formula>X274="赤"</formula>
    </cfRule>
    <cfRule type="expression" dxfId="200" priority="147">
      <formula>X274="グレー"</formula>
    </cfRule>
    <cfRule type="expression" dxfId="199" priority="148">
      <formula>X274="白"</formula>
    </cfRule>
    <cfRule type="containsBlanks" dxfId="198" priority="149">
      <formula>LEN(TRIM(D274))=0</formula>
    </cfRule>
  </conditionalFormatting>
  <conditionalFormatting sqref="D281:D286">
    <cfRule type="expression" dxfId="197" priority="72">
      <formula>$D$274&lt;&gt;"○"</formula>
    </cfRule>
  </conditionalFormatting>
  <conditionalFormatting sqref="D295:D296">
    <cfRule type="expression" dxfId="196" priority="144">
      <formula>X295="白"</formula>
    </cfRule>
    <cfRule type="containsBlanks" dxfId="195" priority="145">
      <formula>LEN(TRIM(D295))=0</formula>
    </cfRule>
    <cfRule type="expression" dxfId="194" priority="143">
      <formula>X295="グレー"</formula>
    </cfRule>
    <cfRule type="expression" dxfId="193" priority="142">
      <formula>X295="赤"</formula>
    </cfRule>
  </conditionalFormatting>
  <conditionalFormatting sqref="D308:D309">
    <cfRule type="expression" dxfId="192" priority="140">
      <formula>X308="白"</formula>
    </cfRule>
    <cfRule type="containsBlanks" dxfId="191" priority="141">
      <formula>LEN(TRIM(D308))=0</formula>
    </cfRule>
    <cfRule type="expression" dxfId="190" priority="139">
      <formula>X308="グレー"</formula>
    </cfRule>
    <cfRule type="expression" dxfId="189" priority="138">
      <formula>X308="赤"</formula>
    </cfRule>
  </conditionalFormatting>
  <conditionalFormatting sqref="D337:D338">
    <cfRule type="containsBlanks" dxfId="188" priority="137">
      <formula>LEN(TRIM(D337))=0</formula>
    </cfRule>
    <cfRule type="expression" dxfId="187" priority="136">
      <formula>X337="白"</formula>
    </cfRule>
    <cfRule type="expression" dxfId="186" priority="135">
      <formula>X337="グレー"</formula>
    </cfRule>
    <cfRule type="expression" dxfId="185" priority="134">
      <formula>X337="赤"</formula>
    </cfRule>
  </conditionalFormatting>
  <conditionalFormatting sqref="D359:D362">
    <cfRule type="expression" dxfId="184" priority="130">
      <formula>X359="赤"</formula>
    </cfRule>
    <cfRule type="expression" dxfId="183" priority="131">
      <formula>X359="グレー"</formula>
    </cfRule>
    <cfRule type="expression" dxfId="182" priority="132">
      <formula>X359="白"</formula>
    </cfRule>
    <cfRule type="containsBlanks" dxfId="181" priority="133">
      <formula>LEN(TRIM(D359))=0</formula>
    </cfRule>
  </conditionalFormatting>
  <conditionalFormatting sqref="D367:D370">
    <cfRule type="containsBlanks" dxfId="180" priority="129">
      <formula>LEN(TRIM(D367))=0</formula>
    </cfRule>
    <cfRule type="expression" dxfId="179" priority="128">
      <formula>X367="白"</formula>
    </cfRule>
    <cfRule type="expression" dxfId="178" priority="127">
      <formula>X367="グレー"</formula>
    </cfRule>
    <cfRule type="expression" dxfId="177" priority="126">
      <formula>X367="赤"</formula>
    </cfRule>
  </conditionalFormatting>
  <conditionalFormatting sqref="D375:D377">
    <cfRule type="expression" dxfId="176" priority="124">
      <formula>X375="白"</formula>
    </cfRule>
    <cfRule type="expression" dxfId="175" priority="123">
      <formula>X375="グレー"</formula>
    </cfRule>
    <cfRule type="expression" dxfId="174" priority="122">
      <formula>X375="赤"</formula>
    </cfRule>
    <cfRule type="containsBlanks" dxfId="173" priority="125">
      <formula>LEN(TRIM(D375))=0</formula>
    </cfRule>
  </conditionalFormatting>
  <conditionalFormatting sqref="D422:D423">
    <cfRule type="expression" dxfId="172" priority="119">
      <formula>X422="グレー"</formula>
    </cfRule>
    <cfRule type="containsBlanks" dxfId="171" priority="121">
      <formula>LEN(TRIM(D422))=0</formula>
    </cfRule>
    <cfRule type="expression" dxfId="170" priority="120">
      <formula>X422="白"</formula>
    </cfRule>
    <cfRule type="expression" dxfId="169" priority="118">
      <formula>X422="赤"</formula>
    </cfRule>
  </conditionalFormatting>
  <conditionalFormatting sqref="D455:D457">
    <cfRule type="containsBlanks" dxfId="168" priority="117">
      <formula>LEN(TRIM(D455))=0</formula>
    </cfRule>
    <cfRule type="expression" dxfId="167" priority="116">
      <formula>X455="白"</formula>
    </cfRule>
    <cfRule type="expression" dxfId="166" priority="115">
      <formula>X455="グレー"</formula>
    </cfRule>
    <cfRule type="expression" dxfId="165" priority="114">
      <formula>X455="赤"</formula>
    </cfRule>
  </conditionalFormatting>
  <conditionalFormatting sqref="D465:D472">
    <cfRule type="expression" dxfId="164" priority="71">
      <formula>$D$457&lt;&gt;"○"</formula>
    </cfRule>
  </conditionalFormatting>
  <conditionalFormatting sqref="D484:D496">
    <cfRule type="expression" dxfId="163" priority="63">
      <formula>Y484="赤"</formula>
    </cfRule>
    <cfRule type="expression" dxfId="162" priority="65">
      <formula>Y484="白"</formula>
    </cfRule>
    <cfRule type="containsBlanks" dxfId="161" priority="66">
      <formula>LEN(TRIM(D484))=0</formula>
    </cfRule>
    <cfRule type="expression" dxfId="160" priority="64">
      <formula>Y484="グレー"</formula>
    </cfRule>
    <cfRule type="expression" dxfId="159" priority="62">
      <formula>$D$457="○"</formula>
    </cfRule>
  </conditionalFormatting>
  <conditionalFormatting sqref="D499">
    <cfRule type="expression" dxfId="158" priority="308">
      <formula>$V$499=0</formula>
    </cfRule>
  </conditionalFormatting>
  <conditionalFormatting sqref="D507:D508">
    <cfRule type="expression" dxfId="157" priority="111">
      <formula>X507="グレー"</formula>
    </cfRule>
    <cfRule type="expression" dxfId="156" priority="112">
      <formula>X507="白"</formula>
    </cfRule>
    <cfRule type="expression" dxfId="155" priority="61">
      <formula>$D$457="○"</formula>
    </cfRule>
    <cfRule type="expression" dxfId="154" priority="110">
      <formula>X507="赤"</formula>
    </cfRule>
    <cfRule type="containsBlanks" dxfId="153" priority="113">
      <formula>LEN(TRIM(D507))=0</formula>
    </cfRule>
  </conditionalFormatting>
  <conditionalFormatting sqref="D515:D522">
    <cfRule type="expression" dxfId="152" priority="60">
      <formula>$D$507&lt;&gt;"○"</formula>
    </cfRule>
  </conditionalFormatting>
  <conditionalFormatting sqref="D531:D536">
    <cfRule type="expression" dxfId="151" priority="26">
      <formula>X531="赤"</formula>
    </cfRule>
    <cfRule type="expression" dxfId="150" priority="27">
      <formula>X531="グレー"</formula>
    </cfRule>
    <cfRule type="expression" dxfId="149" priority="28">
      <formula>X531="白"</formula>
    </cfRule>
    <cfRule type="containsBlanks" dxfId="148" priority="29">
      <formula>LEN(TRIM(D531))=0</formula>
    </cfRule>
  </conditionalFormatting>
  <conditionalFormatting sqref="D534:D536">
    <cfRule type="expression" dxfId="147" priority="59">
      <formula>$D$507&lt;&gt;"○"</formula>
    </cfRule>
  </conditionalFormatting>
  <conditionalFormatting sqref="D546:D547">
    <cfRule type="expression" dxfId="146" priority="107">
      <formula>X546="グレー"</formula>
    </cfRule>
    <cfRule type="expression" dxfId="145" priority="106">
      <formula>X546="赤"</formula>
    </cfRule>
    <cfRule type="containsBlanks" dxfId="144" priority="109">
      <formula>LEN(TRIM(D546))=0</formula>
    </cfRule>
    <cfRule type="expression" dxfId="143" priority="58">
      <formula>$D$457="○"</formula>
    </cfRule>
    <cfRule type="expression" dxfId="142" priority="108">
      <formula>X546="白"</formula>
    </cfRule>
  </conditionalFormatting>
  <conditionalFormatting sqref="D554:D557">
    <cfRule type="expression" dxfId="141" priority="57">
      <formula>$D$546&lt;&gt;"○"</formula>
    </cfRule>
  </conditionalFormatting>
  <conditionalFormatting sqref="D566:D573">
    <cfRule type="expression" dxfId="140" priority="32">
      <formula>X566="グレー"</formula>
    </cfRule>
    <cfRule type="expression" dxfId="139" priority="30">
      <formula>$D$546&lt;&gt;"○"</formula>
    </cfRule>
    <cfRule type="expression" dxfId="138" priority="31">
      <formula>X566="赤"</formula>
    </cfRule>
    <cfRule type="expression" dxfId="137" priority="33">
      <formula>X566="白"</formula>
    </cfRule>
    <cfRule type="containsBlanks" dxfId="136" priority="56">
      <formula>LEN(TRIM(D566))=0</formula>
    </cfRule>
  </conditionalFormatting>
  <conditionalFormatting sqref="D583:D584">
    <cfRule type="containsBlanks" dxfId="135" priority="105">
      <formula>LEN(TRIM(D583))=0</formula>
    </cfRule>
    <cfRule type="expression" dxfId="134" priority="104">
      <formula>X583="白"</formula>
    </cfRule>
    <cfRule type="expression" dxfId="133" priority="103">
      <formula>X583="グレー"</formula>
    </cfRule>
    <cfRule type="expression" dxfId="132" priority="102">
      <formula>X583="赤"</formula>
    </cfRule>
    <cfRule type="expression" dxfId="131" priority="55">
      <formula>$D$457="○"</formula>
    </cfRule>
  </conditionalFormatting>
  <conditionalFormatting sqref="D591:D592">
    <cfRule type="expression" dxfId="130" priority="98">
      <formula>X591="赤"</formula>
    </cfRule>
    <cfRule type="expression" dxfId="129" priority="99">
      <formula>X591="グレー"</formula>
    </cfRule>
    <cfRule type="containsBlanks" dxfId="128" priority="101">
      <formula>LEN(TRIM(D591))=0</formula>
    </cfRule>
    <cfRule type="expression" dxfId="127" priority="54">
      <formula>$D$583&lt;&gt;"○"</formula>
    </cfRule>
    <cfRule type="expression" dxfId="126" priority="100">
      <formula>X591="白"</formula>
    </cfRule>
  </conditionalFormatting>
  <conditionalFormatting sqref="D598:D606">
    <cfRule type="expression" dxfId="125" priority="52">
      <formula>$D$583&lt;&gt;"○"</formula>
    </cfRule>
  </conditionalFormatting>
  <conditionalFormatting sqref="D616:D617">
    <cfRule type="expression" dxfId="124" priority="94">
      <formula>X616="赤"</formula>
    </cfRule>
    <cfRule type="containsBlanks" dxfId="123" priority="97">
      <formula>LEN(TRIM(D616))=0</formula>
    </cfRule>
    <cfRule type="expression" dxfId="122" priority="96">
      <formula>X616="白"</formula>
    </cfRule>
    <cfRule type="expression" dxfId="121" priority="95">
      <formula>X616="グレー"</formula>
    </cfRule>
    <cfRule type="expression" dxfId="120" priority="51">
      <formula>$D$457="○"</formula>
    </cfRule>
  </conditionalFormatting>
  <conditionalFormatting sqref="D625:D628">
    <cfRule type="expression" dxfId="119" priority="50">
      <formula>$D$616&lt;&gt;"○"</formula>
    </cfRule>
  </conditionalFormatting>
  <conditionalFormatting sqref="D637:D644">
    <cfRule type="expression" dxfId="118" priority="48">
      <formula>Y637="白"</formula>
    </cfRule>
    <cfRule type="containsBlanks" dxfId="117" priority="49">
      <formula>LEN(TRIM(D637))=0</formula>
    </cfRule>
    <cfRule type="expression" dxfId="116" priority="46">
      <formula>Y637="赤"</formula>
    </cfRule>
    <cfRule type="expression" dxfId="115" priority="47">
      <formula>Y637="グレー"</formula>
    </cfRule>
  </conditionalFormatting>
  <conditionalFormatting sqref="D652:D655">
    <cfRule type="containsBlanks" dxfId="114" priority="93">
      <formula>LEN(TRIM(D652))=0</formula>
    </cfRule>
    <cfRule type="expression" dxfId="113" priority="92">
      <formula>X652="白"</formula>
    </cfRule>
    <cfRule type="expression" dxfId="112" priority="91">
      <formula>X652="グレー"</formula>
    </cfRule>
    <cfRule type="expression" dxfId="111" priority="90">
      <formula>X652="赤"</formula>
    </cfRule>
  </conditionalFormatting>
  <conditionalFormatting sqref="D676:D677">
    <cfRule type="expression" dxfId="110" priority="86">
      <formula>X676="赤"</formula>
    </cfRule>
    <cfRule type="containsBlanks" dxfId="109" priority="89">
      <formula>LEN(TRIM(D676))=0</formula>
    </cfRule>
    <cfRule type="expression" dxfId="108" priority="88">
      <formula>X676="白"</formula>
    </cfRule>
    <cfRule type="expression" dxfId="107" priority="87">
      <formula>X676="グレー"</formula>
    </cfRule>
  </conditionalFormatting>
  <conditionalFormatting sqref="D684:D690 D699:D711">
    <cfRule type="expression" dxfId="106" priority="43">
      <formula>$D$676&lt;&gt;"○"</formula>
    </cfRule>
  </conditionalFormatting>
  <conditionalFormatting sqref="D720:D732">
    <cfRule type="expression" dxfId="105" priority="39">
      <formula>Y720="赤"</formula>
    </cfRule>
    <cfRule type="containsBlanks" dxfId="104" priority="42">
      <formula>LEN(TRIM(D720))=0</formula>
    </cfRule>
    <cfRule type="expression" dxfId="103" priority="41">
      <formula>Y720="白"</formula>
    </cfRule>
    <cfRule type="expression" dxfId="102" priority="40">
      <formula>Y720="グレー"</formula>
    </cfRule>
  </conditionalFormatting>
  <conditionalFormatting sqref="D743:D744">
    <cfRule type="expression" dxfId="101" priority="82">
      <formula>X743="赤"</formula>
    </cfRule>
    <cfRule type="containsBlanks" dxfId="100" priority="85">
      <formula>LEN(TRIM(D743))=0</formula>
    </cfRule>
    <cfRule type="expression" dxfId="99" priority="83">
      <formula>X743="グレー"</formula>
    </cfRule>
    <cfRule type="expression" dxfId="98" priority="84">
      <formula>X743="白"</formula>
    </cfRule>
  </conditionalFormatting>
  <conditionalFormatting sqref="D751:D754 D763:D767">
    <cfRule type="expression" dxfId="97" priority="38">
      <formula>$D$743&lt;&gt;"○"</formula>
    </cfRule>
  </conditionalFormatting>
  <conditionalFormatting sqref="D751:D754">
    <cfRule type="expression" dxfId="96" priority="78">
      <formula>X751="赤"</formula>
    </cfRule>
    <cfRule type="expression" dxfId="95" priority="79">
      <formula>X751="グレー"</formula>
    </cfRule>
    <cfRule type="expression" dxfId="94" priority="80">
      <formula>X751="白"</formula>
    </cfRule>
    <cfRule type="containsBlanks" dxfId="93" priority="81">
      <formula>LEN(TRIM(D751))=0</formula>
    </cfRule>
  </conditionalFormatting>
  <conditionalFormatting sqref="D773:D787">
    <cfRule type="expression" dxfId="92" priority="25">
      <formula>$D$743&lt;&gt;"○"</formula>
    </cfRule>
  </conditionalFormatting>
  <conditionalFormatting sqref="D14:F14 L665:N668 D320:F320 D324:F324 L428:N434 D443:F443 D447:F447">
    <cfRule type="containsBlanks" dxfId="91" priority="303">
      <formula>LEN(TRIM(D14))=0</formula>
    </cfRule>
  </conditionalFormatting>
  <conditionalFormatting sqref="D14:F14">
    <cfRule type="expression" dxfId="90" priority="77">
      <formula>$D$9&lt;&gt;"○"</formula>
    </cfRule>
  </conditionalFormatting>
  <conditionalFormatting sqref="D35:O35">
    <cfRule type="expression" dxfId="89" priority="23">
      <formula>$D$32&lt;&gt;"○"</formula>
    </cfRule>
  </conditionalFormatting>
  <conditionalFormatting sqref="D51:O51">
    <cfRule type="expression" dxfId="88" priority="306">
      <formula>U51=0</formula>
    </cfRule>
    <cfRule type="containsBlanks" dxfId="87" priority="307">
      <formula>LEN(TRIM(D51))=0</formula>
    </cfRule>
  </conditionalFormatting>
  <conditionalFormatting sqref="D69:O69">
    <cfRule type="expression" dxfId="86" priority="304">
      <formula>U69=0</formula>
    </cfRule>
    <cfRule type="containsBlanks" dxfId="85" priority="305">
      <formula>LEN(TRIM(D69))=0</formula>
    </cfRule>
  </conditionalFormatting>
  <conditionalFormatting sqref="D86:O86">
    <cfRule type="expression" dxfId="84" priority="368">
      <formula>U86=0</formula>
    </cfRule>
    <cfRule type="containsBlanks" dxfId="83" priority="369">
      <formula>LEN(TRIM(D86))=0</formula>
    </cfRule>
  </conditionalFormatting>
  <conditionalFormatting sqref="D103:O103">
    <cfRule type="expression" dxfId="82" priority="21">
      <formula>U103=0</formula>
    </cfRule>
    <cfRule type="containsBlanks" dxfId="81" priority="22">
      <formula>LEN(TRIM(D103))=0</formula>
    </cfRule>
  </conditionalFormatting>
  <conditionalFormatting sqref="D120:O120">
    <cfRule type="expression" dxfId="80" priority="19">
      <formula>U120=0</formula>
    </cfRule>
    <cfRule type="containsBlanks" dxfId="79" priority="20">
      <formula>LEN(TRIM(D120))=0</formula>
    </cfRule>
  </conditionalFormatting>
  <conditionalFormatting sqref="D156:O156">
    <cfRule type="expression" dxfId="78" priority="362">
      <formula>U156=0</formula>
    </cfRule>
    <cfRule type="containsBlanks" dxfId="77" priority="363">
      <formula>LEN(TRIM(D156))=0</formula>
    </cfRule>
  </conditionalFormatting>
  <conditionalFormatting sqref="D204:O204">
    <cfRule type="expression" dxfId="76" priority="360">
      <formula>U204=0</formula>
    </cfRule>
    <cfRule type="containsBlanks" dxfId="75" priority="361">
      <formula>LEN(TRIM(D204))=0</formula>
    </cfRule>
  </conditionalFormatting>
  <conditionalFormatting sqref="D247:O247">
    <cfRule type="expression" dxfId="74" priority="358">
      <formula>U247=0</formula>
    </cfRule>
    <cfRule type="containsBlanks" dxfId="73" priority="359">
      <formula>LEN(TRIM(D247))=0</formula>
    </cfRule>
  </conditionalFormatting>
  <conditionalFormatting sqref="D268:O268">
    <cfRule type="containsBlanks" dxfId="72" priority="357">
      <formula>LEN(TRIM(D268))=0</formula>
    </cfRule>
    <cfRule type="expression" dxfId="71" priority="356">
      <formula>U268=0</formula>
    </cfRule>
  </conditionalFormatting>
  <conditionalFormatting sqref="D289:O289">
    <cfRule type="expression" dxfId="70" priority="354">
      <formula>U289=0</formula>
    </cfRule>
    <cfRule type="containsBlanks" dxfId="69" priority="355">
      <formula>LEN(TRIM(D289))=0</formula>
    </cfRule>
  </conditionalFormatting>
  <conditionalFormatting sqref="D302:O302">
    <cfRule type="expression" dxfId="68" priority="352">
      <formula>U302=0</formula>
    </cfRule>
    <cfRule type="containsBlanks" dxfId="67" priority="353">
      <formula>LEN(TRIM(D302))=0</formula>
    </cfRule>
  </conditionalFormatting>
  <conditionalFormatting sqref="D316:O316">
    <cfRule type="containsBlanks" dxfId="66" priority="351">
      <formula>LEN(TRIM(D316))=0</formula>
    </cfRule>
    <cfRule type="expression" dxfId="65" priority="350">
      <formula>U316=0</formula>
    </cfRule>
  </conditionalFormatting>
  <conditionalFormatting sqref="D344:O344">
    <cfRule type="containsBlanks" dxfId="64" priority="349">
      <formula>LEN(TRIM(D344))=0</formula>
    </cfRule>
    <cfRule type="expression" dxfId="63" priority="348">
      <formula>U344=0</formula>
    </cfRule>
  </conditionalFormatting>
  <conditionalFormatting sqref="D350:O350">
    <cfRule type="expression" dxfId="62" priority="346">
      <formula>U350=0</formula>
    </cfRule>
    <cfRule type="containsBlanks" dxfId="61" priority="347">
      <formula>LEN(TRIM(D350))=0</formula>
    </cfRule>
  </conditionalFormatting>
  <conditionalFormatting sqref="D396:O396">
    <cfRule type="expression" dxfId="60" priority="344">
      <formula>U396=0</formula>
    </cfRule>
    <cfRule type="containsBlanks" dxfId="59" priority="345">
      <formula>LEN(TRIM(D396))=0</formula>
    </cfRule>
  </conditionalFormatting>
  <conditionalFormatting sqref="D407:O407">
    <cfRule type="expression" dxfId="58" priority="342">
      <formula>U407=0</formula>
    </cfRule>
    <cfRule type="containsBlanks" dxfId="57" priority="343">
      <formula>LEN(TRIM(D407))=0</formula>
    </cfRule>
  </conditionalFormatting>
  <conditionalFormatting sqref="D417:O417">
    <cfRule type="expression" dxfId="56" priority="340">
      <formula>U417=0</formula>
    </cfRule>
    <cfRule type="containsBlanks" dxfId="55" priority="341">
      <formula>LEN(TRIM(D417))=0</formula>
    </cfRule>
  </conditionalFormatting>
  <conditionalFormatting sqref="D475:O475">
    <cfRule type="expression" dxfId="54" priority="338">
      <formula>U475=0</formula>
    </cfRule>
    <cfRule type="containsBlanks" dxfId="53" priority="339">
      <formula>LEN(TRIM(D475))=0</formula>
    </cfRule>
  </conditionalFormatting>
  <conditionalFormatting sqref="D499:O499 D35:O35">
    <cfRule type="containsBlanks" dxfId="52" priority="309">
      <formula>LEN(TRIM(D35))=0</formula>
    </cfRule>
  </conditionalFormatting>
  <conditionalFormatting sqref="D525:O525">
    <cfRule type="expression" dxfId="51" priority="334">
      <formula>U525=0</formula>
    </cfRule>
    <cfRule type="containsBlanks" dxfId="50" priority="335">
      <formula>LEN(TRIM(D525))=0</formula>
    </cfRule>
  </conditionalFormatting>
  <conditionalFormatting sqref="D539:O539">
    <cfRule type="expression" dxfId="49" priority="332">
      <formula>U539=0</formula>
    </cfRule>
    <cfRule type="containsBlanks" dxfId="48" priority="333">
      <formula>LEN(TRIM(D539))=0</formula>
    </cfRule>
  </conditionalFormatting>
  <conditionalFormatting sqref="D560:O560">
    <cfRule type="expression" dxfId="47" priority="330">
      <formula>U560=0</formula>
    </cfRule>
    <cfRule type="containsBlanks" dxfId="46" priority="331">
      <formula>LEN(TRIM(D560))=0</formula>
    </cfRule>
  </conditionalFormatting>
  <conditionalFormatting sqref="D576:O576">
    <cfRule type="expression" dxfId="45" priority="328">
      <formula>U576=0</formula>
    </cfRule>
    <cfRule type="containsBlanks" dxfId="44" priority="329">
      <formula>LEN(TRIM(D576))=0</formula>
    </cfRule>
  </conditionalFormatting>
  <conditionalFormatting sqref="D609:O609">
    <cfRule type="expression" dxfId="43" priority="326">
      <formula>U609=0</formula>
    </cfRule>
    <cfRule type="containsBlanks" dxfId="42" priority="327">
      <formula>LEN(TRIM(D609))=0</formula>
    </cfRule>
  </conditionalFormatting>
  <conditionalFormatting sqref="D631:O631">
    <cfRule type="expression" dxfId="41" priority="324">
      <formula>U631=0</formula>
    </cfRule>
    <cfRule type="containsBlanks" dxfId="40" priority="325">
      <formula>LEN(TRIM(D631))=0</formula>
    </cfRule>
  </conditionalFormatting>
  <conditionalFormatting sqref="D647:O647">
    <cfRule type="expression" dxfId="39" priority="322">
      <formula>U647=0</formula>
    </cfRule>
    <cfRule type="containsBlanks" dxfId="38" priority="323">
      <formula>LEN(TRIM(D647))=0</formula>
    </cfRule>
  </conditionalFormatting>
  <conditionalFormatting sqref="D658:O658">
    <cfRule type="expression" dxfId="37" priority="320">
      <formula>U658=0</formula>
    </cfRule>
    <cfRule type="containsBlanks" dxfId="36" priority="321">
      <formula>LEN(TRIM(D658))=0</formula>
    </cfRule>
  </conditionalFormatting>
  <conditionalFormatting sqref="D693:O693">
    <cfRule type="expression" dxfId="35" priority="318">
      <formula>U693=0</formula>
    </cfRule>
    <cfRule type="containsBlanks" dxfId="34" priority="319">
      <formula>LEN(TRIM(D693))=0</formula>
    </cfRule>
  </conditionalFormatting>
  <conditionalFormatting sqref="D714:O714">
    <cfRule type="expression" dxfId="33" priority="316">
      <formula>U714=0</formula>
    </cfRule>
    <cfRule type="containsBlanks" dxfId="32" priority="317">
      <formula>LEN(TRIM(D714))=0</formula>
    </cfRule>
  </conditionalFormatting>
  <conditionalFormatting sqref="D735:O735">
    <cfRule type="expression" dxfId="31" priority="314">
      <formula>U735=0</formula>
    </cfRule>
    <cfRule type="containsBlanks" dxfId="30" priority="315">
      <formula>LEN(TRIM(D735))=0</formula>
    </cfRule>
  </conditionalFormatting>
  <conditionalFormatting sqref="D757:O757">
    <cfRule type="expression" dxfId="29" priority="312">
      <formula>U757=0</formula>
    </cfRule>
    <cfRule type="containsBlanks" dxfId="28" priority="313">
      <formula>LEN(TRIM(D757))=0</formula>
    </cfRule>
  </conditionalFormatting>
  <conditionalFormatting sqref="D790:O790">
    <cfRule type="expression" dxfId="27" priority="310">
      <formula>U790=0</formula>
    </cfRule>
    <cfRule type="containsBlanks" dxfId="26" priority="311">
      <formula>LEN(TRIM(D790))=0</formula>
    </cfRule>
  </conditionalFormatting>
  <conditionalFormatting sqref="L175:N201 D209:D210">
    <cfRule type="expression" dxfId="25" priority="74">
      <formula>$D$166&lt;&gt;"○"</formula>
    </cfRule>
  </conditionalFormatting>
  <conditionalFormatting sqref="L665:N668">
    <cfRule type="expression" dxfId="24" priority="44">
      <formula>AND($D$652&lt;&gt;"○",$D$653&lt;&gt;"○")</formula>
    </cfRule>
  </conditionalFormatting>
  <dataValidations count="3">
    <dataValidation type="list" allowBlank="1" showInputMessage="1" showErrorMessage="1" sqref="E189" xr:uid="{32481E51-4502-42E7-8182-EA729D7D365F}">
      <formula1>$D$178:$D$186</formula1>
    </dataValidation>
    <dataValidation type="list" allowBlank="1" showInputMessage="1" showErrorMessage="1" sqref="D9:D10 D231:D233 D652:D655 D30:D32 D43:D48 D56:D66 D74:D83 D751:D754 D108:D117 D743:D744 D136:D153 D22:D24 D125:D128 D166:D167 D209:D210 D218:D219 D224:D226 D262:D265 D238:D240 D281:D286 D255:D256 D274:D275 D295:D296 D308:D309 D337:D338 D359:D362 D383:D393 D401:D404 D412:D414 D367:D370 D375:D377 D465:D472 D773:D787 D422:D423 D515:D522 D566:D573 D455:D457 D554:D557 D91:D100 D507:D508 D546:D547 D598:D606 D583:D584 D625:D628 D763:D767 D591:D592 D616:D617 D684:D690 D699:D711 D676:D677 D531:D536" xr:uid="{7AC41552-529B-4EF0-833D-EE69251B3715}">
      <formula1>$T$9:$T$10</formula1>
    </dataValidation>
    <dataValidation type="list" allowBlank="1" showInputMessage="1" showErrorMessage="1" sqref="D484:D496 D637:D644 D720:D732" xr:uid="{7B4BF46D-A306-407D-8BB4-E38AE9DF65CE}">
      <formula1>$T$8:$T$10</formula1>
    </dataValidation>
  </dataValidations>
  <pageMargins left="0.7" right="0.7" top="0.75" bottom="0.75" header="0.3" footer="0.3"/>
  <pageSetup paperSize="9" orientation="portrait" r:id="rId1"/>
  <rowBreaks count="23" manualBreakCount="23">
    <brk id="52" max="16383" man="1"/>
    <brk id="70" max="16383" man="1"/>
    <brk id="104" max="16383" man="1"/>
    <brk id="121" max="16383" man="1"/>
    <brk id="157" max="16383" man="1"/>
    <brk id="205" max="16383" man="1"/>
    <brk id="211" max="16383" man="1"/>
    <brk id="248" max="16383" man="1"/>
    <brk id="290" max="16383" man="1"/>
    <brk id="325" max="16383" man="1"/>
    <brk id="352" max="16383" man="1"/>
    <brk id="397" max="16383" man="1"/>
    <brk id="435" max="16383" man="1"/>
    <brk id="476" max="16383" man="1"/>
    <brk id="509" max="16383" man="1"/>
    <brk id="548" max="16383" man="1"/>
    <brk id="593" max="16383" man="1"/>
    <brk id="632" max="16383" man="1"/>
    <brk id="659" max="16383" man="1"/>
    <brk id="669" max="16383" man="1"/>
    <brk id="694" max="16383" man="1"/>
    <brk id="736" max="16383" man="1"/>
    <brk id="76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72DF3-2EBC-4789-8589-FFBDAEBBF15B}">
  <sheetPr>
    <tabColor rgb="FFFFFF00"/>
  </sheetPr>
  <dimension ref="A1:AA96"/>
  <sheetViews>
    <sheetView showGridLines="0" zoomScaleNormal="100" zoomScaleSheetLayoutView="100" workbookViewId="0">
      <selection activeCell="D91" sqref="D91:O91"/>
    </sheetView>
  </sheetViews>
  <sheetFormatPr defaultColWidth="9" defaultRowHeight="14.25" customHeight="1"/>
  <cols>
    <col min="1" max="1" width="3.5" style="49" customWidth="1"/>
    <col min="2" max="2" width="0.75" style="49" customWidth="1"/>
    <col min="3" max="16" width="5.625" style="49" customWidth="1"/>
    <col min="17" max="17" width="0.75" style="49" customWidth="1"/>
    <col min="18" max="18" width="3.5" style="49" customWidth="1"/>
    <col min="19" max="19" width="75.875" style="49" customWidth="1"/>
    <col min="20" max="24" width="5.5" style="13" hidden="1" customWidth="1"/>
    <col min="25" max="27" width="5.5" style="71" hidden="1" customWidth="1"/>
    <col min="28" max="16384" width="9" style="49"/>
  </cols>
  <sheetData>
    <row r="1" spans="1:27" customFormat="1" ht="18">
      <c r="A1" s="1"/>
      <c r="T1" s="4"/>
      <c r="U1" s="4"/>
      <c r="V1" s="4"/>
      <c r="W1" s="4"/>
      <c r="X1" s="4"/>
      <c r="Y1" s="13"/>
      <c r="Z1" s="13"/>
      <c r="AA1" s="13"/>
    </row>
    <row r="2" spans="1:27" s="1" customFormat="1" ht="33" customHeight="1">
      <c r="C2" s="175" t="s">
        <v>1079</v>
      </c>
      <c r="D2" s="176"/>
      <c r="E2" s="176"/>
      <c r="F2" s="176"/>
      <c r="G2" s="176"/>
      <c r="H2" s="176"/>
      <c r="I2" s="176"/>
      <c r="J2" s="176"/>
      <c r="K2" s="176"/>
      <c r="L2" s="176"/>
      <c r="M2" s="176"/>
      <c r="N2" s="176"/>
      <c r="O2" s="176"/>
      <c r="P2" s="177"/>
      <c r="S2" s="22"/>
      <c r="T2" s="6"/>
      <c r="U2" s="6"/>
      <c r="V2" s="6"/>
      <c r="W2" s="6"/>
      <c r="X2" s="6"/>
      <c r="Y2" s="70"/>
      <c r="Z2" s="70"/>
      <c r="AA2" s="70"/>
    </row>
    <row r="3" spans="1:27" s="1" customFormat="1" ht="4.5" customHeight="1">
      <c r="T3" s="4"/>
      <c r="U3" s="4"/>
      <c r="V3" s="4"/>
      <c r="W3" s="4"/>
      <c r="X3" s="4"/>
      <c r="Y3" s="70"/>
      <c r="Z3" s="70"/>
      <c r="AA3" s="70"/>
    </row>
    <row r="4" spans="1:27" s="1" customFormat="1" ht="18">
      <c r="C4" s="24">
        <v>1</v>
      </c>
      <c r="D4" s="1" t="s">
        <v>1080</v>
      </c>
      <c r="T4" s="13"/>
      <c r="U4" s="13"/>
      <c r="V4" s="13"/>
      <c r="W4" s="13"/>
      <c r="X4" s="13"/>
      <c r="Y4" s="70"/>
      <c r="Z4" s="70"/>
      <c r="AA4" s="70"/>
    </row>
    <row r="5" spans="1:27" s="1" customFormat="1" ht="16.5" customHeight="1">
      <c r="C5" s="24"/>
      <c r="D5" s="10" t="s">
        <v>1081</v>
      </c>
      <c r="T5" s="13"/>
      <c r="U5" s="13"/>
      <c r="V5" s="13"/>
      <c r="W5" s="13"/>
      <c r="X5" s="13"/>
      <c r="Y5" s="70"/>
      <c r="Z5" s="70"/>
      <c r="AA5" s="70"/>
    </row>
    <row r="6" spans="1:27" s="1" customFormat="1" ht="16.5" customHeight="1">
      <c r="C6" s="24"/>
      <c r="D6" s="10" t="s">
        <v>1082</v>
      </c>
      <c r="T6" s="13"/>
      <c r="U6" s="13"/>
      <c r="V6" s="13"/>
      <c r="W6" s="13"/>
      <c r="X6" s="13"/>
      <c r="Y6" s="70"/>
      <c r="Z6" s="70"/>
      <c r="AA6" s="70"/>
    </row>
    <row r="7" spans="1:27" s="1" customFormat="1" ht="9" customHeight="1" thickBot="1">
      <c r="T7" s="13"/>
      <c r="U7" s="13"/>
      <c r="V7" s="13"/>
      <c r="W7" s="13"/>
      <c r="X7" s="13"/>
      <c r="Y7" s="70"/>
      <c r="Z7" s="70"/>
      <c r="AA7" s="70"/>
    </row>
    <row r="8" spans="1:27" s="1" customFormat="1" ht="18" customHeight="1">
      <c r="D8" s="62" t="s">
        <v>1083</v>
      </c>
      <c r="E8" s="31"/>
      <c r="F8" s="31"/>
      <c r="G8" s="31"/>
      <c r="H8" s="31"/>
      <c r="I8" s="31"/>
      <c r="J8" s="31"/>
      <c r="K8" s="31"/>
      <c r="L8" s="203"/>
      <c r="M8" s="204"/>
      <c r="N8" s="205"/>
      <c r="O8" s="29" t="s">
        <v>264</v>
      </c>
      <c r="T8" s="13"/>
      <c r="U8" s="13"/>
      <c r="V8" s="13"/>
      <c r="W8" s="13"/>
      <c r="X8" s="13"/>
      <c r="Y8" s="70"/>
      <c r="Z8" s="70"/>
      <c r="AA8" s="70"/>
    </row>
    <row r="9" spans="1:27" s="1" customFormat="1" ht="18" customHeight="1">
      <c r="D9" s="62" t="s">
        <v>1084</v>
      </c>
      <c r="E9" s="31"/>
      <c r="F9" s="31"/>
      <c r="G9" s="31"/>
      <c r="H9" s="31"/>
      <c r="I9" s="31"/>
      <c r="J9" s="31"/>
      <c r="K9" s="31"/>
      <c r="L9" s="206"/>
      <c r="M9" s="207"/>
      <c r="N9" s="208"/>
      <c r="O9" s="29" t="s">
        <v>264</v>
      </c>
      <c r="T9" s="13"/>
      <c r="U9" s="13"/>
      <c r="V9" s="13"/>
      <c r="W9" s="13"/>
      <c r="X9" s="13"/>
      <c r="Y9" s="70"/>
      <c r="Z9" s="70"/>
      <c r="AA9" s="70"/>
    </row>
    <row r="10" spans="1:27" s="1" customFormat="1" ht="18" customHeight="1">
      <c r="D10" s="62" t="s">
        <v>1085</v>
      </c>
      <c r="E10" s="31"/>
      <c r="F10" s="31"/>
      <c r="G10" s="31"/>
      <c r="H10" s="31"/>
      <c r="I10" s="31"/>
      <c r="J10" s="31"/>
      <c r="K10" s="31"/>
      <c r="L10" s="206"/>
      <c r="M10" s="207"/>
      <c r="N10" s="208"/>
      <c r="O10" s="29" t="s">
        <v>264</v>
      </c>
      <c r="T10" s="13"/>
      <c r="U10" s="13"/>
      <c r="V10" s="13"/>
      <c r="W10" s="13"/>
      <c r="X10" s="13"/>
      <c r="Y10" s="70"/>
      <c r="Z10" s="70"/>
      <c r="AA10" s="70"/>
    </row>
    <row r="11" spans="1:27" s="1" customFormat="1" ht="18" customHeight="1">
      <c r="D11" s="62" t="s">
        <v>1086</v>
      </c>
      <c r="E11" s="31"/>
      <c r="F11" s="31"/>
      <c r="G11" s="31"/>
      <c r="H11" s="31"/>
      <c r="I11" s="31"/>
      <c r="J11" s="31"/>
      <c r="K11" s="31"/>
      <c r="L11" s="206"/>
      <c r="M11" s="207"/>
      <c r="N11" s="208"/>
      <c r="O11" s="29" t="s">
        <v>264</v>
      </c>
      <c r="T11" s="13"/>
      <c r="U11" s="13"/>
      <c r="V11" s="13"/>
      <c r="W11" s="13"/>
      <c r="X11" s="13"/>
      <c r="Y11" s="70"/>
      <c r="Z11" s="70"/>
      <c r="AA11" s="70"/>
    </row>
    <row r="12" spans="1:27" s="1" customFormat="1" ht="18" customHeight="1">
      <c r="D12" s="62" t="s">
        <v>1087</v>
      </c>
      <c r="E12" s="31"/>
      <c r="F12" s="31"/>
      <c r="G12" s="31"/>
      <c r="H12" s="31"/>
      <c r="I12" s="31"/>
      <c r="J12" s="31"/>
      <c r="K12" s="31"/>
      <c r="L12" s="206"/>
      <c r="M12" s="207"/>
      <c r="N12" s="208"/>
      <c r="O12" s="29" t="s">
        <v>264</v>
      </c>
      <c r="T12" s="13"/>
      <c r="U12" s="13"/>
      <c r="V12" s="13"/>
      <c r="W12" s="13"/>
      <c r="X12" s="13"/>
      <c r="Y12" s="70"/>
      <c r="Z12" s="70"/>
      <c r="AA12" s="70"/>
    </row>
    <row r="13" spans="1:27" s="1" customFormat="1" ht="18" customHeight="1">
      <c r="D13" s="62" t="s">
        <v>1088</v>
      </c>
      <c r="E13" s="31"/>
      <c r="F13" s="31"/>
      <c r="G13" s="31"/>
      <c r="H13" s="31"/>
      <c r="I13" s="31"/>
      <c r="J13" s="31"/>
      <c r="K13" s="31"/>
      <c r="L13" s="206"/>
      <c r="M13" s="207"/>
      <c r="N13" s="208"/>
      <c r="O13" s="29" t="s">
        <v>264</v>
      </c>
      <c r="T13" s="13"/>
      <c r="U13" s="13"/>
      <c r="V13" s="13"/>
      <c r="W13" s="13"/>
      <c r="X13" s="13"/>
      <c r="Y13" s="70"/>
      <c r="Z13" s="70"/>
      <c r="AA13" s="70"/>
    </row>
    <row r="14" spans="1:27" s="1" customFormat="1" ht="18" customHeight="1">
      <c r="D14" s="62" t="s">
        <v>1089</v>
      </c>
      <c r="E14" s="31"/>
      <c r="F14" s="31"/>
      <c r="G14" s="31"/>
      <c r="H14" s="31"/>
      <c r="I14" s="31"/>
      <c r="J14" s="31"/>
      <c r="K14" s="31"/>
      <c r="L14" s="206"/>
      <c r="M14" s="207"/>
      <c r="N14" s="208"/>
      <c r="O14" s="29" t="s">
        <v>264</v>
      </c>
      <c r="T14" s="13"/>
      <c r="U14" s="13"/>
      <c r="V14" s="13"/>
      <c r="W14" s="13"/>
      <c r="X14" s="13"/>
      <c r="Y14" s="70"/>
      <c r="Z14" s="70"/>
      <c r="AA14" s="70"/>
    </row>
    <row r="15" spans="1:27" s="1" customFormat="1" ht="18" customHeight="1">
      <c r="D15" s="62" t="s">
        <v>1090</v>
      </c>
      <c r="E15" s="31"/>
      <c r="F15" s="31"/>
      <c r="G15" s="31"/>
      <c r="H15" s="31"/>
      <c r="I15" s="31"/>
      <c r="J15" s="31"/>
      <c r="K15" s="31"/>
      <c r="L15" s="206"/>
      <c r="M15" s="207"/>
      <c r="N15" s="208"/>
      <c r="O15" s="29" t="s">
        <v>264</v>
      </c>
      <c r="T15" s="13"/>
      <c r="U15" s="13"/>
      <c r="V15" s="13"/>
      <c r="W15" s="13"/>
      <c r="X15" s="13"/>
      <c r="Y15" s="70"/>
      <c r="Z15" s="70"/>
      <c r="AA15" s="70"/>
    </row>
    <row r="16" spans="1:27" s="1" customFormat="1" ht="18" customHeight="1">
      <c r="D16" s="62" t="s">
        <v>1091</v>
      </c>
      <c r="E16" s="31"/>
      <c r="F16" s="31"/>
      <c r="G16" s="31"/>
      <c r="H16" s="31"/>
      <c r="I16" s="31"/>
      <c r="J16" s="31"/>
      <c r="K16" s="31"/>
      <c r="L16" s="206"/>
      <c r="M16" s="207"/>
      <c r="N16" s="208"/>
      <c r="O16" s="29" t="s">
        <v>264</v>
      </c>
      <c r="T16" s="13"/>
      <c r="U16" s="13"/>
      <c r="V16" s="13"/>
      <c r="W16" s="13"/>
      <c r="X16" s="13"/>
      <c r="Y16" s="70"/>
      <c r="Z16" s="70"/>
      <c r="AA16" s="70"/>
    </row>
    <row r="17" spans="3:27" s="1" customFormat="1" ht="18" customHeight="1">
      <c r="D17" s="62" t="s">
        <v>1092</v>
      </c>
      <c r="E17" s="31"/>
      <c r="F17" s="31"/>
      <c r="G17" s="31"/>
      <c r="H17" s="31"/>
      <c r="I17" s="31"/>
      <c r="J17" s="31"/>
      <c r="K17" s="31"/>
      <c r="L17" s="206"/>
      <c r="M17" s="207"/>
      <c r="N17" s="208"/>
      <c r="O17" s="29" t="s">
        <v>264</v>
      </c>
      <c r="T17" s="13"/>
      <c r="U17" s="13"/>
      <c r="V17" s="13"/>
      <c r="W17" s="13"/>
      <c r="X17" s="13"/>
      <c r="Y17" s="70"/>
      <c r="Z17" s="70"/>
      <c r="AA17" s="70"/>
    </row>
    <row r="18" spans="3:27" s="1" customFormat="1" ht="18" customHeight="1">
      <c r="D18" s="62" t="s">
        <v>1093</v>
      </c>
      <c r="E18" s="31"/>
      <c r="F18" s="31"/>
      <c r="G18" s="31"/>
      <c r="H18" s="31"/>
      <c r="I18" s="31"/>
      <c r="J18" s="31"/>
      <c r="K18" s="31"/>
      <c r="L18" s="206"/>
      <c r="M18" s="207"/>
      <c r="N18" s="208"/>
      <c r="O18" s="29" t="s">
        <v>264</v>
      </c>
      <c r="T18" s="13"/>
      <c r="U18" s="13"/>
      <c r="V18" s="13"/>
      <c r="W18" s="13"/>
      <c r="X18" s="13"/>
      <c r="Y18" s="70"/>
      <c r="Z18" s="70"/>
      <c r="AA18" s="70"/>
    </row>
    <row r="19" spans="3:27" s="1" customFormat="1" ht="18" customHeight="1">
      <c r="D19" s="98" t="s">
        <v>1094</v>
      </c>
      <c r="E19" s="39"/>
      <c r="F19" s="39"/>
      <c r="G19" s="39"/>
      <c r="H19" s="39"/>
      <c r="I19" s="39"/>
      <c r="J19" s="31"/>
      <c r="K19" s="31"/>
      <c r="L19" s="206"/>
      <c r="M19" s="207"/>
      <c r="N19" s="208"/>
      <c r="O19" s="29" t="s">
        <v>264</v>
      </c>
      <c r="T19" s="13"/>
      <c r="U19" s="13"/>
      <c r="V19" s="13"/>
      <c r="W19" s="13"/>
      <c r="X19" s="13"/>
      <c r="Y19" s="70"/>
      <c r="Z19" s="70"/>
      <c r="AA19" s="70"/>
    </row>
    <row r="20" spans="3:27" s="1" customFormat="1" ht="18" customHeight="1" thickBot="1">
      <c r="D20" s="62" t="s">
        <v>487</v>
      </c>
      <c r="E20" s="31"/>
      <c r="F20" s="31"/>
      <c r="G20" s="31"/>
      <c r="H20" s="31"/>
      <c r="I20" s="31"/>
      <c r="J20" s="31"/>
      <c r="K20" s="31"/>
      <c r="L20" s="209"/>
      <c r="M20" s="210"/>
      <c r="N20" s="211"/>
      <c r="O20" s="29" t="s">
        <v>264</v>
      </c>
      <c r="T20" s="13"/>
      <c r="U20" s="13"/>
      <c r="V20" s="13"/>
      <c r="W20" s="13"/>
      <c r="X20" s="13"/>
      <c r="Y20" s="70"/>
      <c r="Z20" s="70"/>
      <c r="AA20" s="70"/>
    </row>
    <row r="21" spans="3:27" s="1" customFormat="1" ht="27.75" customHeight="1">
      <c r="K21" s="37" t="s">
        <v>350</v>
      </c>
      <c r="L21" s="113">
        <f>SUM(L8:N20)</f>
        <v>0</v>
      </c>
      <c r="M21" s="113"/>
      <c r="N21" s="113"/>
      <c r="O21" s="29" t="s">
        <v>264</v>
      </c>
      <c r="P21" s="114" t="str">
        <f>IF(L21=③障害者支援施設の役割・機能!D447,"","※「③障害者支援施設の役割・機能」シート内の地域移行の支援状況Q1②地域移行した者の数と一致させてください。")</f>
        <v/>
      </c>
      <c r="Q21" s="115"/>
      <c r="R21" s="115"/>
      <c r="S21" s="115"/>
      <c r="T21" s="13"/>
      <c r="U21" s="13"/>
      <c r="V21" s="13"/>
      <c r="W21" s="13"/>
      <c r="X21" s="13"/>
      <c r="Y21" s="70"/>
      <c r="Z21" s="70"/>
      <c r="AA21" s="70"/>
    </row>
    <row r="22" spans="3:27" s="1" customFormat="1" ht="4.5" customHeight="1">
      <c r="T22" s="13"/>
      <c r="U22" s="13"/>
      <c r="V22" s="13"/>
      <c r="W22" s="13"/>
      <c r="X22" s="13"/>
      <c r="Y22" s="70"/>
      <c r="Z22" s="70"/>
      <c r="AA22" s="70"/>
    </row>
    <row r="23" spans="3:27" s="1" customFormat="1" ht="18.600000000000001" thickBot="1">
      <c r="C23" s="24"/>
      <c r="D23" s="1" t="s">
        <v>1095</v>
      </c>
      <c r="E23" s="1" t="s">
        <v>1096</v>
      </c>
      <c r="T23" s="13"/>
      <c r="U23" s="13"/>
      <c r="V23" s="13"/>
      <c r="W23" s="13"/>
      <c r="X23" s="13"/>
      <c r="Y23" s="70"/>
      <c r="Z23" s="70"/>
      <c r="AA23" s="70"/>
    </row>
    <row r="24" spans="3:27" s="1" customFormat="1" ht="27.75" customHeight="1" thickBot="1">
      <c r="D24" s="151"/>
      <c r="E24" s="152"/>
      <c r="F24" s="152"/>
      <c r="G24" s="152"/>
      <c r="H24" s="152"/>
      <c r="I24" s="152"/>
      <c r="J24" s="152"/>
      <c r="K24" s="152"/>
      <c r="L24" s="152"/>
      <c r="M24" s="152"/>
      <c r="N24" s="152"/>
      <c r="O24" s="153"/>
      <c r="T24" s="4"/>
      <c r="U24" s="4">
        <f>IF(L20&gt;0,1,0)</f>
        <v>0</v>
      </c>
      <c r="V24" s="4"/>
      <c r="W24" s="4"/>
      <c r="X24" s="4"/>
      <c r="Y24" s="70"/>
      <c r="Z24" s="70"/>
      <c r="AA24" s="70"/>
    </row>
    <row r="25" spans="3:27" s="1" customFormat="1" ht="18" customHeight="1">
      <c r="D25" s="27"/>
      <c r="T25" s="13"/>
      <c r="U25" s="13"/>
      <c r="V25" s="13"/>
      <c r="W25" s="13"/>
      <c r="X25" s="13"/>
      <c r="Y25" s="70"/>
      <c r="Z25" s="70"/>
      <c r="AA25" s="70"/>
    </row>
    <row r="26" spans="3:27" s="1" customFormat="1" ht="18">
      <c r="C26" s="24">
        <v>2</v>
      </c>
      <c r="D26" s="1" t="s">
        <v>1097</v>
      </c>
      <c r="T26" s="13"/>
      <c r="U26" s="13"/>
      <c r="V26" s="13"/>
      <c r="W26" s="13"/>
      <c r="X26" s="13"/>
      <c r="Y26" s="70"/>
      <c r="Z26" s="70"/>
      <c r="AA26" s="70"/>
    </row>
    <row r="27" spans="3:27" s="1" customFormat="1" ht="16.5" customHeight="1">
      <c r="C27" s="24"/>
      <c r="D27" s="10" t="s">
        <v>1098</v>
      </c>
      <c r="T27" s="13"/>
      <c r="U27" s="13"/>
      <c r="V27" s="13"/>
      <c r="W27" s="13"/>
      <c r="X27" s="13"/>
      <c r="Y27" s="70"/>
      <c r="Z27" s="70"/>
      <c r="AA27" s="70"/>
    </row>
    <row r="28" spans="3:27" s="1" customFormat="1" ht="16.5" customHeight="1">
      <c r="C28" s="24"/>
      <c r="D28" s="10" t="s">
        <v>1099</v>
      </c>
      <c r="T28" s="13"/>
      <c r="U28" s="13"/>
      <c r="V28" s="13"/>
      <c r="W28" s="13"/>
      <c r="X28" s="13"/>
      <c r="Y28" s="70"/>
      <c r="Z28" s="70"/>
      <c r="AA28" s="70"/>
    </row>
    <row r="29" spans="3:27" s="1" customFormat="1" ht="9" customHeight="1" thickBot="1">
      <c r="T29" s="13"/>
      <c r="U29" s="13"/>
      <c r="V29" s="13"/>
      <c r="W29" s="13"/>
      <c r="X29" s="13"/>
      <c r="Y29" s="70"/>
      <c r="Z29" s="70"/>
      <c r="AA29" s="70"/>
    </row>
    <row r="30" spans="3:27" s="1" customFormat="1" ht="18" customHeight="1">
      <c r="D30" s="62" t="s">
        <v>1100</v>
      </c>
      <c r="E30" s="31"/>
      <c r="F30" s="31"/>
      <c r="G30" s="31"/>
      <c r="H30" s="31"/>
      <c r="I30" s="31"/>
      <c r="J30" s="31"/>
      <c r="K30" s="31"/>
      <c r="L30" s="203"/>
      <c r="M30" s="204"/>
      <c r="N30" s="205"/>
      <c r="O30" s="29" t="s">
        <v>264</v>
      </c>
      <c r="T30" s="13"/>
      <c r="U30" s="13"/>
      <c r="V30" s="13"/>
      <c r="W30" s="13"/>
      <c r="X30" s="13"/>
      <c r="Y30" s="70"/>
      <c r="Z30" s="70"/>
      <c r="AA30" s="70"/>
    </row>
    <row r="31" spans="3:27" s="1" customFormat="1" ht="18" customHeight="1">
      <c r="D31" s="62" t="s">
        <v>1101</v>
      </c>
      <c r="E31" s="31"/>
      <c r="F31" s="31"/>
      <c r="G31" s="31"/>
      <c r="H31" s="31"/>
      <c r="I31" s="31"/>
      <c r="J31" s="31"/>
      <c r="K31" s="31"/>
      <c r="L31" s="206"/>
      <c r="M31" s="207"/>
      <c r="N31" s="208"/>
      <c r="O31" s="29" t="s">
        <v>264</v>
      </c>
      <c r="T31" s="13"/>
      <c r="U31" s="13"/>
      <c r="V31" s="13"/>
      <c r="W31" s="13"/>
      <c r="X31" s="13"/>
      <c r="Y31" s="70"/>
      <c r="Z31" s="70"/>
      <c r="AA31" s="70"/>
    </row>
    <row r="32" spans="3:27" s="1" customFormat="1" ht="18" customHeight="1" thickBot="1">
      <c r="D32" s="62" t="s">
        <v>1102</v>
      </c>
      <c r="E32" s="31"/>
      <c r="F32" s="31"/>
      <c r="G32" s="31"/>
      <c r="H32" s="31"/>
      <c r="I32" s="31"/>
      <c r="J32" s="31"/>
      <c r="K32" s="31"/>
      <c r="L32" s="209"/>
      <c r="M32" s="210"/>
      <c r="N32" s="211"/>
      <c r="O32" s="29" t="s">
        <v>264</v>
      </c>
      <c r="T32" s="13"/>
      <c r="U32" s="13"/>
      <c r="V32" s="13"/>
      <c r="W32" s="13"/>
      <c r="X32" s="13"/>
      <c r="Y32" s="70"/>
      <c r="Z32" s="70"/>
      <c r="AA32" s="70"/>
    </row>
    <row r="33" spans="3:27" s="1" customFormat="1" ht="27.75" customHeight="1">
      <c r="K33" s="37" t="s">
        <v>350</v>
      </c>
      <c r="L33" s="113">
        <f>SUM(L30:N32)</f>
        <v>0</v>
      </c>
      <c r="M33" s="113"/>
      <c r="N33" s="113"/>
      <c r="O33" s="29" t="s">
        <v>264</v>
      </c>
      <c r="P33" s="114" t="str">
        <f>IF(L33=L16,"","※Q1「地域移行した当事者の地域移行後の住まいの場別人数」にて、「⑤家庭復帰」に計上した人数と一致させてください。")</f>
        <v/>
      </c>
      <c r="Q33" s="115"/>
      <c r="R33" s="115"/>
      <c r="S33" s="115"/>
      <c r="T33" s="13"/>
      <c r="U33" s="13"/>
      <c r="V33" s="13"/>
      <c r="W33" s="13"/>
      <c r="X33" s="13"/>
      <c r="Y33" s="70"/>
      <c r="Z33" s="70"/>
      <c r="AA33" s="70"/>
    </row>
    <row r="34" spans="3:27" s="1" customFormat="1" ht="4.5" customHeight="1">
      <c r="T34" s="13"/>
      <c r="U34" s="13"/>
      <c r="V34" s="13"/>
      <c r="W34" s="13"/>
      <c r="X34" s="13"/>
      <c r="Y34" s="70"/>
      <c r="Z34" s="70"/>
      <c r="AA34" s="70"/>
    </row>
    <row r="35" spans="3:27" s="1" customFormat="1" ht="18.600000000000001" thickBot="1">
      <c r="C35" s="24"/>
      <c r="D35" s="1" t="s">
        <v>682</v>
      </c>
      <c r="E35" s="1" t="s">
        <v>195</v>
      </c>
      <c r="T35" s="13"/>
      <c r="U35" s="13"/>
      <c r="V35" s="13"/>
      <c r="W35" s="13"/>
      <c r="X35" s="13"/>
      <c r="Y35" s="70"/>
      <c r="Z35" s="70"/>
      <c r="AA35" s="70"/>
    </row>
    <row r="36" spans="3:27" s="1" customFormat="1" ht="27.75" customHeight="1" thickBot="1">
      <c r="D36" s="151"/>
      <c r="E36" s="152"/>
      <c r="F36" s="152"/>
      <c r="G36" s="152"/>
      <c r="H36" s="152"/>
      <c r="I36" s="152"/>
      <c r="J36" s="152"/>
      <c r="K36" s="152"/>
      <c r="L36" s="152"/>
      <c r="M36" s="152"/>
      <c r="N36" s="152"/>
      <c r="O36" s="153"/>
      <c r="T36" s="4"/>
      <c r="U36" s="4">
        <f>IF(L32&gt;0,1,0)</f>
        <v>0</v>
      </c>
      <c r="V36" s="4"/>
      <c r="W36" s="4"/>
      <c r="X36" s="4"/>
      <c r="Y36" s="70"/>
      <c r="Z36" s="70"/>
      <c r="AA36" s="70"/>
    </row>
    <row r="37" spans="3:27" s="1" customFormat="1" ht="18" customHeight="1">
      <c r="D37" s="27"/>
      <c r="T37" s="13"/>
      <c r="U37" s="13"/>
      <c r="V37" s="13"/>
      <c r="W37" s="13"/>
      <c r="X37" s="13"/>
      <c r="Y37" s="70"/>
      <c r="Z37" s="70"/>
      <c r="AA37" s="70"/>
    </row>
    <row r="38" spans="3:27" s="1" customFormat="1" ht="18">
      <c r="C38" s="24">
        <v>3</v>
      </c>
      <c r="D38" s="1" t="s">
        <v>1103</v>
      </c>
      <c r="T38" s="13"/>
      <c r="U38" s="13"/>
      <c r="V38" s="13"/>
      <c r="W38" s="13"/>
      <c r="X38" s="13"/>
      <c r="Y38" s="70"/>
      <c r="Z38" s="70"/>
      <c r="AA38" s="70"/>
    </row>
    <row r="39" spans="3:27" s="1" customFormat="1" ht="16.5" customHeight="1">
      <c r="C39" s="24"/>
      <c r="D39" s="10" t="s">
        <v>1098</v>
      </c>
      <c r="T39" s="13"/>
      <c r="U39" s="13"/>
      <c r="V39" s="13"/>
      <c r="W39" s="13"/>
      <c r="X39" s="13"/>
      <c r="Y39" s="70"/>
      <c r="Z39" s="70"/>
      <c r="AA39" s="70"/>
    </row>
    <row r="40" spans="3:27" s="1" customFormat="1" ht="16.5" customHeight="1">
      <c r="C40" s="24"/>
      <c r="D40" s="10" t="s">
        <v>1104</v>
      </c>
      <c r="T40" s="13"/>
      <c r="U40" s="13"/>
      <c r="V40" s="13"/>
      <c r="W40" s="13"/>
      <c r="X40" s="13"/>
      <c r="Y40" s="70"/>
      <c r="Z40" s="70"/>
      <c r="AA40" s="70"/>
    </row>
    <row r="41" spans="3:27" s="1" customFormat="1" ht="9" customHeight="1" thickBot="1">
      <c r="T41" s="13"/>
      <c r="U41" s="13"/>
      <c r="V41" s="13"/>
      <c r="W41" s="13"/>
      <c r="X41" s="13"/>
      <c r="Y41" s="70"/>
      <c r="Z41" s="70"/>
      <c r="AA41" s="70"/>
    </row>
    <row r="42" spans="3:27" s="1" customFormat="1" ht="18" customHeight="1">
      <c r="D42" s="62" t="s">
        <v>1105</v>
      </c>
      <c r="E42" s="31"/>
      <c r="F42" s="31"/>
      <c r="G42" s="31"/>
      <c r="H42" s="31"/>
      <c r="I42" s="31"/>
      <c r="J42" s="31"/>
      <c r="K42" s="31"/>
      <c r="L42" s="203"/>
      <c r="M42" s="204"/>
      <c r="N42" s="205"/>
      <c r="O42" s="29" t="s">
        <v>264</v>
      </c>
      <c r="T42" s="13"/>
      <c r="U42" s="13"/>
      <c r="V42" s="13"/>
      <c r="W42" s="13"/>
      <c r="X42" s="13"/>
      <c r="Y42" s="70"/>
      <c r="Z42" s="70"/>
      <c r="AA42" s="70"/>
    </row>
    <row r="43" spans="3:27" s="1" customFormat="1" ht="18" customHeight="1">
      <c r="D43" s="62" t="s">
        <v>1106</v>
      </c>
      <c r="E43" s="31"/>
      <c r="F43" s="31"/>
      <c r="G43" s="31"/>
      <c r="H43" s="31"/>
      <c r="I43" s="31"/>
      <c r="J43" s="31"/>
      <c r="K43" s="31"/>
      <c r="L43" s="206"/>
      <c r="M43" s="207"/>
      <c r="N43" s="208"/>
      <c r="O43" s="29" t="s">
        <v>264</v>
      </c>
      <c r="T43" s="13"/>
      <c r="U43" s="13"/>
      <c r="V43" s="13"/>
      <c r="W43" s="13"/>
      <c r="X43" s="13"/>
      <c r="Y43" s="70"/>
      <c r="Z43" s="70"/>
      <c r="AA43" s="70"/>
    </row>
    <row r="44" spans="3:27" s="1" customFormat="1" ht="18" customHeight="1" thickBot="1">
      <c r="D44" s="62" t="s">
        <v>1102</v>
      </c>
      <c r="E44" s="31"/>
      <c r="F44" s="31"/>
      <c r="G44" s="31"/>
      <c r="H44" s="31"/>
      <c r="I44" s="31"/>
      <c r="J44" s="31"/>
      <c r="K44" s="31"/>
      <c r="L44" s="209"/>
      <c r="M44" s="210"/>
      <c r="N44" s="211"/>
      <c r="O44" s="29" t="s">
        <v>264</v>
      </c>
      <c r="T44" s="13"/>
      <c r="U44" s="13"/>
      <c r="V44" s="13"/>
      <c r="W44" s="13"/>
      <c r="X44" s="13"/>
      <c r="Y44" s="70"/>
      <c r="Z44" s="70"/>
      <c r="AA44" s="70"/>
    </row>
    <row r="45" spans="3:27" s="1" customFormat="1" ht="27.75" customHeight="1">
      <c r="K45" s="37" t="s">
        <v>350</v>
      </c>
      <c r="L45" s="113">
        <f>SUM(L42:N44)</f>
        <v>0</v>
      </c>
      <c r="M45" s="113"/>
      <c r="N45" s="113"/>
      <c r="O45" s="29" t="s">
        <v>264</v>
      </c>
      <c r="P45" s="114" t="str">
        <f>IF(L45=SUM(L17:N19),"","※Q1「地域移行した当事者の地域移行後の住まいの場別人数」にて、「1人暮らし・結婚等(⑥-1～3)」に計上した人数（合計値）と一致させてください。")</f>
        <v/>
      </c>
      <c r="Q45" s="115"/>
      <c r="R45" s="115"/>
      <c r="S45" s="115"/>
      <c r="T45" s="13"/>
      <c r="U45" s="13"/>
      <c r="V45" s="13"/>
      <c r="W45" s="13"/>
      <c r="X45" s="13"/>
      <c r="Y45" s="70"/>
      <c r="Z45" s="70"/>
      <c r="AA45" s="70"/>
    </row>
    <row r="46" spans="3:27" s="1" customFormat="1" ht="4.5" customHeight="1">
      <c r="T46" s="13"/>
      <c r="U46" s="13"/>
      <c r="V46" s="13"/>
      <c r="W46" s="13"/>
      <c r="X46" s="13"/>
      <c r="Y46" s="70"/>
      <c r="Z46" s="70"/>
      <c r="AA46" s="70"/>
    </row>
    <row r="47" spans="3:27" s="1" customFormat="1" ht="18.600000000000001" thickBot="1">
      <c r="C47" s="24"/>
      <c r="D47" s="1" t="s">
        <v>682</v>
      </c>
      <c r="E47" s="1" t="s">
        <v>195</v>
      </c>
      <c r="T47" s="13"/>
      <c r="U47" s="13"/>
      <c r="V47" s="13"/>
      <c r="W47" s="13"/>
      <c r="X47" s="13"/>
      <c r="Y47" s="70"/>
      <c r="Z47" s="70"/>
      <c r="AA47" s="70"/>
    </row>
    <row r="48" spans="3:27" s="1" customFormat="1" ht="27.75" customHeight="1" thickBot="1">
      <c r="D48" s="151"/>
      <c r="E48" s="152"/>
      <c r="F48" s="152"/>
      <c r="G48" s="152"/>
      <c r="H48" s="152"/>
      <c r="I48" s="152"/>
      <c r="J48" s="152"/>
      <c r="K48" s="152"/>
      <c r="L48" s="152"/>
      <c r="M48" s="152"/>
      <c r="N48" s="152"/>
      <c r="O48" s="153"/>
      <c r="T48" s="4"/>
      <c r="U48" s="4">
        <f>IF(L44&gt;0,1,0)</f>
        <v>0</v>
      </c>
      <c r="V48" s="4"/>
      <c r="W48" s="4"/>
      <c r="X48" s="4"/>
      <c r="Y48" s="70"/>
      <c r="Z48" s="70"/>
      <c r="AA48" s="70"/>
    </row>
    <row r="49" spans="3:27" s="1" customFormat="1" ht="18" customHeight="1">
      <c r="D49" s="27"/>
      <c r="T49" s="13"/>
      <c r="U49" s="13"/>
      <c r="V49" s="13"/>
      <c r="W49" s="13"/>
      <c r="X49" s="13"/>
      <c r="Y49" s="70"/>
      <c r="Z49" s="70"/>
      <c r="AA49" s="70"/>
    </row>
    <row r="50" spans="3:27" s="1" customFormat="1" ht="13.5">
      <c r="C50" s="24">
        <v>4</v>
      </c>
      <c r="D50" s="14" t="s">
        <v>183</v>
      </c>
      <c r="E50" s="1" t="s">
        <v>1107</v>
      </c>
      <c r="T50" s="4"/>
      <c r="U50" s="4"/>
      <c r="V50" s="4"/>
      <c r="W50" s="4"/>
      <c r="X50" s="4"/>
      <c r="Y50" s="70"/>
      <c r="Z50" s="70"/>
      <c r="AA50" s="70"/>
    </row>
    <row r="51" spans="3:27" s="1" customFormat="1" ht="9" customHeight="1">
      <c r="T51" s="4"/>
      <c r="U51" s="4"/>
      <c r="V51" s="4"/>
      <c r="W51" s="4"/>
      <c r="X51" s="4"/>
      <c r="Y51" s="70"/>
      <c r="Z51" s="70"/>
      <c r="AA51" s="70"/>
    </row>
    <row r="52" spans="3:27" s="1" customFormat="1" ht="13.5">
      <c r="C52" s="24"/>
      <c r="D52" s="64" t="s">
        <v>892</v>
      </c>
      <c r="E52" s="18"/>
      <c r="F52" s="18"/>
      <c r="G52" s="18"/>
      <c r="H52" s="18"/>
      <c r="I52" s="18"/>
      <c r="J52" s="18"/>
      <c r="K52" s="18"/>
      <c r="L52" s="18"/>
      <c r="M52" s="18"/>
      <c r="N52" s="18"/>
      <c r="T52" s="4"/>
      <c r="U52" s="4"/>
      <c r="V52" s="4"/>
      <c r="W52" s="4"/>
      <c r="X52" s="4"/>
      <c r="Y52" s="70"/>
      <c r="Z52" s="70"/>
      <c r="AA52" s="70"/>
    </row>
    <row r="53" spans="3:27" s="1" customFormat="1" ht="20.100000000000001" thickBot="1">
      <c r="C53" s="24"/>
      <c r="D53" s="8"/>
      <c r="F53" s="55" t="s">
        <v>893</v>
      </c>
      <c r="T53" s="80" t="s">
        <v>1108</v>
      </c>
      <c r="U53" s="4"/>
      <c r="V53" s="4"/>
      <c r="W53" s="4"/>
      <c r="X53" s="4"/>
      <c r="Y53" s="70"/>
      <c r="Z53" s="70"/>
      <c r="AA53" s="70"/>
    </row>
    <row r="54" spans="3:27" s="1" customFormat="1" ht="18" customHeight="1">
      <c r="D54" s="19"/>
      <c r="E54" s="30" t="s">
        <v>136</v>
      </c>
      <c r="F54" s="31"/>
      <c r="G54" s="31"/>
      <c r="H54" s="31"/>
      <c r="I54" s="31"/>
      <c r="J54" s="19" t="s">
        <v>329</v>
      </c>
      <c r="K54" s="31" t="s">
        <v>1109</v>
      </c>
      <c r="L54" s="31"/>
      <c r="M54" s="31"/>
      <c r="N54" s="31"/>
      <c r="O54" s="32"/>
      <c r="S54" s="25"/>
      <c r="T54" s="4" t="s">
        <v>114</v>
      </c>
      <c r="U54" s="4"/>
      <c r="V54" s="70">
        <f>COUNTIF(D54:D69,"◎")+COUNTIF(J54:J68,"◎")</f>
        <v>0</v>
      </c>
      <c r="W54" s="4">
        <f>IF(OR(D54="○",D54="◎"),1,0)</f>
        <v>0</v>
      </c>
      <c r="X54" s="4">
        <f>IF(OR(J54="○",J54="◎"),1,0)</f>
        <v>0</v>
      </c>
      <c r="Y54" s="4" t="str">
        <f>IF(OR($V$54&gt;1,$V$55&gt;2),"赤",IF(W54=1,"白",IF(AND($V$54=1,$V$55=2,W54=0),"グレー","オレンジ")))</f>
        <v>オレンジ</v>
      </c>
      <c r="Z54" s="4" t="str">
        <f>IF(OR($V$54&gt;1,$V$55&gt;2),"赤",IF(X54=1,"白",IF(AND($V$54=1,$V$55=2,X54=0),"グレー","オレンジ")))</f>
        <v>オレンジ</v>
      </c>
      <c r="AA54" s="70"/>
    </row>
    <row r="55" spans="3:27" s="1" customFormat="1" ht="18" customHeight="1">
      <c r="D55" s="21"/>
      <c r="E55" s="30" t="s">
        <v>138</v>
      </c>
      <c r="F55" s="31"/>
      <c r="G55" s="31"/>
      <c r="H55" s="31"/>
      <c r="I55" s="31"/>
      <c r="J55" s="21"/>
      <c r="K55" s="31" t="s">
        <v>1110</v>
      </c>
      <c r="L55" s="31"/>
      <c r="M55" s="31"/>
      <c r="N55" s="31"/>
      <c r="O55" s="32"/>
      <c r="S55" s="25"/>
      <c r="T55" s="4" t="s">
        <v>609</v>
      </c>
      <c r="U55" s="4"/>
      <c r="V55" s="70">
        <f>COUNTIF(D54:D69,"○")+COUNTIF(J54:J68,"○")</f>
        <v>0</v>
      </c>
      <c r="W55" s="4">
        <f t="shared" ref="W55:W69" si="0">IF(OR(D55="○",D55="◎"),1,0)</f>
        <v>0</v>
      </c>
      <c r="X55" s="4">
        <f t="shared" ref="X55:X68" si="1">IF(OR(J55="○",J55="◎"),1,0)</f>
        <v>0</v>
      </c>
      <c r="Y55" s="4" t="str">
        <f t="shared" ref="Y55:Y69" si="2">IF(OR($V$54&gt;1,$V$55&gt;2),"赤",IF(W55=1,"白",IF(AND($V$54=1,$V$55=2,W55=0),"グレー","オレンジ")))</f>
        <v>オレンジ</v>
      </c>
      <c r="Z55" s="4" t="str">
        <f>IF(OR($V$54&gt;1,$V$55&gt;2),"赤",IF(X55=1,"白",IF(AND($V$54=1,$V$55=2,X55=0),"グレー","オレンジ")))</f>
        <v>オレンジ</v>
      </c>
      <c r="AA55" s="70"/>
    </row>
    <row r="56" spans="3:27" s="1" customFormat="1" ht="18" customHeight="1">
      <c r="D56" s="21"/>
      <c r="E56" s="30" t="s">
        <v>140</v>
      </c>
      <c r="F56" s="31"/>
      <c r="G56" s="31"/>
      <c r="H56" s="31"/>
      <c r="I56" s="31"/>
      <c r="J56" s="21" t="s">
        <v>329</v>
      </c>
      <c r="K56" s="31" t="s">
        <v>1111</v>
      </c>
      <c r="L56" s="31"/>
      <c r="M56" s="31"/>
      <c r="N56" s="31"/>
      <c r="O56" s="32"/>
      <c r="S56" s="25"/>
      <c r="T56" s="4"/>
      <c r="U56" s="4"/>
      <c r="V56" s="4"/>
      <c r="W56" s="4">
        <f t="shared" si="0"/>
        <v>0</v>
      </c>
      <c r="X56" s="4">
        <f t="shared" si="1"/>
        <v>0</v>
      </c>
      <c r="Y56" s="4" t="str">
        <f t="shared" si="2"/>
        <v>オレンジ</v>
      </c>
      <c r="Z56" s="4" t="str">
        <f t="shared" ref="Z56:Z68" si="3">IF(OR($V$54&gt;1,$V$55&gt;2),"赤",IF(X56=1,"白",IF(AND($V$54=1,$V$55=2,X56=0),"グレー","オレンジ")))</f>
        <v>オレンジ</v>
      </c>
      <c r="AA56" s="70"/>
    </row>
    <row r="57" spans="3:27" s="1" customFormat="1" ht="18" customHeight="1">
      <c r="D57" s="21"/>
      <c r="E57" s="30" t="s">
        <v>1112</v>
      </c>
      <c r="F57" s="31"/>
      <c r="G57" s="31"/>
      <c r="H57" s="31"/>
      <c r="I57" s="31"/>
      <c r="J57" s="21"/>
      <c r="K57" s="31" t="s">
        <v>1113</v>
      </c>
      <c r="L57" s="31"/>
      <c r="M57" s="31"/>
      <c r="N57" s="31"/>
      <c r="O57" s="32"/>
      <c r="S57" s="25"/>
      <c r="T57" s="4"/>
      <c r="U57" s="4"/>
      <c r="V57" s="4"/>
      <c r="W57" s="4">
        <f t="shared" si="0"/>
        <v>0</v>
      </c>
      <c r="X57" s="4">
        <f t="shared" si="1"/>
        <v>0</v>
      </c>
      <c r="Y57" s="4" t="str">
        <f t="shared" si="2"/>
        <v>オレンジ</v>
      </c>
      <c r="Z57" s="4" t="str">
        <f t="shared" si="3"/>
        <v>オレンジ</v>
      </c>
      <c r="AA57" s="70"/>
    </row>
    <row r="58" spans="3:27" s="1" customFormat="1" ht="18" customHeight="1">
      <c r="D58" s="21"/>
      <c r="E58" s="30" t="s">
        <v>1114</v>
      </c>
      <c r="F58" s="31"/>
      <c r="G58" s="31"/>
      <c r="H58" s="31"/>
      <c r="I58" s="31"/>
      <c r="J58" s="21"/>
      <c r="K58" s="31" t="s">
        <v>1115</v>
      </c>
      <c r="L58" s="31"/>
      <c r="M58" s="31"/>
      <c r="N58" s="31"/>
      <c r="O58" s="32"/>
      <c r="S58" s="25"/>
      <c r="T58" s="4"/>
      <c r="U58" s="4"/>
      <c r="V58" s="4"/>
      <c r="W58" s="4">
        <f t="shared" si="0"/>
        <v>0</v>
      </c>
      <c r="X58" s="4">
        <f t="shared" si="1"/>
        <v>0</v>
      </c>
      <c r="Y58" s="4" t="str">
        <f t="shared" si="2"/>
        <v>オレンジ</v>
      </c>
      <c r="Z58" s="4" t="str">
        <f t="shared" si="3"/>
        <v>オレンジ</v>
      </c>
      <c r="AA58" s="70"/>
    </row>
    <row r="59" spans="3:27" s="1" customFormat="1" ht="18" customHeight="1">
      <c r="D59" s="21"/>
      <c r="E59" s="30" t="s">
        <v>1116</v>
      </c>
      <c r="F59" s="31"/>
      <c r="G59" s="31"/>
      <c r="H59" s="31"/>
      <c r="I59" s="31"/>
      <c r="J59" s="21"/>
      <c r="K59" s="31" t="s">
        <v>1117</v>
      </c>
      <c r="L59" s="31"/>
      <c r="M59" s="31"/>
      <c r="N59" s="31"/>
      <c r="O59" s="32"/>
      <c r="S59" s="25"/>
      <c r="T59" s="4"/>
      <c r="U59" s="4"/>
      <c r="V59" s="4"/>
      <c r="W59" s="4">
        <f t="shared" si="0"/>
        <v>0</v>
      </c>
      <c r="X59" s="4">
        <f t="shared" si="1"/>
        <v>0</v>
      </c>
      <c r="Y59" s="4" t="str">
        <f t="shared" si="2"/>
        <v>オレンジ</v>
      </c>
      <c r="Z59" s="4" t="str">
        <f t="shared" si="3"/>
        <v>オレンジ</v>
      </c>
      <c r="AA59" s="70"/>
    </row>
    <row r="60" spans="3:27" s="1" customFormat="1" ht="18" customHeight="1">
      <c r="D60" s="21"/>
      <c r="E60" s="30" t="s">
        <v>1118</v>
      </c>
      <c r="F60" s="31"/>
      <c r="G60" s="31"/>
      <c r="H60" s="31"/>
      <c r="I60" s="31"/>
      <c r="J60" s="21"/>
      <c r="K60" s="31" t="s">
        <v>1119</v>
      </c>
      <c r="L60" s="31"/>
      <c r="M60" s="31"/>
      <c r="N60" s="31"/>
      <c r="O60" s="32"/>
      <c r="S60" s="25"/>
      <c r="T60" s="4"/>
      <c r="U60" s="4"/>
      <c r="V60" s="4"/>
      <c r="W60" s="4">
        <f t="shared" si="0"/>
        <v>0</v>
      </c>
      <c r="X60" s="4">
        <f t="shared" si="1"/>
        <v>0</v>
      </c>
      <c r="Y60" s="4" t="str">
        <f t="shared" si="2"/>
        <v>オレンジ</v>
      </c>
      <c r="Z60" s="4" t="str">
        <f t="shared" si="3"/>
        <v>オレンジ</v>
      </c>
      <c r="AA60" s="70"/>
    </row>
    <row r="61" spans="3:27" s="1" customFormat="1" ht="18" customHeight="1">
      <c r="D61" s="21"/>
      <c r="E61" s="30" t="s">
        <v>1120</v>
      </c>
      <c r="F61" s="31"/>
      <c r="G61" s="31"/>
      <c r="H61" s="31"/>
      <c r="I61" s="31"/>
      <c r="J61" s="21"/>
      <c r="K61" s="31" t="s">
        <v>1121</v>
      </c>
      <c r="L61" s="31"/>
      <c r="M61" s="31"/>
      <c r="N61" s="31"/>
      <c r="O61" s="32"/>
      <c r="S61" s="25"/>
      <c r="T61" s="4"/>
      <c r="U61" s="4"/>
      <c r="V61" s="4"/>
      <c r="W61" s="4">
        <f t="shared" si="0"/>
        <v>0</v>
      </c>
      <c r="X61" s="4">
        <f t="shared" si="1"/>
        <v>0</v>
      </c>
      <c r="Y61" s="4" t="str">
        <f t="shared" si="2"/>
        <v>オレンジ</v>
      </c>
      <c r="Z61" s="4" t="str">
        <f t="shared" si="3"/>
        <v>オレンジ</v>
      </c>
      <c r="AA61" s="70"/>
    </row>
    <row r="62" spans="3:27" s="1" customFormat="1" ht="18" customHeight="1">
      <c r="D62" s="21"/>
      <c r="E62" s="30" t="s">
        <v>1122</v>
      </c>
      <c r="F62" s="31"/>
      <c r="G62" s="31"/>
      <c r="H62" s="31"/>
      <c r="I62" s="31"/>
      <c r="J62" s="21"/>
      <c r="K62" s="31" t="s">
        <v>1123</v>
      </c>
      <c r="L62" s="31"/>
      <c r="M62" s="31"/>
      <c r="N62" s="31"/>
      <c r="O62" s="32"/>
      <c r="S62" s="25"/>
      <c r="T62" s="4"/>
      <c r="U62" s="4"/>
      <c r="V62" s="4"/>
      <c r="W62" s="4">
        <f t="shared" si="0"/>
        <v>0</v>
      </c>
      <c r="X62" s="4">
        <f t="shared" si="1"/>
        <v>0</v>
      </c>
      <c r="Y62" s="4" t="str">
        <f t="shared" si="2"/>
        <v>オレンジ</v>
      </c>
      <c r="Z62" s="4" t="str">
        <f t="shared" si="3"/>
        <v>オレンジ</v>
      </c>
      <c r="AA62" s="70"/>
    </row>
    <row r="63" spans="3:27" s="1" customFormat="1" ht="18" customHeight="1">
      <c r="D63" s="21"/>
      <c r="E63" s="30" t="s">
        <v>1124</v>
      </c>
      <c r="F63" s="31"/>
      <c r="G63" s="31"/>
      <c r="H63" s="31"/>
      <c r="I63" s="31"/>
      <c r="J63" s="21"/>
      <c r="K63" s="31" t="s">
        <v>1125</v>
      </c>
      <c r="L63" s="31"/>
      <c r="M63" s="31"/>
      <c r="N63" s="31"/>
      <c r="O63" s="32"/>
      <c r="S63" s="25"/>
      <c r="T63" s="4"/>
      <c r="U63" s="4"/>
      <c r="V63" s="4"/>
      <c r="W63" s="4">
        <f t="shared" si="0"/>
        <v>0</v>
      </c>
      <c r="X63" s="4">
        <f t="shared" si="1"/>
        <v>0</v>
      </c>
      <c r="Y63" s="4" t="str">
        <f t="shared" si="2"/>
        <v>オレンジ</v>
      </c>
      <c r="Z63" s="4" t="str">
        <f t="shared" si="3"/>
        <v>オレンジ</v>
      </c>
      <c r="AA63" s="70"/>
    </row>
    <row r="64" spans="3:27" s="1" customFormat="1" ht="18" customHeight="1">
      <c r="D64" s="21"/>
      <c r="E64" s="30" t="s">
        <v>1126</v>
      </c>
      <c r="F64" s="31"/>
      <c r="G64" s="31"/>
      <c r="H64" s="31"/>
      <c r="I64" s="31"/>
      <c r="J64" s="21"/>
      <c r="K64" s="31" t="s">
        <v>1127</v>
      </c>
      <c r="L64" s="31"/>
      <c r="M64" s="31"/>
      <c r="N64" s="31"/>
      <c r="O64" s="32"/>
      <c r="S64" s="25"/>
      <c r="T64" s="4"/>
      <c r="U64" s="4"/>
      <c r="V64" s="4"/>
      <c r="W64" s="4">
        <f t="shared" si="0"/>
        <v>0</v>
      </c>
      <c r="X64" s="4">
        <f t="shared" si="1"/>
        <v>0</v>
      </c>
      <c r="Y64" s="4" t="str">
        <f t="shared" si="2"/>
        <v>オレンジ</v>
      </c>
      <c r="Z64" s="4" t="str">
        <f t="shared" si="3"/>
        <v>オレンジ</v>
      </c>
      <c r="AA64" s="70"/>
    </row>
    <row r="65" spans="3:27" s="1" customFormat="1" ht="18" customHeight="1">
      <c r="D65" s="21"/>
      <c r="E65" s="30" t="s">
        <v>1128</v>
      </c>
      <c r="F65" s="31"/>
      <c r="G65" s="31"/>
      <c r="H65" s="31"/>
      <c r="I65" s="31"/>
      <c r="J65" s="21"/>
      <c r="K65" s="31" t="s">
        <v>1129</v>
      </c>
      <c r="L65" s="31"/>
      <c r="M65" s="31"/>
      <c r="N65" s="31"/>
      <c r="O65" s="32"/>
      <c r="S65" s="25"/>
      <c r="T65" s="4"/>
      <c r="U65" s="4"/>
      <c r="V65" s="4"/>
      <c r="W65" s="4">
        <f t="shared" si="0"/>
        <v>0</v>
      </c>
      <c r="X65" s="4">
        <f t="shared" si="1"/>
        <v>0</v>
      </c>
      <c r="Y65" s="4" t="str">
        <f t="shared" si="2"/>
        <v>オレンジ</v>
      </c>
      <c r="Z65" s="4" t="str">
        <f t="shared" si="3"/>
        <v>オレンジ</v>
      </c>
      <c r="AA65" s="70"/>
    </row>
    <row r="66" spans="3:27" s="1" customFormat="1" ht="18" customHeight="1">
      <c r="D66" s="21"/>
      <c r="E66" s="30" t="s">
        <v>1130</v>
      </c>
      <c r="F66" s="31"/>
      <c r="G66" s="31"/>
      <c r="H66" s="31"/>
      <c r="I66" s="31"/>
      <c r="J66" s="21"/>
      <c r="K66" s="31" t="s">
        <v>1131</v>
      </c>
      <c r="L66" s="31"/>
      <c r="M66" s="31"/>
      <c r="N66" s="31"/>
      <c r="O66" s="32"/>
      <c r="S66" s="25"/>
      <c r="T66" s="4"/>
      <c r="U66" s="4"/>
      <c r="V66" s="4"/>
      <c r="W66" s="4">
        <f t="shared" si="0"/>
        <v>0</v>
      </c>
      <c r="X66" s="4">
        <f t="shared" si="1"/>
        <v>0</v>
      </c>
      <c r="Y66" s="4" t="str">
        <f t="shared" si="2"/>
        <v>オレンジ</v>
      </c>
      <c r="Z66" s="4" t="str">
        <f t="shared" si="3"/>
        <v>オレンジ</v>
      </c>
      <c r="AA66" s="70"/>
    </row>
    <row r="67" spans="3:27" s="1" customFormat="1" ht="18" customHeight="1">
      <c r="D67" s="21"/>
      <c r="E67" s="30" t="s">
        <v>1132</v>
      </c>
      <c r="F67" s="31"/>
      <c r="G67" s="31"/>
      <c r="H67" s="31"/>
      <c r="I67" s="31"/>
      <c r="J67" s="21"/>
      <c r="K67" s="31" t="s">
        <v>1133</v>
      </c>
      <c r="L67" s="31"/>
      <c r="M67" s="31"/>
      <c r="N67" s="31"/>
      <c r="O67" s="32"/>
      <c r="S67" s="25"/>
      <c r="T67" s="4"/>
      <c r="U67" s="4"/>
      <c r="V67" s="4"/>
      <c r="W67" s="4">
        <f t="shared" si="0"/>
        <v>0</v>
      </c>
      <c r="X67" s="4">
        <f t="shared" si="1"/>
        <v>0</v>
      </c>
      <c r="Y67" s="4" t="str">
        <f t="shared" si="2"/>
        <v>オレンジ</v>
      </c>
      <c r="Z67" s="4" t="str">
        <f t="shared" si="3"/>
        <v>オレンジ</v>
      </c>
      <c r="AA67" s="70"/>
    </row>
    <row r="68" spans="3:27" s="1" customFormat="1" ht="18" customHeight="1" thickBot="1">
      <c r="D68" s="21"/>
      <c r="E68" s="30" t="s">
        <v>1134</v>
      </c>
      <c r="F68" s="31"/>
      <c r="G68" s="31"/>
      <c r="H68" s="31"/>
      <c r="I68" s="31"/>
      <c r="J68" s="20"/>
      <c r="K68" s="31" t="s">
        <v>1135</v>
      </c>
      <c r="L68" s="31"/>
      <c r="M68" s="31"/>
      <c r="N68" s="31"/>
      <c r="O68" s="32"/>
      <c r="S68" s="25"/>
      <c r="T68" s="4"/>
      <c r="U68" s="4"/>
      <c r="V68" s="4"/>
      <c r="W68" s="4">
        <f t="shared" si="0"/>
        <v>0</v>
      </c>
      <c r="X68" s="4">
        <f t="shared" si="1"/>
        <v>0</v>
      </c>
      <c r="Y68" s="4" t="str">
        <f t="shared" si="2"/>
        <v>オレンジ</v>
      </c>
      <c r="Z68" s="4" t="str">
        <f t="shared" si="3"/>
        <v>オレンジ</v>
      </c>
      <c r="AA68" s="70"/>
    </row>
    <row r="69" spans="3:27" s="1" customFormat="1" ht="18" customHeight="1" thickBot="1">
      <c r="D69" s="20"/>
      <c r="E69" s="30" t="s">
        <v>1136</v>
      </c>
      <c r="F69" s="31"/>
      <c r="G69" s="31"/>
      <c r="H69" s="31"/>
      <c r="I69" s="32"/>
      <c r="S69" s="25"/>
      <c r="T69" s="4"/>
      <c r="U69" s="4"/>
      <c r="V69" s="4"/>
      <c r="W69" s="4">
        <f t="shared" si="0"/>
        <v>0</v>
      </c>
      <c r="X69" s="70"/>
      <c r="Y69" s="4" t="str">
        <f t="shared" si="2"/>
        <v>オレンジ</v>
      </c>
      <c r="Z69" s="70"/>
      <c r="AA69" s="70"/>
    </row>
    <row r="70" spans="3:27" s="1" customFormat="1" ht="4.5" customHeight="1">
      <c r="T70" s="4"/>
      <c r="U70" s="4"/>
      <c r="V70" s="4"/>
      <c r="W70" s="4"/>
      <c r="X70" s="4"/>
      <c r="Y70" s="70"/>
      <c r="Z70" s="70"/>
      <c r="AA70" s="70"/>
    </row>
    <row r="71" spans="3:27" s="1" customFormat="1" ht="14.1" thickBot="1">
      <c r="C71" s="24"/>
      <c r="D71" s="8" t="s">
        <v>601</v>
      </c>
      <c r="E71" s="1" t="s">
        <v>457</v>
      </c>
      <c r="T71" s="4"/>
      <c r="U71" s="4"/>
      <c r="V71" s="4"/>
      <c r="W71" s="4"/>
      <c r="X71" s="4"/>
      <c r="Y71" s="70"/>
      <c r="Z71" s="70"/>
      <c r="AA71" s="70"/>
    </row>
    <row r="72" spans="3:27" s="1" customFormat="1" ht="27.75" customHeight="1" thickBot="1">
      <c r="D72" s="151"/>
      <c r="E72" s="152"/>
      <c r="F72" s="152"/>
      <c r="G72" s="152"/>
      <c r="H72" s="152"/>
      <c r="I72" s="152"/>
      <c r="J72" s="152"/>
      <c r="K72" s="152"/>
      <c r="L72" s="152"/>
      <c r="M72" s="152"/>
      <c r="N72" s="152"/>
      <c r="O72" s="153"/>
      <c r="T72" s="4"/>
      <c r="U72" s="4">
        <f>IF(OR(J68="○",J68="◎"),1,0)</f>
        <v>0</v>
      </c>
      <c r="V72" s="4"/>
      <c r="W72" s="4"/>
      <c r="X72" s="4"/>
      <c r="Y72" s="70"/>
      <c r="Z72" s="70"/>
      <c r="AA72" s="70"/>
    </row>
    <row r="73" spans="3:27" s="1" customFormat="1" ht="18" customHeight="1">
      <c r="D73" s="27"/>
      <c r="T73" s="4"/>
      <c r="U73" s="4"/>
      <c r="V73" s="4"/>
      <c r="W73" s="4"/>
      <c r="X73" s="4"/>
      <c r="Y73" s="70"/>
      <c r="Z73" s="70"/>
      <c r="AA73" s="70"/>
    </row>
    <row r="74" spans="3:27" s="1" customFormat="1" ht="18">
      <c r="C74" s="24">
        <v>5</v>
      </c>
      <c r="D74" s="1" t="s">
        <v>109</v>
      </c>
      <c r="E74" s="1" t="s">
        <v>1137</v>
      </c>
      <c r="I74" s="69"/>
      <c r="J74" s="69"/>
      <c r="T74" s="13"/>
      <c r="U74" s="13"/>
      <c r="V74" s="13"/>
      <c r="W74" s="13"/>
      <c r="X74" s="13"/>
      <c r="Y74" s="70"/>
      <c r="Z74" s="70"/>
      <c r="AA74" s="70"/>
    </row>
    <row r="75" spans="3:27" s="1" customFormat="1" ht="18">
      <c r="C75" s="24"/>
      <c r="E75" s="10" t="s">
        <v>1138</v>
      </c>
      <c r="T75" s="13"/>
      <c r="U75" s="13"/>
      <c r="V75" s="13"/>
      <c r="W75" s="13"/>
      <c r="X75" s="13"/>
      <c r="Y75" s="70"/>
      <c r="Z75" s="70"/>
      <c r="AA75" s="70"/>
    </row>
    <row r="76" spans="3:27" s="1" customFormat="1" ht="9" customHeight="1" thickBot="1">
      <c r="T76" s="13"/>
      <c r="U76" s="13"/>
      <c r="V76" s="13"/>
      <c r="W76" s="13"/>
      <c r="X76" s="13"/>
      <c r="Y76" s="70"/>
      <c r="Z76" s="70"/>
      <c r="AA76" s="70"/>
    </row>
    <row r="77" spans="3:27" s="1" customFormat="1" ht="27.75" customHeight="1" thickBot="1">
      <c r="D77" s="212"/>
      <c r="E77" s="213"/>
      <c r="F77" s="214"/>
      <c r="G77" s="29" t="s">
        <v>1139</v>
      </c>
      <c r="T77" s="4"/>
      <c r="U77" s="4"/>
      <c r="V77" s="4"/>
      <c r="W77" s="4"/>
      <c r="X77" s="4"/>
      <c r="Y77" s="70"/>
      <c r="Z77" s="70"/>
      <c r="AA77" s="70"/>
    </row>
    <row r="78" spans="3:27" s="1" customFormat="1" ht="18" customHeight="1">
      <c r="D78" s="27"/>
      <c r="T78" s="13"/>
      <c r="U78" s="13"/>
      <c r="V78" s="13"/>
      <c r="W78" s="13"/>
      <c r="X78" s="13"/>
      <c r="Y78" s="70"/>
      <c r="Z78" s="70"/>
      <c r="AA78" s="70"/>
    </row>
    <row r="79" spans="3:27" s="1" customFormat="1" ht="18">
      <c r="C79" s="24"/>
      <c r="D79" s="1" t="s">
        <v>601</v>
      </c>
      <c r="E79" s="1" t="s">
        <v>1140</v>
      </c>
      <c r="T79" s="13"/>
      <c r="U79" s="13"/>
      <c r="V79" s="13"/>
      <c r="W79" s="13"/>
      <c r="X79" s="13"/>
      <c r="Y79" s="70"/>
      <c r="Z79" s="70"/>
      <c r="AA79" s="70"/>
    </row>
    <row r="80" spans="3:27" s="1" customFormat="1" ht="9" customHeight="1" thickBot="1">
      <c r="T80" s="13"/>
      <c r="U80" s="13"/>
      <c r="V80" s="13"/>
      <c r="W80" s="13"/>
      <c r="X80" s="13"/>
      <c r="Y80" s="70"/>
      <c r="Z80" s="70"/>
      <c r="AA80" s="70"/>
    </row>
    <row r="81" spans="1:27" s="1" customFormat="1" ht="18" customHeight="1">
      <c r="D81" s="35" t="s">
        <v>1141</v>
      </c>
      <c r="E81" s="31"/>
      <c r="F81" s="31"/>
      <c r="G81" s="31"/>
      <c r="H81" s="203"/>
      <c r="I81" s="204"/>
      <c r="J81" s="205"/>
      <c r="K81" s="29" t="s">
        <v>1139</v>
      </c>
      <c r="T81" s="13"/>
      <c r="U81" s="13"/>
      <c r="V81" s="13"/>
      <c r="W81" s="13"/>
      <c r="X81" s="13"/>
      <c r="Y81" s="70"/>
      <c r="Z81" s="70"/>
      <c r="AA81" s="70"/>
    </row>
    <row r="82" spans="1:27" s="1" customFormat="1" ht="18" customHeight="1">
      <c r="D82" s="35" t="s">
        <v>1142</v>
      </c>
      <c r="E82" s="31"/>
      <c r="F82" s="31"/>
      <c r="G82" s="31"/>
      <c r="H82" s="206"/>
      <c r="I82" s="207"/>
      <c r="J82" s="208"/>
      <c r="K82" s="29" t="s">
        <v>1143</v>
      </c>
      <c r="T82" s="13"/>
      <c r="U82" s="13"/>
      <c r="V82" s="13"/>
      <c r="W82" s="13"/>
      <c r="X82" s="13"/>
      <c r="Y82" s="70"/>
      <c r="Z82" s="70"/>
      <c r="AA82" s="70"/>
    </row>
    <row r="83" spans="1:27" s="1" customFormat="1" ht="18" customHeight="1">
      <c r="D83" s="35" t="s">
        <v>1144</v>
      </c>
      <c r="E83" s="31"/>
      <c r="F83" s="31"/>
      <c r="G83" s="31"/>
      <c r="H83" s="206"/>
      <c r="I83" s="207"/>
      <c r="J83" s="208"/>
      <c r="K83" s="29" t="s">
        <v>1143</v>
      </c>
      <c r="T83" s="13"/>
      <c r="U83" s="13"/>
      <c r="V83" s="13"/>
      <c r="W83" s="13"/>
      <c r="X83" s="13"/>
      <c r="Y83" s="70"/>
      <c r="Z83" s="70"/>
      <c r="AA83" s="70"/>
    </row>
    <row r="84" spans="1:27" s="1" customFormat="1" ht="18" customHeight="1">
      <c r="D84" s="35" t="s">
        <v>1145</v>
      </c>
      <c r="E84" s="31"/>
      <c r="F84" s="31"/>
      <c r="G84" s="31"/>
      <c r="H84" s="206"/>
      <c r="I84" s="207"/>
      <c r="J84" s="208"/>
      <c r="K84" s="29" t="s">
        <v>1143</v>
      </c>
      <c r="T84" s="13"/>
      <c r="U84" s="13"/>
      <c r="V84" s="13"/>
      <c r="W84" s="13"/>
      <c r="X84" s="13"/>
      <c r="Y84" s="70"/>
      <c r="Z84" s="70"/>
      <c r="AA84" s="70"/>
    </row>
    <row r="85" spans="1:27" s="1" customFormat="1" ht="18" customHeight="1" thickBot="1">
      <c r="D85" s="35" t="s">
        <v>1146</v>
      </c>
      <c r="E85" s="31"/>
      <c r="F85" s="31"/>
      <c r="G85" s="31"/>
      <c r="H85" s="215"/>
      <c r="I85" s="216"/>
      <c r="J85" s="217"/>
      <c r="K85" s="29" t="s">
        <v>1143</v>
      </c>
      <c r="T85" s="13"/>
      <c r="U85" s="13"/>
      <c r="V85" s="13"/>
      <c r="W85" s="13"/>
      <c r="X85" s="13"/>
      <c r="Y85" s="70"/>
      <c r="Z85" s="70"/>
      <c r="AA85" s="70"/>
    </row>
    <row r="86" spans="1:27" s="1" customFormat="1" ht="27.75" customHeight="1">
      <c r="G86" s="37" t="s">
        <v>350</v>
      </c>
      <c r="H86" s="113">
        <f>SUM(H81:J85)</f>
        <v>0</v>
      </c>
      <c r="I86" s="113"/>
      <c r="J86" s="113"/>
      <c r="K86" s="29" t="s">
        <v>264</v>
      </c>
      <c r="L86" s="114" t="str">
        <f>IF((H86=D77),"","※①‐1「地域移行後に障害者支援施設に再入所となったケースの数」と一致させてください。")</f>
        <v/>
      </c>
      <c r="M86" s="115"/>
      <c r="N86" s="115"/>
      <c r="O86" s="115"/>
      <c r="P86" s="115"/>
      <c r="Q86" s="115"/>
      <c r="R86" s="115"/>
      <c r="S86" s="115"/>
      <c r="T86" s="13"/>
      <c r="U86" s="13"/>
      <c r="V86" s="13"/>
      <c r="W86" s="13"/>
      <c r="X86" s="13"/>
      <c r="Y86" s="70"/>
      <c r="Z86" s="70"/>
      <c r="AA86" s="70"/>
    </row>
    <row r="87" spans="1:27" ht="14.25" customHeight="1">
      <c r="A87" s="1"/>
      <c r="S87" s="27"/>
    </row>
    <row r="88" spans="1:27" s="1" customFormat="1" ht="18">
      <c r="D88" s="24" t="s">
        <v>1147</v>
      </c>
      <c r="E88" s="1" t="s">
        <v>1148</v>
      </c>
      <c r="T88" s="13"/>
      <c r="U88" s="13"/>
      <c r="V88" s="13"/>
      <c r="W88" s="13"/>
      <c r="X88" s="13"/>
      <c r="Y88" s="70"/>
      <c r="Z88" s="70"/>
      <c r="AA88" s="70"/>
    </row>
    <row r="89" spans="1:27" s="1" customFormat="1" ht="18">
      <c r="C89" s="24"/>
      <c r="E89" s="10" t="s">
        <v>1149</v>
      </c>
      <c r="T89" s="13"/>
      <c r="U89" s="13"/>
      <c r="V89" s="13"/>
      <c r="W89" s="13"/>
      <c r="X89" s="13"/>
      <c r="Y89" s="70"/>
      <c r="Z89" s="70"/>
      <c r="AA89" s="70"/>
    </row>
    <row r="90" spans="1:27" s="1" customFormat="1" ht="9" customHeight="1" thickBot="1">
      <c r="T90" s="13"/>
      <c r="U90" s="13"/>
      <c r="V90" s="13"/>
      <c r="W90" s="13"/>
      <c r="X90" s="13"/>
      <c r="Y90" s="70"/>
      <c r="Z90" s="70"/>
      <c r="AA90" s="70"/>
    </row>
    <row r="91" spans="1:27" s="1" customFormat="1" ht="27.75" customHeight="1" thickBot="1">
      <c r="D91" s="151"/>
      <c r="E91" s="152"/>
      <c r="F91" s="152"/>
      <c r="G91" s="152"/>
      <c r="H91" s="152"/>
      <c r="I91" s="152"/>
      <c r="J91" s="152"/>
      <c r="K91" s="152"/>
      <c r="L91" s="152"/>
      <c r="M91" s="152"/>
      <c r="N91" s="152"/>
      <c r="O91" s="153"/>
      <c r="T91" s="4"/>
      <c r="U91" s="4">
        <f>IF(D77&gt;0,1,0)</f>
        <v>0</v>
      </c>
      <c r="V91" s="4"/>
      <c r="W91" s="4"/>
      <c r="X91" s="4"/>
      <c r="Y91" s="70"/>
      <c r="Z91" s="70"/>
      <c r="AA91" s="70"/>
    </row>
    <row r="92" spans="1:27" ht="14.25" customHeight="1">
      <c r="A92" s="1"/>
    </row>
    <row r="93" spans="1:27" s="1" customFormat="1" ht="25.5" customHeight="1">
      <c r="T93" s="13"/>
      <c r="U93" s="13"/>
      <c r="V93" s="13"/>
      <c r="W93" s="13"/>
      <c r="X93" s="13"/>
      <c r="Y93" s="70"/>
      <c r="Z93" s="70"/>
      <c r="AA93" s="70"/>
    </row>
    <row r="94" spans="1:27" s="1" customFormat="1" ht="18" customHeight="1">
      <c r="C94" s="218" t="s">
        <v>1150</v>
      </c>
      <c r="D94" s="218"/>
      <c r="E94" s="218"/>
      <c r="F94" s="218"/>
      <c r="G94" s="218"/>
      <c r="H94" s="218"/>
      <c r="I94" s="218"/>
      <c r="J94" s="218"/>
      <c r="K94" s="218"/>
      <c r="L94" s="218"/>
      <c r="M94" s="218"/>
      <c r="N94" s="218"/>
      <c r="O94" s="218"/>
      <c r="P94" s="218"/>
      <c r="T94" s="13"/>
      <c r="U94" s="13"/>
      <c r="V94" s="13"/>
      <c r="W94" s="13"/>
      <c r="X94" s="13"/>
      <c r="Y94" s="70"/>
      <c r="Z94" s="70"/>
      <c r="AA94" s="70"/>
    </row>
    <row r="95" spans="1:27" s="1" customFormat="1" ht="25.5" customHeight="1">
      <c r="T95" s="13"/>
      <c r="U95" s="13"/>
      <c r="V95" s="13"/>
      <c r="W95" s="13"/>
      <c r="X95" s="13"/>
      <c r="Y95" s="70"/>
      <c r="Z95" s="70"/>
      <c r="AA95" s="70"/>
    </row>
    <row r="96" spans="1:27" s="1" customFormat="1" ht="14.25" customHeight="1">
      <c r="T96" s="13"/>
      <c r="U96" s="13"/>
      <c r="V96" s="13"/>
      <c r="W96" s="13"/>
      <c r="X96" s="13"/>
      <c r="Y96" s="70"/>
      <c r="Z96" s="70"/>
      <c r="AA96" s="70"/>
    </row>
  </sheetData>
  <sheetProtection sheet="1" selectLockedCells="1"/>
  <mergeCells count="40">
    <mergeCell ref="P21:S21"/>
    <mergeCell ref="L33:N33"/>
    <mergeCell ref="P33:S33"/>
    <mergeCell ref="L45:N45"/>
    <mergeCell ref="P45:S45"/>
    <mergeCell ref="H85:J85"/>
    <mergeCell ref="D91:O91"/>
    <mergeCell ref="C94:P94"/>
    <mergeCell ref="H81:J81"/>
    <mergeCell ref="H82:J82"/>
    <mergeCell ref="H83:J83"/>
    <mergeCell ref="H86:J86"/>
    <mergeCell ref="L86:S86"/>
    <mergeCell ref="D77:F77"/>
    <mergeCell ref="L42:N42"/>
    <mergeCell ref="L43:N43"/>
    <mergeCell ref="L44:N44"/>
    <mergeCell ref="H84:J84"/>
    <mergeCell ref="L18:N18"/>
    <mergeCell ref="L19:N19"/>
    <mergeCell ref="D36:O36"/>
    <mergeCell ref="D48:O48"/>
    <mergeCell ref="D72:O72"/>
    <mergeCell ref="L21:N21"/>
    <mergeCell ref="C2:P2"/>
    <mergeCell ref="D24:O24"/>
    <mergeCell ref="L30:N30"/>
    <mergeCell ref="L31:N31"/>
    <mergeCell ref="L32:N32"/>
    <mergeCell ref="L8:N8"/>
    <mergeCell ref="L9:N9"/>
    <mergeCell ref="L20:N20"/>
    <mergeCell ref="L10:N10"/>
    <mergeCell ref="L11:N11"/>
    <mergeCell ref="L12:N12"/>
    <mergeCell ref="L13:N13"/>
    <mergeCell ref="L14:N14"/>
    <mergeCell ref="L15:N15"/>
    <mergeCell ref="L16:N16"/>
    <mergeCell ref="L17:N17"/>
  </mergeCells>
  <phoneticPr fontId="3"/>
  <conditionalFormatting sqref="D54:D69">
    <cfRule type="expression" dxfId="23" priority="10">
      <formula>Y54="赤"</formula>
    </cfRule>
    <cfRule type="expression" dxfId="22" priority="11">
      <formula>Y54="グレー"</formula>
    </cfRule>
    <cfRule type="expression" dxfId="21" priority="12">
      <formula>Y54="白"</formula>
    </cfRule>
    <cfRule type="containsBlanks" dxfId="20" priority="13">
      <formula>LEN(TRIM(D54))=0</formula>
    </cfRule>
  </conditionalFormatting>
  <conditionalFormatting sqref="D24:O24">
    <cfRule type="expression" dxfId="19" priority="27">
      <formula>U24=0</formula>
    </cfRule>
    <cfRule type="containsBlanks" dxfId="18" priority="28">
      <formula>LEN(TRIM(D24))=0</formula>
    </cfRule>
  </conditionalFormatting>
  <conditionalFormatting sqref="D36:O36">
    <cfRule type="expression" dxfId="17" priority="25">
      <formula>U36=0</formula>
    </cfRule>
    <cfRule type="containsBlanks" dxfId="16" priority="26">
      <formula>LEN(TRIM(D36))=0</formula>
    </cfRule>
  </conditionalFormatting>
  <conditionalFormatting sqref="D48:O48">
    <cfRule type="expression" dxfId="15" priority="23">
      <formula>U48=0</formula>
    </cfRule>
    <cfRule type="containsBlanks" dxfId="14" priority="24">
      <formula>LEN(TRIM(D48))=0</formula>
    </cfRule>
  </conditionalFormatting>
  <conditionalFormatting sqref="D72:O72">
    <cfRule type="expression" dxfId="13" priority="21">
      <formula>U72=0</formula>
    </cfRule>
    <cfRule type="containsBlanks" dxfId="12" priority="22">
      <formula>LEN(TRIM(D72))=0</formula>
    </cfRule>
  </conditionalFormatting>
  <conditionalFormatting sqref="D91:O91">
    <cfRule type="expression" dxfId="11" priority="19">
      <formula>U91=0</formula>
    </cfRule>
    <cfRule type="containsBlanks" dxfId="10" priority="20">
      <formula>LEN(TRIM(D91))=0</formula>
    </cfRule>
  </conditionalFormatting>
  <conditionalFormatting sqref="J54:J68">
    <cfRule type="expression" dxfId="9" priority="6">
      <formula>Z54="赤"</formula>
    </cfRule>
    <cfRule type="expression" dxfId="8" priority="7">
      <formula>Z54="グレー"</formula>
    </cfRule>
    <cfRule type="expression" dxfId="7" priority="8">
      <formula>Z54="白"</formula>
    </cfRule>
    <cfRule type="containsBlanks" dxfId="6" priority="9">
      <formula>LEN(TRIM(J54))=0</formula>
    </cfRule>
  </conditionalFormatting>
  <conditionalFormatting sqref="L86">
    <cfRule type="containsText" dxfId="5" priority="1" stopIfTrue="1" operator="containsText" text="※">
      <formula>NOT(ISERROR(SEARCH("※",L86)))</formula>
    </cfRule>
  </conditionalFormatting>
  <conditionalFormatting sqref="L30:N32 L8:N20 L42:N44 D77:F77 H81:J85">
    <cfRule type="containsBlanks" dxfId="4" priority="18">
      <formula>LEN(TRIM(D8))=0</formula>
    </cfRule>
  </conditionalFormatting>
  <conditionalFormatting sqref="L30:N32">
    <cfRule type="expression" dxfId="3" priority="4">
      <formula>$L$16=0</formula>
    </cfRule>
  </conditionalFormatting>
  <conditionalFormatting sqref="P21">
    <cfRule type="containsText" dxfId="2" priority="5" stopIfTrue="1" operator="containsText" text="※">
      <formula>NOT(ISERROR(SEARCH("※",P21)))</formula>
    </cfRule>
  </conditionalFormatting>
  <conditionalFormatting sqref="P33">
    <cfRule type="containsText" dxfId="1" priority="3" stopIfTrue="1" operator="containsText" text="※">
      <formula>NOT(ISERROR(SEARCH("※",P33)))</formula>
    </cfRule>
  </conditionalFormatting>
  <conditionalFormatting sqref="P45">
    <cfRule type="containsText" dxfId="0" priority="2" stopIfTrue="1" operator="containsText" text="※">
      <formula>NOT(ISERROR(SEARCH("※",P45)))</formula>
    </cfRule>
  </conditionalFormatting>
  <dataValidations count="2">
    <dataValidation type="list" allowBlank="1" showInputMessage="1" showErrorMessage="1" sqref="D94:J94" xr:uid="{E3698E7B-75C1-4C11-A2CA-DEE8118C2CE2}">
      <formula1>$T$114:$T$119</formula1>
    </dataValidation>
    <dataValidation type="list" allowBlank="1" showInputMessage="1" showErrorMessage="1" sqref="D54:D69 J54:J68" xr:uid="{E7164949-F1A9-417D-9D9E-EF322352D114}">
      <formula1>$T$53:$T$55</formula1>
    </dataValidation>
  </dataValidations>
  <pageMargins left="0.7" right="0.7" top="0.75" bottom="0.75" header="0.3" footer="0.3"/>
  <pageSetup paperSize="9" orientation="portrait" r:id="rId1"/>
  <rowBreaks count="2" manualBreakCount="2">
    <brk id="49" max="16383" man="1"/>
    <brk id="7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106852A4C36214E8F24CD376F065967" ma:contentTypeVersion="14" ma:contentTypeDescription="新しいドキュメントを作成します。" ma:contentTypeScope="" ma:versionID="6ca731d8c71146770a053cffe1ac57eb">
  <xsd:schema xmlns:xsd="http://www.w3.org/2001/XMLSchema" xmlns:xs="http://www.w3.org/2001/XMLSchema" xmlns:p="http://schemas.microsoft.com/office/2006/metadata/properties" xmlns:ns2="05ed6e26-ca1f-42b7-a91e-735989c4dfa0" xmlns:ns3="8a7cc8fb-36cd-4616-81ea-a90efccfda90" targetNamespace="http://schemas.microsoft.com/office/2006/metadata/properties" ma:root="true" ma:fieldsID="a1f4024e36cb1d6fb7af73d35bdf25e2" ns2:_="" ns3:_="">
    <xsd:import namespace="05ed6e26-ca1f-42b7-a91e-735989c4dfa0"/>
    <xsd:import namespace="8a7cc8fb-36cd-4616-81ea-a90efccfda9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ed6e26-ca1f-42b7-a91e-735989c4d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7bde53e-b0a2-4e98-8550-8a152603f3a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a7cc8fb-36cd-4616-81ea-a90efccfda9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917bb59-26e4-421d-a7c4-8312fa8a86f8}" ma:internalName="TaxCatchAll" ma:showField="CatchAllData" ma:web="8a7cc8fb-36cd-4616-81ea-a90efccfda90">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a7cc8fb-36cd-4616-81ea-a90efccfda90" xsi:nil="true"/>
    <lcf76f155ced4ddcb4097134ff3c332f xmlns="05ed6e26-ca1f-42b7-a91e-735989c4dfa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297D002-D267-4363-8FD5-AEFBFB6F2572}"/>
</file>

<file path=customXml/itemProps2.xml><?xml version="1.0" encoding="utf-8"?>
<ds:datastoreItem xmlns:ds="http://schemas.openxmlformats.org/officeDocument/2006/customXml" ds:itemID="{CE7C6FBE-7A17-47F7-993E-9092E93BCB1E}"/>
</file>

<file path=customXml/itemProps3.xml><?xml version="1.0" encoding="utf-8"?>
<ds:datastoreItem xmlns:ds="http://schemas.openxmlformats.org/officeDocument/2006/customXml" ds:itemID="{422616F2-EA76-4EFF-BC0D-872BAEF7028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高橋 朋花</dc:creator>
  <cp:keywords/>
  <dc:description/>
  <cp:lastModifiedBy>Rinko Uemura (JP)</cp:lastModifiedBy>
  <cp:revision/>
  <dcterms:created xsi:type="dcterms:W3CDTF">2015-06-05T18:19:34Z</dcterms:created>
  <dcterms:modified xsi:type="dcterms:W3CDTF">2024-11-22T02:43:44Z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0x0101009106852A4C36214E8F24CD376F065967</vt:lpwstr>
  </property>
  <property fmtid="{D5CDD505-2E9C-101B-9397-08002B2CF9AE}" pid="3" name="MediaServiceImageTags">
    <vt:lpwstr/>
  </property>
</Properties>
</file>