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62　新型コロナウイルス感染症対応\国第二次補正（R2）\■支援金・慰労金交付\ホームページ\"/>
    </mc:Choice>
  </mc:AlternateContent>
  <bookViews>
    <workbookView xWindow="0" yWindow="0" windowWidth="28800" windowHeight="12210" tabRatio="823" activeTab="1"/>
  </bookViews>
  <sheets>
    <sheet name="（はじめにお読みください）本申請書の使い方、申請の手順" sheetId="30" r:id="rId1"/>
    <sheet name="申請書" sheetId="20" r:id="rId2"/>
    <sheet name="申請額一覧" sheetId="29" r:id="rId3"/>
    <sheet name="個票1" sheetId="19" r:id="rId4"/>
    <sheet name="個票2" sheetId="33" r:id="rId5"/>
    <sheet name="個票3" sheetId="34" r:id="rId6"/>
    <sheet name="職員表" sheetId="27" r:id="rId7"/>
    <sheet name="計算用" sheetId="21" state="hidden" r:id="rId8"/>
  </sheets>
  <definedNames>
    <definedName name="_xlnm.Print_Area" localSheetId="3">個票1!$A$1:$AM$71</definedName>
    <definedName name="_xlnm.Print_Area" localSheetId="4">個票2!$A$1:$AM$71</definedName>
    <definedName name="_xlnm.Print_Area" localSheetId="5">個票3!$A$1:$AM$71</definedName>
    <definedName name="_xlnm.Print_Area" localSheetId="6">職員表!$A$1:$S$86</definedName>
    <definedName name="_xlnm.Print_Area" localSheetId="1">申請書!$A$1:$AU$51</definedName>
    <definedName name="_xlnm.Print_Titles" localSheetId="6">職員表!$4:$5</definedName>
  </definedNames>
  <calcPr calcId="162913"/>
</workbook>
</file>

<file path=xl/calcChain.xml><?xml version="1.0" encoding="utf-8"?>
<calcChain xmlns="http://schemas.openxmlformats.org/spreadsheetml/2006/main">
  <c r="H70" i="34" l="1"/>
  <c r="X59" i="34"/>
  <c r="X58" i="34"/>
  <c r="AI57" i="34" s="1"/>
  <c r="AI59" i="34" s="1"/>
  <c r="AI52" i="34"/>
  <c r="H50" i="34"/>
  <c r="AI40" i="34"/>
  <c r="X40" i="34"/>
  <c r="H37" i="34"/>
  <c r="X25" i="34"/>
  <c r="AI24" i="34" s="1"/>
  <c r="AI26" i="34" s="1"/>
  <c r="V22" i="34"/>
  <c r="M22" i="34"/>
  <c r="AI21" i="34" s="1"/>
  <c r="H70" i="33"/>
  <c r="X59" i="33"/>
  <c r="X58" i="33"/>
  <c r="AI57" i="33"/>
  <c r="AI59" i="33" s="1"/>
  <c r="AI52" i="33"/>
  <c r="H50" i="33"/>
  <c r="AI40" i="33"/>
  <c r="X40" i="33"/>
  <c r="H37" i="33"/>
  <c r="X25" i="33"/>
  <c r="AI24" i="33" s="1"/>
  <c r="AI26" i="33" s="1"/>
  <c r="V22" i="33"/>
  <c r="M22" i="33"/>
  <c r="AI21" i="33" s="1"/>
  <c r="V22" i="19"/>
  <c r="M22" i="19"/>
  <c r="F391" i="27"/>
  <c r="S391" i="27" s="1"/>
  <c r="F390" i="27"/>
  <c r="S390" i="27" s="1"/>
  <c r="F383" i="27"/>
  <c r="F374" i="27"/>
  <c r="S374" i="27" s="1"/>
  <c r="F367" i="27"/>
  <c r="F366" i="27"/>
  <c r="S366" i="27" s="1"/>
  <c r="F358" i="27"/>
  <c r="S358" i="27" s="1"/>
  <c r="F351" i="27"/>
  <c r="F350" i="27"/>
  <c r="S350" i="27" s="1"/>
  <c r="F343" i="27"/>
  <c r="S343" i="27" s="1"/>
  <c r="F342" i="27"/>
  <c r="S342" i="27" s="1"/>
  <c r="F334" i="27"/>
  <c r="S334" i="27" s="1"/>
  <c r="F327" i="27"/>
  <c r="F326" i="27"/>
  <c r="S326" i="27" s="1"/>
  <c r="F311" i="27"/>
  <c r="S311" i="27" s="1"/>
  <c r="F310" i="27"/>
  <c r="S310" i="27" s="1"/>
  <c r="F295" i="27"/>
  <c r="S295" i="27" s="1"/>
  <c r="F294" i="27"/>
  <c r="S294" i="27" s="1"/>
  <c r="F279" i="27"/>
  <c r="S279" i="27" s="1"/>
  <c r="F278" i="27"/>
  <c r="S278" i="27" s="1"/>
  <c r="F263" i="27"/>
  <c r="S263" i="27" s="1"/>
  <c r="F262" i="27"/>
  <c r="S262" i="27" s="1"/>
  <c r="F246" i="27"/>
  <c r="S246" i="27" s="1"/>
  <c r="F230" i="27"/>
  <c r="S230" i="27" s="1"/>
  <c r="F214" i="27"/>
  <c r="S214" i="27" s="1"/>
  <c r="M405" i="27"/>
  <c r="O405" i="27" s="1"/>
  <c r="E405" i="27"/>
  <c r="F405" i="27" s="1"/>
  <c r="S405" i="27" s="1"/>
  <c r="O404" i="27"/>
  <c r="M404" i="27"/>
  <c r="E404" i="27"/>
  <c r="M403" i="27"/>
  <c r="O403" i="27" s="1"/>
  <c r="S403" i="27"/>
  <c r="E403" i="27"/>
  <c r="F403" i="27" s="1"/>
  <c r="M402" i="27"/>
  <c r="O402" i="27" s="1"/>
  <c r="E402" i="27"/>
  <c r="F402" i="27" s="1"/>
  <c r="M401" i="27"/>
  <c r="O401" i="27" s="1"/>
  <c r="E401" i="27"/>
  <c r="F401" i="27" s="1"/>
  <c r="S401" i="27" s="1"/>
  <c r="M400" i="27"/>
  <c r="O400" i="27" s="1"/>
  <c r="E400" i="27"/>
  <c r="M399" i="27"/>
  <c r="O399" i="27" s="1"/>
  <c r="E399" i="27"/>
  <c r="F399" i="27" s="1"/>
  <c r="S399" i="27" s="1"/>
  <c r="M398" i="27"/>
  <c r="O398" i="27" s="1"/>
  <c r="E398" i="27"/>
  <c r="F398" i="27" s="1"/>
  <c r="M397" i="27"/>
  <c r="O397" i="27" s="1"/>
  <c r="E397" i="27"/>
  <c r="F397" i="27" s="1"/>
  <c r="S397" i="27" s="1"/>
  <c r="O396" i="27"/>
  <c r="M396" i="27"/>
  <c r="E396" i="27"/>
  <c r="M395" i="27"/>
  <c r="O395" i="27" s="1"/>
  <c r="S395" i="27"/>
  <c r="E395" i="27"/>
  <c r="F395" i="27" s="1"/>
  <c r="M394" i="27"/>
  <c r="O394" i="27" s="1"/>
  <c r="E394" i="27"/>
  <c r="M393" i="27"/>
  <c r="O393" i="27" s="1"/>
  <c r="S393" i="27"/>
  <c r="E393" i="27"/>
  <c r="F393" i="27" s="1"/>
  <c r="M392" i="27"/>
  <c r="O392" i="27" s="1"/>
  <c r="E392" i="27"/>
  <c r="M391" i="27"/>
  <c r="O391" i="27" s="1"/>
  <c r="E391" i="27"/>
  <c r="O390" i="27"/>
  <c r="M390" i="27"/>
  <c r="E390" i="27"/>
  <c r="M389" i="27"/>
  <c r="O389" i="27" s="1"/>
  <c r="E389" i="27"/>
  <c r="M388" i="27"/>
  <c r="O388" i="27" s="1"/>
  <c r="E388" i="27"/>
  <c r="M387" i="27"/>
  <c r="O387" i="27" s="1"/>
  <c r="E387" i="27"/>
  <c r="F387" i="27" s="1"/>
  <c r="S387" i="27" s="1"/>
  <c r="M386" i="27"/>
  <c r="O386" i="27" s="1"/>
  <c r="E386" i="27"/>
  <c r="F386" i="27" s="1"/>
  <c r="M385" i="27"/>
  <c r="O385" i="27" s="1"/>
  <c r="E385" i="27"/>
  <c r="F385" i="27" s="1"/>
  <c r="S385" i="27" s="1"/>
  <c r="O384" i="27"/>
  <c r="M384" i="27"/>
  <c r="E384" i="27"/>
  <c r="S383" i="27"/>
  <c r="M383" i="27"/>
  <c r="O383" i="27" s="1"/>
  <c r="E383" i="27"/>
  <c r="M382" i="27"/>
  <c r="O382" i="27" s="1"/>
  <c r="E382" i="27"/>
  <c r="F382" i="27" s="1"/>
  <c r="S382" i="27" s="1"/>
  <c r="M381" i="27"/>
  <c r="O381" i="27" s="1"/>
  <c r="E381" i="27"/>
  <c r="M380" i="27"/>
  <c r="O380" i="27" s="1"/>
  <c r="E380" i="27"/>
  <c r="M379" i="27"/>
  <c r="O379" i="27" s="1"/>
  <c r="E379" i="27"/>
  <c r="F379" i="27" s="1"/>
  <c r="S379" i="27" s="1"/>
  <c r="M378" i="27"/>
  <c r="O378" i="27" s="1"/>
  <c r="E378" i="27"/>
  <c r="F378" i="27" s="1"/>
  <c r="M377" i="27"/>
  <c r="O377" i="27" s="1"/>
  <c r="S377" i="27"/>
  <c r="E377" i="27"/>
  <c r="F377" i="27" s="1"/>
  <c r="M376" i="27"/>
  <c r="O376" i="27" s="1"/>
  <c r="E376" i="27"/>
  <c r="M375" i="27"/>
  <c r="O375" i="27" s="1"/>
  <c r="E375" i="27"/>
  <c r="F375" i="27" s="1"/>
  <c r="S375" i="27" s="1"/>
  <c r="M374" i="27"/>
  <c r="O374" i="27" s="1"/>
  <c r="E374" i="27"/>
  <c r="M373" i="27"/>
  <c r="O373" i="27" s="1"/>
  <c r="E373" i="27"/>
  <c r="M372" i="27"/>
  <c r="O372" i="27" s="1"/>
  <c r="E372" i="27"/>
  <c r="M371" i="27"/>
  <c r="O371" i="27" s="1"/>
  <c r="E371" i="27"/>
  <c r="F371" i="27" s="1"/>
  <c r="S371" i="27" s="1"/>
  <c r="M370" i="27"/>
  <c r="O370" i="27" s="1"/>
  <c r="E370" i="27"/>
  <c r="F370" i="27" s="1"/>
  <c r="M369" i="27"/>
  <c r="O369" i="27" s="1"/>
  <c r="E369" i="27"/>
  <c r="F369" i="27" s="1"/>
  <c r="S369" i="27" s="1"/>
  <c r="M368" i="27"/>
  <c r="O368" i="27" s="1"/>
  <c r="E368" i="27"/>
  <c r="S367" i="27"/>
  <c r="M367" i="27"/>
  <c r="O367" i="27" s="1"/>
  <c r="E367" i="27"/>
  <c r="O366" i="27"/>
  <c r="M366" i="27"/>
  <c r="E366" i="27"/>
  <c r="M365" i="27"/>
  <c r="O365" i="27" s="1"/>
  <c r="E365" i="27"/>
  <c r="O364" i="27"/>
  <c r="M364" i="27"/>
  <c r="E364" i="27"/>
  <c r="M363" i="27"/>
  <c r="O363" i="27" s="1"/>
  <c r="E363" i="27"/>
  <c r="F363" i="27" s="1"/>
  <c r="S363" i="27" s="1"/>
  <c r="M362" i="27"/>
  <c r="O362" i="27" s="1"/>
  <c r="E362" i="27"/>
  <c r="M361" i="27"/>
  <c r="O361" i="27" s="1"/>
  <c r="E361" i="27"/>
  <c r="F361" i="27" s="1"/>
  <c r="S361" i="27" s="1"/>
  <c r="M360" i="27"/>
  <c r="O360" i="27" s="1"/>
  <c r="E360" i="27"/>
  <c r="M359" i="27"/>
  <c r="O359" i="27" s="1"/>
  <c r="E359" i="27"/>
  <c r="F359" i="27" s="1"/>
  <c r="S359" i="27" s="1"/>
  <c r="M358" i="27"/>
  <c r="O358" i="27" s="1"/>
  <c r="E358" i="27"/>
  <c r="M357" i="27"/>
  <c r="O357" i="27" s="1"/>
  <c r="E357" i="27"/>
  <c r="M356" i="27"/>
  <c r="O356" i="27" s="1"/>
  <c r="E356" i="27"/>
  <c r="M355" i="27"/>
  <c r="O355" i="27" s="1"/>
  <c r="E355" i="27"/>
  <c r="F355" i="27" s="1"/>
  <c r="S355" i="27" s="1"/>
  <c r="M354" i="27"/>
  <c r="O354" i="27" s="1"/>
  <c r="E354" i="27"/>
  <c r="F354" i="27" s="1"/>
  <c r="M353" i="27"/>
  <c r="O353" i="27" s="1"/>
  <c r="E353" i="27"/>
  <c r="F353" i="27" s="1"/>
  <c r="S353" i="27" s="1"/>
  <c r="M352" i="27"/>
  <c r="O352" i="27" s="1"/>
  <c r="E352" i="27"/>
  <c r="S351" i="27"/>
  <c r="M351" i="27"/>
  <c r="O351" i="27" s="1"/>
  <c r="E351" i="27"/>
  <c r="M350" i="27"/>
  <c r="O350" i="27" s="1"/>
  <c r="E350" i="27"/>
  <c r="M349" i="27"/>
  <c r="O349" i="27" s="1"/>
  <c r="E349" i="27"/>
  <c r="F349" i="27" s="1"/>
  <c r="S349" i="27" s="1"/>
  <c r="M348" i="27"/>
  <c r="O348" i="27" s="1"/>
  <c r="E348" i="27"/>
  <c r="F348" i="27" s="1"/>
  <c r="S348" i="27" s="1"/>
  <c r="M347" i="27"/>
  <c r="O347" i="27" s="1"/>
  <c r="E347" i="27"/>
  <c r="F347" i="27" s="1"/>
  <c r="S347" i="27" s="1"/>
  <c r="M346" i="27"/>
  <c r="O346" i="27" s="1"/>
  <c r="E346" i="27"/>
  <c r="F346" i="27" s="1"/>
  <c r="S346" i="27" s="1"/>
  <c r="S345" i="27"/>
  <c r="O345" i="27"/>
  <c r="M345" i="27"/>
  <c r="E345" i="27"/>
  <c r="F345" i="27" s="1"/>
  <c r="M344" i="27"/>
  <c r="O344" i="27" s="1"/>
  <c r="S344" i="27"/>
  <c r="E344" i="27"/>
  <c r="F344" i="27" s="1"/>
  <c r="M343" i="27"/>
  <c r="O343" i="27" s="1"/>
  <c r="E343" i="27"/>
  <c r="M342" i="27"/>
  <c r="O342" i="27" s="1"/>
  <c r="E342" i="27"/>
  <c r="M341" i="27"/>
  <c r="O341" i="27" s="1"/>
  <c r="E341" i="27"/>
  <c r="F341" i="27" s="1"/>
  <c r="S341" i="27" s="1"/>
  <c r="M340" i="27"/>
  <c r="O340" i="27" s="1"/>
  <c r="E340" i="27"/>
  <c r="F340" i="27" s="1"/>
  <c r="S340" i="27" s="1"/>
  <c r="S339" i="27"/>
  <c r="O339" i="27"/>
  <c r="M339" i="27"/>
  <c r="E339" i="27"/>
  <c r="F339" i="27" s="1"/>
  <c r="M338" i="27"/>
  <c r="O338" i="27" s="1"/>
  <c r="E338" i="27"/>
  <c r="M337" i="27"/>
  <c r="O337" i="27" s="1"/>
  <c r="E337" i="27"/>
  <c r="M336" i="27"/>
  <c r="O336" i="27" s="1"/>
  <c r="E336" i="27"/>
  <c r="F336" i="27" s="1"/>
  <c r="S336" i="27" s="1"/>
  <c r="M335" i="27"/>
  <c r="O335" i="27" s="1"/>
  <c r="E335" i="27"/>
  <c r="M334" i="27"/>
  <c r="O334" i="27" s="1"/>
  <c r="E334" i="27"/>
  <c r="M333" i="27"/>
  <c r="O333" i="27" s="1"/>
  <c r="E333" i="27"/>
  <c r="M332" i="27"/>
  <c r="O332" i="27" s="1"/>
  <c r="E332" i="27"/>
  <c r="F332" i="27" s="1"/>
  <c r="S332" i="27" s="1"/>
  <c r="M331" i="27"/>
  <c r="O331" i="27" s="1"/>
  <c r="E331" i="27"/>
  <c r="F331" i="27" s="1"/>
  <c r="S331" i="27" s="1"/>
  <c r="M330" i="27"/>
  <c r="O330" i="27" s="1"/>
  <c r="E330" i="27"/>
  <c r="F330" i="27" s="1"/>
  <c r="M329" i="27"/>
  <c r="O329" i="27" s="1"/>
  <c r="E329" i="27"/>
  <c r="M328" i="27"/>
  <c r="O328" i="27" s="1"/>
  <c r="E328" i="27"/>
  <c r="F328" i="27" s="1"/>
  <c r="S328" i="27" s="1"/>
  <c r="M327" i="27"/>
  <c r="O327" i="27" s="1"/>
  <c r="E327" i="27"/>
  <c r="M326" i="27"/>
  <c r="O326" i="27" s="1"/>
  <c r="E326" i="27"/>
  <c r="M325" i="27"/>
  <c r="O325" i="27" s="1"/>
  <c r="E325" i="27"/>
  <c r="S324" i="27"/>
  <c r="M324" i="27"/>
  <c r="O324" i="27" s="1"/>
  <c r="E324" i="27"/>
  <c r="F324" i="27" s="1"/>
  <c r="O323" i="27"/>
  <c r="M323" i="27"/>
  <c r="E323" i="27"/>
  <c r="F323" i="27" s="1"/>
  <c r="S323" i="27" s="1"/>
  <c r="M322" i="27"/>
  <c r="O322" i="27" s="1"/>
  <c r="E322" i="27"/>
  <c r="F322" i="27" s="1"/>
  <c r="M321" i="27"/>
  <c r="O321" i="27" s="1"/>
  <c r="E321" i="27"/>
  <c r="M320" i="27"/>
  <c r="O320" i="27" s="1"/>
  <c r="E320" i="27"/>
  <c r="F320" i="27" s="1"/>
  <c r="S320" i="27" s="1"/>
  <c r="M319" i="27"/>
  <c r="O319" i="27" s="1"/>
  <c r="E319" i="27"/>
  <c r="M318" i="27"/>
  <c r="O318" i="27" s="1"/>
  <c r="E318" i="27"/>
  <c r="F318" i="27" s="1"/>
  <c r="S318" i="27" s="1"/>
  <c r="O317" i="27"/>
  <c r="M317" i="27"/>
  <c r="E317" i="27"/>
  <c r="S316" i="27"/>
  <c r="M316" i="27"/>
  <c r="O316" i="27" s="1"/>
  <c r="E316" i="27"/>
  <c r="F316" i="27" s="1"/>
  <c r="M315" i="27"/>
  <c r="O315" i="27" s="1"/>
  <c r="E315" i="27"/>
  <c r="F315" i="27" s="1"/>
  <c r="S315" i="27" s="1"/>
  <c r="M314" i="27"/>
  <c r="O314" i="27" s="1"/>
  <c r="E314" i="27"/>
  <c r="F314" i="27" s="1"/>
  <c r="O313" i="27"/>
  <c r="M313" i="27"/>
  <c r="E313" i="27"/>
  <c r="F313" i="27" s="1"/>
  <c r="S313" i="27" s="1"/>
  <c r="O312" i="27"/>
  <c r="M312" i="27"/>
  <c r="E312" i="27"/>
  <c r="F312" i="27" s="1"/>
  <c r="S312" i="27" s="1"/>
  <c r="O311" i="27"/>
  <c r="M311" i="27"/>
  <c r="E311" i="27"/>
  <c r="O310" i="27"/>
  <c r="M310" i="27"/>
  <c r="E310" i="27"/>
  <c r="O309" i="27"/>
  <c r="M309" i="27"/>
  <c r="E309" i="27"/>
  <c r="F309" i="27" s="1"/>
  <c r="S309" i="27" s="1"/>
  <c r="O308" i="27"/>
  <c r="M308" i="27"/>
  <c r="E308" i="27"/>
  <c r="F308" i="27" s="1"/>
  <c r="S308" i="27" s="1"/>
  <c r="O307" i="27"/>
  <c r="M307" i="27"/>
  <c r="E307" i="27"/>
  <c r="F307" i="27" s="1"/>
  <c r="S307" i="27" s="1"/>
  <c r="O306" i="27"/>
  <c r="M306" i="27"/>
  <c r="E306" i="27"/>
  <c r="F306" i="27" s="1"/>
  <c r="S306" i="27" s="1"/>
  <c r="O305" i="27"/>
  <c r="M305" i="27"/>
  <c r="E305" i="27"/>
  <c r="F305" i="27" s="1"/>
  <c r="S305" i="27" s="1"/>
  <c r="O304" i="27"/>
  <c r="M304" i="27"/>
  <c r="E304" i="27"/>
  <c r="F304" i="27" s="1"/>
  <c r="S304" i="27" s="1"/>
  <c r="O303" i="27"/>
  <c r="M303" i="27"/>
  <c r="E303" i="27"/>
  <c r="F303" i="27" s="1"/>
  <c r="S303" i="27" s="1"/>
  <c r="O302" i="27"/>
  <c r="M302" i="27"/>
  <c r="E302" i="27"/>
  <c r="F302" i="27" s="1"/>
  <c r="S302" i="27" s="1"/>
  <c r="O301" i="27"/>
  <c r="M301" i="27"/>
  <c r="E301" i="27"/>
  <c r="F301" i="27" s="1"/>
  <c r="S301" i="27" s="1"/>
  <c r="O300" i="27"/>
  <c r="M300" i="27"/>
  <c r="E300" i="27"/>
  <c r="F300" i="27" s="1"/>
  <c r="S300" i="27" s="1"/>
  <c r="O299" i="27"/>
  <c r="M299" i="27"/>
  <c r="E299" i="27"/>
  <c r="F299" i="27" s="1"/>
  <c r="S299" i="27" s="1"/>
  <c r="O298" i="27"/>
  <c r="M298" i="27"/>
  <c r="E298" i="27"/>
  <c r="F298" i="27" s="1"/>
  <c r="S298" i="27" s="1"/>
  <c r="O297" i="27"/>
  <c r="M297" i="27"/>
  <c r="E297" i="27"/>
  <c r="F297" i="27" s="1"/>
  <c r="S297" i="27" s="1"/>
  <c r="O296" i="27"/>
  <c r="M296" i="27"/>
  <c r="E296" i="27"/>
  <c r="F296" i="27" s="1"/>
  <c r="S296" i="27" s="1"/>
  <c r="O295" i="27"/>
  <c r="M295" i="27"/>
  <c r="E295" i="27"/>
  <c r="O294" i="27"/>
  <c r="M294" i="27"/>
  <c r="E294" i="27"/>
  <c r="O293" i="27"/>
  <c r="M293" i="27"/>
  <c r="E293" i="27"/>
  <c r="F293" i="27" s="1"/>
  <c r="S293" i="27" s="1"/>
  <c r="M292" i="27"/>
  <c r="O292" i="27" s="1"/>
  <c r="E292" i="27"/>
  <c r="F292" i="27" s="1"/>
  <c r="S292" i="27" s="1"/>
  <c r="M291" i="27"/>
  <c r="O291" i="27" s="1"/>
  <c r="E291" i="27"/>
  <c r="F291" i="27" s="1"/>
  <c r="S291" i="27" s="1"/>
  <c r="M290" i="27"/>
  <c r="O290" i="27" s="1"/>
  <c r="E290" i="27"/>
  <c r="F290" i="27" s="1"/>
  <c r="S290" i="27" s="1"/>
  <c r="M289" i="27"/>
  <c r="O289" i="27" s="1"/>
  <c r="E289" i="27"/>
  <c r="F289" i="27" s="1"/>
  <c r="S289" i="27" s="1"/>
  <c r="M288" i="27"/>
  <c r="O288" i="27" s="1"/>
  <c r="E288" i="27"/>
  <c r="F288" i="27" s="1"/>
  <c r="S288" i="27" s="1"/>
  <c r="M287" i="27"/>
  <c r="O287" i="27" s="1"/>
  <c r="E287" i="27"/>
  <c r="F287" i="27" s="1"/>
  <c r="S287" i="27" s="1"/>
  <c r="M286" i="27"/>
  <c r="O286" i="27" s="1"/>
  <c r="E286" i="27"/>
  <c r="F286" i="27" s="1"/>
  <c r="S286" i="27" s="1"/>
  <c r="M285" i="27"/>
  <c r="O285" i="27" s="1"/>
  <c r="E285" i="27"/>
  <c r="F285" i="27" s="1"/>
  <c r="S285" i="27" s="1"/>
  <c r="M284" i="27"/>
  <c r="O284" i="27" s="1"/>
  <c r="E284" i="27"/>
  <c r="F284" i="27" s="1"/>
  <c r="S284" i="27" s="1"/>
  <c r="M283" i="27"/>
  <c r="O283" i="27" s="1"/>
  <c r="E283" i="27"/>
  <c r="F283" i="27" s="1"/>
  <c r="S283" i="27" s="1"/>
  <c r="M282" i="27"/>
  <c r="O282" i="27" s="1"/>
  <c r="E282" i="27"/>
  <c r="F282" i="27" s="1"/>
  <c r="S282" i="27" s="1"/>
  <c r="M281" i="27"/>
  <c r="O281" i="27" s="1"/>
  <c r="E281" i="27"/>
  <c r="F281" i="27" s="1"/>
  <c r="S281" i="27" s="1"/>
  <c r="M280" i="27"/>
  <c r="O280" i="27" s="1"/>
  <c r="E280" i="27"/>
  <c r="F280" i="27" s="1"/>
  <c r="S280" i="27" s="1"/>
  <c r="M279" i="27"/>
  <c r="O279" i="27" s="1"/>
  <c r="E279" i="27"/>
  <c r="M278" i="27"/>
  <c r="O278" i="27" s="1"/>
  <c r="E278" i="27"/>
  <c r="M277" i="27"/>
  <c r="O277" i="27" s="1"/>
  <c r="E277" i="27"/>
  <c r="F277" i="27" s="1"/>
  <c r="S277" i="27" s="1"/>
  <c r="M276" i="27"/>
  <c r="O276" i="27" s="1"/>
  <c r="E276" i="27"/>
  <c r="F276" i="27" s="1"/>
  <c r="S276" i="27" s="1"/>
  <c r="M275" i="27"/>
  <c r="O275" i="27" s="1"/>
  <c r="E275" i="27"/>
  <c r="F275" i="27" s="1"/>
  <c r="S275" i="27" s="1"/>
  <c r="M274" i="27"/>
  <c r="O274" i="27" s="1"/>
  <c r="E274" i="27"/>
  <c r="F274" i="27" s="1"/>
  <c r="S274" i="27" s="1"/>
  <c r="M273" i="27"/>
  <c r="O273" i="27" s="1"/>
  <c r="E273" i="27"/>
  <c r="F273" i="27" s="1"/>
  <c r="S273" i="27" s="1"/>
  <c r="M272" i="27"/>
  <c r="O272" i="27" s="1"/>
  <c r="E272" i="27"/>
  <c r="F272" i="27" s="1"/>
  <c r="S272" i="27" s="1"/>
  <c r="M271" i="27"/>
  <c r="O271" i="27" s="1"/>
  <c r="E271" i="27"/>
  <c r="F271" i="27" s="1"/>
  <c r="S271" i="27" s="1"/>
  <c r="M270" i="27"/>
  <c r="O270" i="27" s="1"/>
  <c r="E270" i="27"/>
  <c r="F270" i="27" s="1"/>
  <c r="S270" i="27" s="1"/>
  <c r="M269" i="27"/>
  <c r="O269" i="27" s="1"/>
  <c r="E269" i="27"/>
  <c r="F269" i="27" s="1"/>
  <c r="S269" i="27" s="1"/>
  <c r="M268" i="27"/>
  <c r="O268" i="27" s="1"/>
  <c r="E268" i="27"/>
  <c r="F268" i="27" s="1"/>
  <c r="S268" i="27" s="1"/>
  <c r="M267" i="27"/>
  <c r="O267" i="27" s="1"/>
  <c r="E267" i="27"/>
  <c r="F267" i="27" s="1"/>
  <c r="S267" i="27" s="1"/>
  <c r="M266" i="27"/>
  <c r="O266" i="27" s="1"/>
  <c r="E266" i="27"/>
  <c r="F266" i="27" s="1"/>
  <c r="S266" i="27" s="1"/>
  <c r="M265" i="27"/>
  <c r="O265" i="27" s="1"/>
  <c r="E265" i="27"/>
  <c r="F265" i="27" s="1"/>
  <c r="S265" i="27" s="1"/>
  <c r="M264" i="27"/>
  <c r="O264" i="27" s="1"/>
  <c r="E264" i="27"/>
  <c r="F264" i="27" s="1"/>
  <c r="S264" i="27" s="1"/>
  <c r="M263" i="27"/>
  <c r="O263" i="27" s="1"/>
  <c r="E263" i="27"/>
  <c r="M262" i="27"/>
  <c r="O262" i="27" s="1"/>
  <c r="E262" i="27"/>
  <c r="M261" i="27"/>
  <c r="O261" i="27" s="1"/>
  <c r="E261" i="27"/>
  <c r="F261" i="27" s="1"/>
  <c r="S261" i="27" s="1"/>
  <c r="M260" i="27"/>
  <c r="O260" i="27" s="1"/>
  <c r="E260" i="27"/>
  <c r="F260" i="27" s="1"/>
  <c r="S260" i="27" s="1"/>
  <c r="M259" i="27"/>
  <c r="O259" i="27" s="1"/>
  <c r="E259" i="27"/>
  <c r="F259" i="27" s="1"/>
  <c r="S259" i="27" s="1"/>
  <c r="M258" i="27"/>
  <c r="O258" i="27" s="1"/>
  <c r="E258" i="27"/>
  <c r="F258" i="27" s="1"/>
  <c r="S258" i="27" s="1"/>
  <c r="M257" i="27"/>
  <c r="O257" i="27" s="1"/>
  <c r="E257" i="27"/>
  <c r="F257" i="27" s="1"/>
  <c r="S257" i="27" s="1"/>
  <c r="M256" i="27"/>
  <c r="O256" i="27" s="1"/>
  <c r="E256" i="27"/>
  <c r="F256" i="27" s="1"/>
  <c r="S256" i="27" s="1"/>
  <c r="M255" i="27"/>
  <c r="O255" i="27" s="1"/>
  <c r="E255" i="27"/>
  <c r="F255" i="27" s="1"/>
  <c r="S255" i="27" s="1"/>
  <c r="M254" i="27"/>
  <c r="O254" i="27" s="1"/>
  <c r="E254" i="27"/>
  <c r="F254" i="27" s="1"/>
  <c r="S254" i="27" s="1"/>
  <c r="M253" i="27"/>
  <c r="O253" i="27" s="1"/>
  <c r="E253" i="27"/>
  <c r="F253" i="27" s="1"/>
  <c r="S253" i="27" s="1"/>
  <c r="M252" i="27"/>
  <c r="O252" i="27" s="1"/>
  <c r="E252" i="27"/>
  <c r="F252" i="27" s="1"/>
  <c r="S252" i="27" s="1"/>
  <c r="M251" i="27"/>
  <c r="O251" i="27" s="1"/>
  <c r="E251" i="27"/>
  <c r="F251" i="27" s="1"/>
  <c r="S251" i="27" s="1"/>
  <c r="M250" i="27"/>
  <c r="O250" i="27" s="1"/>
  <c r="E250" i="27"/>
  <c r="F250" i="27" s="1"/>
  <c r="S250" i="27" s="1"/>
  <c r="M249" i="27"/>
  <c r="O249" i="27" s="1"/>
  <c r="E249" i="27"/>
  <c r="F249" i="27" s="1"/>
  <c r="S249" i="27" s="1"/>
  <c r="M248" i="27"/>
  <c r="O248" i="27" s="1"/>
  <c r="E248" i="27"/>
  <c r="F248" i="27" s="1"/>
  <c r="S248" i="27" s="1"/>
  <c r="M247" i="27"/>
  <c r="O247" i="27" s="1"/>
  <c r="E247" i="27"/>
  <c r="F247" i="27" s="1"/>
  <c r="S247" i="27" s="1"/>
  <c r="M246" i="27"/>
  <c r="O246" i="27" s="1"/>
  <c r="E246" i="27"/>
  <c r="M245" i="27"/>
  <c r="O245" i="27" s="1"/>
  <c r="E245" i="27"/>
  <c r="F245" i="27" s="1"/>
  <c r="S245" i="27" s="1"/>
  <c r="M244" i="27"/>
  <c r="O244" i="27" s="1"/>
  <c r="E244" i="27"/>
  <c r="F244" i="27" s="1"/>
  <c r="S244" i="27" s="1"/>
  <c r="M243" i="27"/>
  <c r="O243" i="27" s="1"/>
  <c r="E243" i="27"/>
  <c r="F243" i="27" s="1"/>
  <c r="S243" i="27" s="1"/>
  <c r="M242" i="27"/>
  <c r="O242" i="27" s="1"/>
  <c r="E242" i="27"/>
  <c r="F242" i="27" s="1"/>
  <c r="S242" i="27" s="1"/>
  <c r="M241" i="27"/>
  <c r="O241" i="27" s="1"/>
  <c r="E241" i="27"/>
  <c r="F241" i="27" s="1"/>
  <c r="S241" i="27" s="1"/>
  <c r="M240" i="27"/>
  <c r="O240" i="27" s="1"/>
  <c r="E240" i="27"/>
  <c r="F240" i="27" s="1"/>
  <c r="S240" i="27" s="1"/>
  <c r="M239" i="27"/>
  <c r="O239" i="27" s="1"/>
  <c r="E239" i="27"/>
  <c r="F239" i="27" s="1"/>
  <c r="S239" i="27" s="1"/>
  <c r="M238" i="27"/>
  <c r="O238" i="27" s="1"/>
  <c r="E238" i="27"/>
  <c r="F238" i="27" s="1"/>
  <c r="S238" i="27" s="1"/>
  <c r="M237" i="27"/>
  <c r="O237" i="27" s="1"/>
  <c r="E237" i="27"/>
  <c r="F237" i="27" s="1"/>
  <c r="S237" i="27" s="1"/>
  <c r="M236" i="27"/>
  <c r="O236" i="27" s="1"/>
  <c r="E236" i="27"/>
  <c r="F236" i="27" s="1"/>
  <c r="S236" i="27" s="1"/>
  <c r="M235" i="27"/>
  <c r="O235" i="27" s="1"/>
  <c r="E235" i="27"/>
  <c r="F235" i="27" s="1"/>
  <c r="S235" i="27" s="1"/>
  <c r="M234" i="27"/>
  <c r="O234" i="27" s="1"/>
  <c r="E234" i="27"/>
  <c r="F234" i="27" s="1"/>
  <c r="S234" i="27" s="1"/>
  <c r="M233" i="27"/>
  <c r="O233" i="27" s="1"/>
  <c r="E233" i="27"/>
  <c r="F233" i="27" s="1"/>
  <c r="S233" i="27" s="1"/>
  <c r="M232" i="27"/>
  <c r="O232" i="27" s="1"/>
  <c r="E232" i="27"/>
  <c r="F232" i="27" s="1"/>
  <c r="S232" i="27" s="1"/>
  <c r="M231" i="27"/>
  <c r="O231" i="27" s="1"/>
  <c r="E231" i="27"/>
  <c r="F231" i="27" s="1"/>
  <c r="S231" i="27" s="1"/>
  <c r="M230" i="27"/>
  <c r="O230" i="27" s="1"/>
  <c r="E230" i="27"/>
  <c r="M229" i="27"/>
  <c r="O229" i="27" s="1"/>
  <c r="E229" i="27"/>
  <c r="F229" i="27" s="1"/>
  <c r="S229" i="27" s="1"/>
  <c r="M228" i="27"/>
  <c r="O228" i="27" s="1"/>
  <c r="E228" i="27"/>
  <c r="F228" i="27" s="1"/>
  <c r="S228" i="27" s="1"/>
  <c r="M227" i="27"/>
  <c r="O227" i="27" s="1"/>
  <c r="E227" i="27"/>
  <c r="F227" i="27" s="1"/>
  <c r="S227" i="27" s="1"/>
  <c r="M226" i="27"/>
  <c r="O226" i="27" s="1"/>
  <c r="E226" i="27"/>
  <c r="F226" i="27" s="1"/>
  <c r="S226" i="27" s="1"/>
  <c r="M225" i="27"/>
  <c r="O225" i="27" s="1"/>
  <c r="E225" i="27"/>
  <c r="F225" i="27" s="1"/>
  <c r="S225" i="27" s="1"/>
  <c r="M224" i="27"/>
  <c r="O224" i="27" s="1"/>
  <c r="E224" i="27"/>
  <c r="F224" i="27" s="1"/>
  <c r="S224" i="27" s="1"/>
  <c r="M223" i="27"/>
  <c r="O223" i="27" s="1"/>
  <c r="E223" i="27"/>
  <c r="F223" i="27" s="1"/>
  <c r="S223" i="27" s="1"/>
  <c r="M222" i="27"/>
  <c r="O222" i="27" s="1"/>
  <c r="E222" i="27"/>
  <c r="F222" i="27" s="1"/>
  <c r="S222" i="27" s="1"/>
  <c r="M221" i="27"/>
  <c r="O221" i="27" s="1"/>
  <c r="E221" i="27"/>
  <c r="F221" i="27" s="1"/>
  <c r="S221" i="27" s="1"/>
  <c r="M220" i="27"/>
  <c r="O220" i="27" s="1"/>
  <c r="E220" i="27"/>
  <c r="F220" i="27" s="1"/>
  <c r="S220" i="27" s="1"/>
  <c r="M219" i="27"/>
  <c r="O219" i="27" s="1"/>
  <c r="E219" i="27"/>
  <c r="F219" i="27" s="1"/>
  <c r="S219" i="27" s="1"/>
  <c r="M218" i="27"/>
  <c r="O218" i="27" s="1"/>
  <c r="E218" i="27"/>
  <c r="F218" i="27" s="1"/>
  <c r="S218" i="27" s="1"/>
  <c r="M217" i="27"/>
  <c r="O217" i="27" s="1"/>
  <c r="E217" i="27"/>
  <c r="F217" i="27" s="1"/>
  <c r="S217" i="27" s="1"/>
  <c r="M216" i="27"/>
  <c r="O216" i="27" s="1"/>
  <c r="E216" i="27"/>
  <c r="F216" i="27" s="1"/>
  <c r="S216" i="27" s="1"/>
  <c r="M215" i="27"/>
  <c r="O215" i="27" s="1"/>
  <c r="E215" i="27"/>
  <c r="F215" i="27" s="1"/>
  <c r="S215" i="27" s="1"/>
  <c r="M214" i="27"/>
  <c r="O214" i="27" s="1"/>
  <c r="E214" i="27"/>
  <c r="M213" i="27"/>
  <c r="O213" i="27" s="1"/>
  <c r="E213" i="27"/>
  <c r="F213" i="27" s="1"/>
  <c r="S213" i="27" s="1"/>
  <c r="M212" i="27"/>
  <c r="O212" i="27" s="1"/>
  <c r="E212" i="27"/>
  <c r="F212" i="27" s="1"/>
  <c r="S212" i="27" s="1"/>
  <c r="M211" i="27"/>
  <c r="O211" i="27" s="1"/>
  <c r="E211" i="27"/>
  <c r="F211" i="27" s="1"/>
  <c r="S211" i="27" s="1"/>
  <c r="M210" i="27"/>
  <c r="O210" i="27" s="1"/>
  <c r="E210" i="27"/>
  <c r="F210" i="27" s="1"/>
  <c r="S210" i="27" s="1"/>
  <c r="M209" i="27"/>
  <c r="O209" i="27" s="1"/>
  <c r="E209" i="27"/>
  <c r="F209" i="27" s="1"/>
  <c r="S209" i="27" s="1"/>
  <c r="M208" i="27"/>
  <c r="O208" i="27" s="1"/>
  <c r="E208" i="27"/>
  <c r="F208" i="27" s="1"/>
  <c r="S208" i="27" s="1"/>
  <c r="O207" i="27"/>
  <c r="M207" i="27"/>
  <c r="E207" i="27"/>
  <c r="F207" i="27" s="1"/>
  <c r="S207" i="27" s="1"/>
  <c r="O206" i="27"/>
  <c r="M206" i="27"/>
  <c r="E206" i="27"/>
  <c r="F206" i="27" s="1"/>
  <c r="S206" i="27" s="1"/>
  <c r="AO22" i="34" l="1"/>
  <c r="AO22" i="33"/>
  <c r="F319" i="27"/>
  <c r="S319" i="27" s="1"/>
  <c r="F321" i="27"/>
  <c r="S321" i="27" s="1"/>
  <c r="F338" i="27"/>
  <c r="S338" i="27" s="1"/>
  <c r="F365" i="27"/>
  <c r="S365" i="27" s="1"/>
  <c r="F368" i="27"/>
  <c r="S368" i="27" s="1"/>
  <c r="F392" i="27"/>
  <c r="S392" i="27" s="1"/>
  <c r="F362" i="27"/>
  <c r="S362" i="27" s="1"/>
  <c r="F372" i="27"/>
  <c r="S372" i="27" s="1"/>
  <c r="F389" i="27"/>
  <c r="S389" i="27" s="1"/>
  <c r="S337" i="27"/>
  <c r="F337" i="27"/>
  <c r="S352" i="27"/>
  <c r="F352" i="27"/>
  <c r="S376" i="27"/>
  <c r="F376" i="27"/>
  <c r="S325" i="27"/>
  <c r="F325" i="27"/>
  <c r="S356" i="27"/>
  <c r="F356" i="27"/>
  <c r="S388" i="27"/>
  <c r="F388" i="27"/>
  <c r="F335" i="27"/>
  <c r="S335" i="27" s="1"/>
  <c r="F317" i="27"/>
  <c r="S317" i="27" s="1"/>
  <c r="S327" i="27"/>
  <c r="S364" i="27"/>
  <c r="F364" i="27"/>
  <c r="S381" i="27"/>
  <c r="F381" i="27"/>
  <c r="S384" i="27"/>
  <c r="F384" i="27"/>
  <c r="S394" i="27"/>
  <c r="F394" i="27"/>
  <c r="S329" i="27"/>
  <c r="F329" i="27"/>
  <c r="S333" i="27"/>
  <c r="F333" i="27"/>
  <c r="S357" i="27"/>
  <c r="F357" i="27"/>
  <c r="S360" i="27"/>
  <c r="F360" i="27"/>
  <c r="S373" i="27"/>
  <c r="F373" i="27"/>
  <c r="S380" i="27"/>
  <c r="F380" i="27"/>
  <c r="S396" i="27"/>
  <c r="F396" i="27"/>
  <c r="S400" i="27"/>
  <c r="F400" i="27"/>
  <c r="S404" i="27"/>
  <c r="F404" i="27"/>
  <c r="S330" i="27"/>
  <c r="S354" i="27"/>
  <c r="S386" i="27"/>
  <c r="S322" i="27"/>
  <c r="S378" i="27"/>
  <c r="S314" i="27"/>
  <c r="S370" i="27"/>
  <c r="S398" i="27"/>
  <c r="S402" i="27"/>
  <c r="M205" i="27"/>
  <c r="O205" i="27" s="1"/>
  <c r="S205" i="27"/>
  <c r="E205" i="27"/>
  <c r="F205" i="27" s="1"/>
  <c r="M204" i="27"/>
  <c r="O204" i="27" s="1"/>
  <c r="E204" i="27"/>
  <c r="F204" i="27" s="1"/>
  <c r="S204" i="27" s="1"/>
  <c r="M203" i="27"/>
  <c r="O203" i="27" s="1"/>
  <c r="E203" i="27"/>
  <c r="O202" i="27"/>
  <c r="M202" i="27"/>
  <c r="E202" i="27"/>
  <c r="M201" i="27"/>
  <c r="O201" i="27" s="1"/>
  <c r="E201" i="27"/>
  <c r="M200" i="27"/>
  <c r="O200" i="27" s="1"/>
  <c r="S200" i="27"/>
  <c r="E200" i="27"/>
  <c r="F200" i="27" s="1"/>
  <c r="O199" i="27"/>
  <c r="M199" i="27"/>
  <c r="E199" i="27"/>
  <c r="M198" i="27"/>
  <c r="O198" i="27" s="1"/>
  <c r="E198" i="27"/>
  <c r="M197" i="27"/>
  <c r="O197" i="27" s="1"/>
  <c r="E197" i="27"/>
  <c r="M196" i="27"/>
  <c r="O196" i="27" s="1"/>
  <c r="E196" i="27"/>
  <c r="F196" i="27" s="1"/>
  <c r="S196" i="27" s="1"/>
  <c r="M195" i="27"/>
  <c r="O195" i="27" s="1"/>
  <c r="E195" i="27"/>
  <c r="O194" i="27"/>
  <c r="M194" i="27"/>
  <c r="E194" i="27"/>
  <c r="M193" i="27"/>
  <c r="O193" i="27" s="1"/>
  <c r="E193" i="27"/>
  <c r="M192" i="27"/>
  <c r="O192" i="27" s="1"/>
  <c r="S192" i="27"/>
  <c r="E192" i="27"/>
  <c r="F192" i="27" s="1"/>
  <c r="O191" i="27"/>
  <c r="M191" i="27"/>
  <c r="E191" i="27"/>
  <c r="M190" i="27"/>
  <c r="O190" i="27" s="1"/>
  <c r="E190" i="27"/>
  <c r="M189" i="27"/>
  <c r="O189" i="27" s="1"/>
  <c r="E189" i="27"/>
  <c r="M188" i="27"/>
  <c r="O188" i="27" s="1"/>
  <c r="E188" i="27"/>
  <c r="F188" i="27" s="1"/>
  <c r="S188" i="27" s="1"/>
  <c r="M187" i="27"/>
  <c r="O187" i="27" s="1"/>
  <c r="E187" i="27"/>
  <c r="O186" i="27"/>
  <c r="M186" i="27"/>
  <c r="E186" i="27"/>
  <c r="M185" i="27"/>
  <c r="O185" i="27" s="1"/>
  <c r="E185" i="27"/>
  <c r="M184" i="27"/>
  <c r="O184" i="27" s="1"/>
  <c r="S184" i="27"/>
  <c r="E184" i="27"/>
  <c r="F184" i="27" s="1"/>
  <c r="O183" i="27"/>
  <c r="M183" i="27"/>
  <c r="S183" i="27"/>
  <c r="E183" i="27"/>
  <c r="F183" i="27" s="1"/>
  <c r="S182" i="27"/>
  <c r="M182" i="27"/>
  <c r="O182" i="27" s="1"/>
  <c r="E182" i="27"/>
  <c r="F182" i="27" s="1"/>
  <c r="O181" i="27"/>
  <c r="M181" i="27"/>
  <c r="E181" i="27"/>
  <c r="M180" i="27"/>
  <c r="O180" i="27" s="1"/>
  <c r="E180" i="27"/>
  <c r="M179" i="27"/>
  <c r="O179" i="27" s="1"/>
  <c r="S179" i="27"/>
  <c r="E179" i="27"/>
  <c r="F179" i="27" s="1"/>
  <c r="O178" i="27"/>
  <c r="M178" i="27"/>
  <c r="E178" i="27"/>
  <c r="M177" i="27"/>
  <c r="O177" i="27" s="1"/>
  <c r="E177" i="27"/>
  <c r="F177" i="27" s="1"/>
  <c r="S177" i="27" s="1"/>
  <c r="M176" i="27"/>
  <c r="O176" i="27" s="1"/>
  <c r="S176" i="27"/>
  <c r="E176" i="27"/>
  <c r="F176" i="27" s="1"/>
  <c r="O175" i="27"/>
  <c r="M175" i="27"/>
  <c r="S175" i="27"/>
  <c r="E175" i="27"/>
  <c r="F175" i="27" s="1"/>
  <c r="M174" i="27"/>
  <c r="O174" i="27" s="1"/>
  <c r="E174" i="27"/>
  <c r="F174" i="27" s="1"/>
  <c r="S174" i="27" s="1"/>
  <c r="M173" i="27"/>
  <c r="O173" i="27" s="1"/>
  <c r="E173" i="27"/>
  <c r="M172" i="27"/>
  <c r="O172" i="27" s="1"/>
  <c r="E172" i="27"/>
  <c r="M171" i="27"/>
  <c r="O171" i="27" s="1"/>
  <c r="E171" i="27"/>
  <c r="F171" i="27" s="1"/>
  <c r="S171" i="27" s="1"/>
  <c r="M170" i="27"/>
  <c r="O170" i="27" s="1"/>
  <c r="E170" i="27"/>
  <c r="O169" i="27"/>
  <c r="M169" i="27"/>
  <c r="S169" i="27"/>
  <c r="E169" i="27"/>
  <c r="F169" i="27" s="1"/>
  <c r="S168" i="27"/>
  <c r="M168" i="27"/>
  <c r="O168" i="27" s="1"/>
  <c r="E168" i="27"/>
  <c r="F168" i="27" s="1"/>
  <c r="M167" i="27"/>
  <c r="O167" i="27" s="1"/>
  <c r="E167" i="27"/>
  <c r="F167" i="27" s="1"/>
  <c r="S167" i="27" s="1"/>
  <c r="S166" i="27"/>
  <c r="M166" i="27"/>
  <c r="O166" i="27" s="1"/>
  <c r="E166" i="27"/>
  <c r="F166" i="27" s="1"/>
  <c r="O165" i="27"/>
  <c r="M165" i="27"/>
  <c r="E165" i="27"/>
  <c r="M164" i="27"/>
  <c r="O164" i="27" s="1"/>
  <c r="E164" i="27"/>
  <c r="M163" i="27"/>
  <c r="O163" i="27" s="1"/>
  <c r="S163" i="27"/>
  <c r="E163" i="27"/>
  <c r="F163" i="27" s="1"/>
  <c r="O162" i="27"/>
  <c r="M162" i="27"/>
  <c r="E162" i="27"/>
  <c r="M161" i="27"/>
  <c r="O161" i="27" s="1"/>
  <c r="E161" i="27"/>
  <c r="F161" i="27" s="1"/>
  <c r="S161" i="27" s="1"/>
  <c r="M160" i="27"/>
  <c r="O160" i="27" s="1"/>
  <c r="S160" i="27"/>
  <c r="E160" i="27"/>
  <c r="F160" i="27" s="1"/>
  <c r="O159" i="27"/>
  <c r="M159" i="27"/>
  <c r="S159" i="27"/>
  <c r="E159" i="27"/>
  <c r="F159" i="27" s="1"/>
  <c r="S158" i="27"/>
  <c r="M158" i="27"/>
  <c r="O158" i="27" s="1"/>
  <c r="E158" i="27"/>
  <c r="F158" i="27" s="1"/>
  <c r="M157" i="27"/>
  <c r="O157" i="27" s="1"/>
  <c r="E157" i="27"/>
  <c r="M156" i="27"/>
  <c r="O156" i="27" s="1"/>
  <c r="E156" i="27"/>
  <c r="M155" i="27"/>
  <c r="O155" i="27" s="1"/>
  <c r="E155" i="27"/>
  <c r="F155" i="27" s="1"/>
  <c r="S155" i="27" s="1"/>
  <c r="M154" i="27"/>
  <c r="O154" i="27" s="1"/>
  <c r="E154" i="27"/>
  <c r="O153" i="27"/>
  <c r="M153" i="27"/>
  <c r="S153" i="27"/>
  <c r="E153" i="27"/>
  <c r="F153" i="27" s="1"/>
  <c r="M152" i="27"/>
  <c r="O152" i="27" s="1"/>
  <c r="E152" i="27"/>
  <c r="F152" i="27" s="1"/>
  <c r="S152" i="27" s="1"/>
  <c r="M151" i="27"/>
  <c r="O151" i="27" s="1"/>
  <c r="E151" i="27"/>
  <c r="F151" i="27" s="1"/>
  <c r="S151" i="27" s="1"/>
  <c r="M150" i="27"/>
  <c r="O150" i="27" s="1"/>
  <c r="E150" i="27"/>
  <c r="F150" i="27" s="1"/>
  <c r="S150" i="27" s="1"/>
  <c r="O149" i="27"/>
  <c r="M149" i="27"/>
  <c r="E149" i="27"/>
  <c r="M148" i="27"/>
  <c r="O148" i="27" s="1"/>
  <c r="E148" i="27"/>
  <c r="M147" i="27"/>
  <c r="O147" i="27" s="1"/>
  <c r="S147" i="27"/>
  <c r="E147" i="27"/>
  <c r="F147" i="27" s="1"/>
  <c r="O146" i="27"/>
  <c r="M146" i="27"/>
  <c r="E146" i="27"/>
  <c r="M145" i="27"/>
  <c r="O145" i="27" s="1"/>
  <c r="E145" i="27"/>
  <c r="F145" i="27" s="1"/>
  <c r="S145" i="27" s="1"/>
  <c r="M144" i="27"/>
  <c r="O144" i="27" s="1"/>
  <c r="S144" i="27"/>
  <c r="E144" i="27"/>
  <c r="F144" i="27" s="1"/>
  <c r="O143" i="27"/>
  <c r="M143" i="27"/>
  <c r="S143" i="27"/>
  <c r="E143" i="27"/>
  <c r="F143" i="27" s="1"/>
  <c r="M142" i="27"/>
  <c r="O142" i="27" s="1"/>
  <c r="E142" i="27"/>
  <c r="F142" i="27" s="1"/>
  <c r="S142" i="27" s="1"/>
  <c r="M141" i="27"/>
  <c r="O141" i="27" s="1"/>
  <c r="E141" i="27"/>
  <c r="M140" i="27"/>
  <c r="O140" i="27" s="1"/>
  <c r="E140" i="27"/>
  <c r="M139" i="27"/>
  <c r="O139" i="27" s="1"/>
  <c r="E139" i="27"/>
  <c r="F139" i="27" s="1"/>
  <c r="S139" i="27" s="1"/>
  <c r="M138" i="27"/>
  <c r="O138" i="27" s="1"/>
  <c r="E138" i="27"/>
  <c r="O137" i="27"/>
  <c r="M137" i="27"/>
  <c r="S137" i="27"/>
  <c r="E137" i="27"/>
  <c r="F137" i="27" s="1"/>
  <c r="S136" i="27"/>
  <c r="M136" i="27"/>
  <c r="O136" i="27" s="1"/>
  <c r="E136" i="27"/>
  <c r="F136" i="27" s="1"/>
  <c r="M135" i="27"/>
  <c r="O135" i="27" s="1"/>
  <c r="E135" i="27"/>
  <c r="F135" i="27" s="1"/>
  <c r="S135" i="27" s="1"/>
  <c r="M134" i="27"/>
  <c r="O134" i="27" s="1"/>
  <c r="E134" i="27"/>
  <c r="F134" i="27" s="1"/>
  <c r="S134" i="27" s="1"/>
  <c r="O133" i="27"/>
  <c r="M133" i="27"/>
  <c r="E133" i="27"/>
  <c r="M132" i="27"/>
  <c r="O132" i="27" s="1"/>
  <c r="E132" i="27"/>
  <c r="M131" i="27"/>
  <c r="O131" i="27" s="1"/>
  <c r="S131" i="27"/>
  <c r="E131" i="27"/>
  <c r="F131" i="27" s="1"/>
  <c r="O130" i="27"/>
  <c r="M130" i="27"/>
  <c r="E130" i="27"/>
  <c r="M129" i="27"/>
  <c r="O129" i="27" s="1"/>
  <c r="E129" i="27"/>
  <c r="F129" i="27" s="1"/>
  <c r="S129" i="27" s="1"/>
  <c r="M128" i="27"/>
  <c r="O128" i="27" s="1"/>
  <c r="S128" i="27"/>
  <c r="E128" i="27"/>
  <c r="F128" i="27" s="1"/>
  <c r="O127" i="27"/>
  <c r="M127" i="27"/>
  <c r="S127" i="27"/>
  <c r="E127" i="27"/>
  <c r="F127" i="27" s="1"/>
  <c r="S126" i="27"/>
  <c r="M126" i="27"/>
  <c r="O126" i="27" s="1"/>
  <c r="E126" i="27"/>
  <c r="F126" i="27" s="1"/>
  <c r="M125" i="27"/>
  <c r="O125" i="27" s="1"/>
  <c r="E125" i="27"/>
  <c r="M124" i="27"/>
  <c r="O124" i="27" s="1"/>
  <c r="E124" i="27"/>
  <c r="M123" i="27"/>
  <c r="O123" i="27" s="1"/>
  <c r="E123" i="27"/>
  <c r="F123" i="27" s="1"/>
  <c r="S123" i="27" s="1"/>
  <c r="M122" i="27"/>
  <c r="O122" i="27" s="1"/>
  <c r="E122" i="27"/>
  <c r="O121" i="27"/>
  <c r="M121" i="27"/>
  <c r="S121" i="27"/>
  <c r="E121" i="27"/>
  <c r="F121" i="27" s="1"/>
  <c r="M120" i="27"/>
  <c r="O120" i="27" s="1"/>
  <c r="E120" i="27"/>
  <c r="F120" i="27" s="1"/>
  <c r="S120" i="27" s="1"/>
  <c r="M119" i="27"/>
  <c r="O119" i="27" s="1"/>
  <c r="E119" i="27"/>
  <c r="F119" i="27" s="1"/>
  <c r="S119" i="27" s="1"/>
  <c r="S118" i="27"/>
  <c r="M118" i="27"/>
  <c r="O118" i="27" s="1"/>
  <c r="E118" i="27"/>
  <c r="F118" i="27" s="1"/>
  <c r="O117" i="27"/>
  <c r="M117" i="27"/>
  <c r="E117" i="27"/>
  <c r="M116" i="27"/>
  <c r="O116" i="27" s="1"/>
  <c r="E116" i="27"/>
  <c r="M115" i="27"/>
  <c r="O115" i="27" s="1"/>
  <c r="S115" i="27"/>
  <c r="E115" i="27"/>
  <c r="F115" i="27" s="1"/>
  <c r="O114" i="27"/>
  <c r="M114" i="27"/>
  <c r="E114" i="27"/>
  <c r="M113" i="27"/>
  <c r="O113" i="27" s="1"/>
  <c r="E113" i="27"/>
  <c r="F113" i="27" s="1"/>
  <c r="S113" i="27" s="1"/>
  <c r="M112" i="27"/>
  <c r="O112" i="27" s="1"/>
  <c r="S112" i="27"/>
  <c r="E112" i="27"/>
  <c r="F112" i="27" s="1"/>
  <c r="O111" i="27"/>
  <c r="M111" i="27"/>
  <c r="S111" i="27"/>
  <c r="E111" i="27"/>
  <c r="F111" i="27" s="1"/>
  <c r="M110" i="27"/>
  <c r="O110" i="27" s="1"/>
  <c r="E110" i="27"/>
  <c r="F110" i="27" s="1"/>
  <c r="S110" i="27" s="1"/>
  <c r="M109" i="27"/>
  <c r="O109" i="27" s="1"/>
  <c r="E109" i="27"/>
  <c r="M108" i="27"/>
  <c r="O108" i="27" s="1"/>
  <c r="E108" i="27"/>
  <c r="M107" i="27"/>
  <c r="O107" i="27" s="1"/>
  <c r="E107" i="27"/>
  <c r="F107" i="27" s="1"/>
  <c r="S107" i="27" s="1"/>
  <c r="M106" i="27"/>
  <c r="O106" i="27" s="1"/>
  <c r="E106" i="27"/>
  <c r="O105" i="27"/>
  <c r="M105" i="27"/>
  <c r="S105" i="27"/>
  <c r="E105" i="27"/>
  <c r="F105" i="27" s="1"/>
  <c r="S104" i="27"/>
  <c r="M104" i="27"/>
  <c r="O104" i="27" s="1"/>
  <c r="E104" i="27"/>
  <c r="F104" i="27" s="1"/>
  <c r="M103" i="27"/>
  <c r="O103" i="27" s="1"/>
  <c r="E103" i="27"/>
  <c r="F103" i="27" s="1"/>
  <c r="S103" i="27" s="1"/>
  <c r="M102" i="27"/>
  <c r="O102" i="27" s="1"/>
  <c r="E102" i="27"/>
  <c r="F102" i="27" s="1"/>
  <c r="S102" i="27" s="1"/>
  <c r="O101" i="27"/>
  <c r="M101" i="27"/>
  <c r="E101" i="27"/>
  <c r="M100" i="27"/>
  <c r="O100" i="27" s="1"/>
  <c r="E100" i="27"/>
  <c r="M99" i="27"/>
  <c r="O99" i="27" s="1"/>
  <c r="S99" i="27"/>
  <c r="E99" i="27"/>
  <c r="F99" i="27" s="1"/>
  <c r="O98" i="27"/>
  <c r="M98" i="27"/>
  <c r="E98" i="27"/>
  <c r="M97" i="27"/>
  <c r="O97" i="27" s="1"/>
  <c r="E97" i="27"/>
  <c r="F97" i="27" s="1"/>
  <c r="S97" i="27" s="1"/>
  <c r="M96" i="27"/>
  <c r="O96" i="27" s="1"/>
  <c r="S96" i="27"/>
  <c r="E96" i="27"/>
  <c r="F96" i="27" s="1"/>
  <c r="O95" i="27"/>
  <c r="M95" i="27"/>
  <c r="S95" i="27"/>
  <c r="E95" i="27"/>
  <c r="F95" i="27" s="1"/>
  <c r="S94" i="27"/>
  <c r="M94" i="27"/>
  <c r="O94" i="27" s="1"/>
  <c r="E94" i="27"/>
  <c r="F94" i="27" s="1"/>
  <c r="M93" i="27"/>
  <c r="O93" i="27" s="1"/>
  <c r="E93" i="27"/>
  <c r="M92" i="27"/>
  <c r="O92" i="27" s="1"/>
  <c r="E92" i="27"/>
  <c r="O91" i="27"/>
  <c r="M91" i="27"/>
  <c r="S91" i="27"/>
  <c r="E91" i="27"/>
  <c r="F91" i="27" s="1"/>
  <c r="M90" i="27"/>
  <c r="O90" i="27" s="1"/>
  <c r="E90" i="27"/>
  <c r="O89" i="27"/>
  <c r="M89" i="27"/>
  <c r="S89" i="27"/>
  <c r="E89" i="27"/>
  <c r="F89" i="27" s="1"/>
  <c r="M88" i="27"/>
  <c r="O88" i="27" s="1"/>
  <c r="E88" i="27"/>
  <c r="O87" i="27"/>
  <c r="M87" i="27"/>
  <c r="S87" i="27"/>
  <c r="E87" i="27"/>
  <c r="F87" i="27" s="1"/>
  <c r="M86" i="27"/>
  <c r="O86" i="27" s="1"/>
  <c r="E86" i="27"/>
  <c r="F116" i="27" l="1"/>
  <c r="S116" i="27" s="1"/>
  <c r="F148" i="27"/>
  <c r="S148" i="27" s="1"/>
  <c r="F162" i="27"/>
  <c r="S162" i="27" s="1"/>
  <c r="F165" i="27"/>
  <c r="S165" i="27" s="1"/>
  <c r="F185" i="27"/>
  <c r="S185" i="27" s="1"/>
  <c r="F191" i="27"/>
  <c r="S191" i="27" s="1"/>
  <c r="F194" i="27"/>
  <c r="S194" i="27" s="1"/>
  <c r="F201" i="27"/>
  <c r="S201" i="27" s="1"/>
  <c r="F88" i="27"/>
  <c r="S88" i="27" s="1"/>
  <c r="F92" i="27"/>
  <c r="S92" i="27" s="1"/>
  <c r="F106" i="27"/>
  <c r="S106" i="27" s="1"/>
  <c r="F109" i="27"/>
  <c r="S109" i="27" s="1"/>
  <c r="F124" i="27"/>
  <c r="S124" i="27" s="1"/>
  <c r="F138" i="27"/>
  <c r="S138" i="27" s="1"/>
  <c r="F141" i="27"/>
  <c r="S141" i="27" s="1"/>
  <c r="F156" i="27"/>
  <c r="S156" i="27" s="1"/>
  <c r="F170" i="27"/>
  <c r="S170" i="27" s="1"/>
  <c r="F173" i="27"/>
  <c r="S173" i="27" s="1"/>
  <c r="F187" i="27"/>
  <c r="S187" i="27" s="1"/>
  <c r="F190" i="27"/>
  <c r="S190" i="27" s="1"/>
  <c r="F197" i="27"/>
  <c r="S197" i="27" s="1"/>
  <c r="F203" i="27"/>
  <c r="S203" i="27" s="1"/>
  <c r="F98" i="27"/>
  <c r="S98" i="27" s="1"/>
  <c r="F130" i="27"/>
  <c r="S130" i="27" s="1"/>
  <c r="F133" i="27"/>
  <c r="S133" i="27" s="1"/>
  <c r="F100" i="27"/>
  <c r="S100" i="27" s="1"/>
  <c r="F146" i="27"/>
  <c r="S146" i="27" s="1"/>
  <c r="F149" i="27"/>
  <c r="S149" i="27" s="1"/>
  <c r="F164" i="27"/>
  <c r="S164" i="27" s="1"/>
  <c r="F178" i="27"/>
  <c r="S178" i="27" s="1"/>
  <c r="F181" i="27"/>
  <c r="S181" i="27" s="1"/>
  <c r="F186" i="27"/>
  <c r="S186" i="27" s="1"/>
  <c r="F193" i="27"/>
  <c r="S193" i="27" s="1"/>
  <c r="F199" i="27"/>
  <c r="S199" i="27" s="1"/>
  <c r="F202" i="27"/>
  <c r="S202" i="27" s="1"/>
  <c r="F101" i="27"/>
  <c r="S101" i="27" s="1"/>
  <c r="F180" i="27"/>
  <c r="S180" i="27" s="1"/>
  <c r="F114" i="27"/>
  <c r="S114" i="27" s="1"/>
  <c r="F117" i="27"/>
  <c r="S117" i="27" s="1"/>
  <c r="F132" i="27"/>
  <c r="S132" i="27" s="1"/>
  <c r="F86" i="27"/>
  <c r="S86" i="27" s="1"/>
  <c r="F90" i="27"/>
  <c r="S90" i="27" s="1"/>
  <c r="F93" i="27"/>
  <c r="S93" i="27" s="1"/>
  <c r="F108" i="27"/>
  <c r="S108" i="27" s="1"/>
  <c r="F122" i="27"/>
  <c r="S122" i="27" s="1"/>
  <c r="F125" i="27"/>
  <c r="S125" i="27" s="1"/>
  <c r="F140" i="27"/>
  <c r="S140" i="27" s="1"/>
  <c r="F154" i="27"/>
  <c r="S154" i="27" s="1"/>
  <c r="F157" i="27"/>
  <c r="S157" i="27" s="1"/>
  <c r="F172" i="27"/>
  <c r="S172" i="27" s="1"/>
  <c r="F189" i="27"/>
  <c r="S189" i="27" s="1"/>
  <c r="F195" i="27"/>
  <c r="S195" i="27" s="1"/>
  <c r="F198" i="27"/>
  <c r="S198" i="27" s="1"/>
  <c r="A51" i="21"/>
  <c r="A49" i="21"/>
  <c r="A48" i="21"/>
  <c r="C39" i="29"/>
  <c r="F38" i="29"/>
  <c r="I28" i="29"/>
  <c r="D31" i="29"/>
  <c r="L23" i="29"/>
  <c r="D28" i="29"/>
  <c r="F21" i="29"/>
  <c r="L22" i="29"/>
  <c r="F35" i="29"/>
  <c r="E31" i="29"/>
  <c r="B29" i="29"/>
  <c r="J42" i="29"/>
  <c r="B25" i="29"/>
  <c r="B24" i="29"/>
  <c r="I36" i="29"/>
  <c r="L32" i="29"/>
  <c r="M38" i="29"/>
  <c r="E20" i="29"/>
  <c r="B32" i="29"/>
  <c r="I44" i="29"/>
  <c r="D21" i="29"/>
  <c r="D43" i="29"/>
  <c r="I30" i="29"/>
  <c r="I24" i="29"/>
  <c r="L38" i="29"/>
  <c r="K37" i="29"/>
  <c r="E28" i="29"/>
  <c r="K28" i="29"/>
  <c r="D23" i="29"/>
  <c r="J31" i="29"/>
  <c r="B40" i="29"/>
  <c r="M39" i="29"/>
  <c r="D29" i="29"/>
  <c r="M34" i="29"/>
  <c r="E30" i="29"/>
  <c r="M19" i="29"/>
  <c r="J24" i="29"/>
  <c r="D37" i="29"/>
  <c r="F34" i="29"/>
  <c r="I19" i="29"/>
  <c r="F32" i="29"/>
  <c r="J33" i="29"/>
  <c r="K31" i="29"/>
  <c r="E44" i="29"/>
  <c r="M20" i="29"/>
  <c r="K40" i="29"/>
  <c r="E41" i="29"/>
  <c r="H43" i="29"/>
  <c r="J32" i="29"/>
  <c r="K25" i="29"/>
  <c r="L21" i="29"/>
  <c r="K21" i="29"/>
  <c r="H36" i="29"/>
  <c r="B44" i="29"/>
  <c r="E29" i="29"/>
  <c r="H41" i="29"/>
  <c r="M43" i="29"/>
  <c r="C32" i="29"/>
  <c r="H42" i="29"/>
  <c r="D44" i="29"/>
  <c r="B36" i="29"/>
  <c r="C33" i="29"/>
  <c r="D25" i="29"/>
  <c r="E22" i="29"/>
  <c r="F22" i="29"/>
  <c r="B23" i="29"/>
  <c r="E37" i="29"/>
  <c r="E35" i="29"/>
  <c r="C26" i="29"/>
  <c r="C24" i="29"/>
  <c r="I29" i="29"/>
  <c r="D35" i="29"/>
  <c r="L28" i="29"/>
  <c r="I40" i="29"/>
  <c r="F25" i="29"/>
  <c r="J44" i="29"/>
  <c r="H28" i="29"/>
  <c r="L27" i="29"/>
  <c r="J30" i="29"/>
  <c r="H30" i="29"/>
  <c r="B37" i="29"/>
  <c r="I37" i="29"/>
  <c r="K24" i="29"/>
  <c r="H38" i="29"/>
  <c r="H27" i="29"/>
  <c r="L34" i="29"/>
  <c r="L19" i="29"/>
  <c r="M41" i="29"/>
  <c r="B41" i="29"/>
  <c r="L42" i="29"/>
  <c r="K44" i="29"/>
  <c r="I33" i="29"/>
  <c r="I27" i="29"/>
  <c r="K22" i="29"/>
  <c r="I26" i="29"/>
  <c r="J37" i="29"/>
  <c r="M28" i="29"/>
  <c r="F40" i="29"/>
  <c r="L40" i="29"/>
  <c r="H29" i="29"/>
  <c r="C36" i="29"/>
  <c r="M26" i="29"/>
  <c r="K34" i="29"/>
  <c r="I41" i="29"/>
  <c r="E43" i="29"/>
  <c r="K30" i="29"/>
  <c r="L39" i="29"/>
  <c r="J25" i="29"/>
  <c r="E34" i="29"/>
  <c r="D26" i="29"/>
  <c r="K38" i="29"/>
  <c r="J38" i="29"/>
  <c r="J22" i="29"/>
  <c r="C35" i="29"/>
  <c r="E27" i="29"/>
  <c r="E33" i="29"/>
  <c r="F26" i="29"/>
  <c r="C22" i="29"/>
  <c r="I23" i="29"/>
  <c r="H20" i="29"/>
  <c r="D32" i="29"/>
  <c r="D34" i="29"/>
  <c r="C29" i="29"/>
  <c r="F23" i="29"/>
  <c r="F41" i="29"/>
  <c r="C19" i="29"/>
  <c r="D42" i="29"/>
  <c r="F19" i="29"/>
  <c r="F31" i="29"/>
  <c r="E42" i="29"/>
  <c r="B33" i="29"/>
  <c r="E39" i="29"/>
  <c r="C21" i="29"/>
  <c r="M25" i="29"/>
  <c r="C38" i="29"/>
  <c r="B38" i="29"/>
  <c r="B22" i="29"/>
  <c r="H26" i="29"/>
  <c r="D20" i="29"/>
  <c r="L26" i="29"/>
  <c r="F39" i="29"/>
  <c r="D40" i="29"/>
  <c r="M23" i="29"/>
  <c r="C30" i="29"/>
  <c r="I42" i="29"/>
  <c r="C23" i="29"/>
  <c r="J35" i="29"/>
  <c r="M31" i="29"/>
  <c r="K32" i="29"/>
  <c r="B28" i="29"/>
  <c r="B21" i="29"/>
  <c r="D30" i="29"/>
  <c r="K42" i="29"/>
  <c r="B19" i="29"/>
  <c r="L35" i="29"/>
  <c r="J36" i="29"/>
  <c r="E26" i="29"/>
  <c r="C31" i="29"/>
  <c r="J43" i="29"/>
  <c r="I20" i="29"/>
  <c r="H39" i="29"/>
  <c r="M44" i="29"/>
  <c r="H23" i="29"/>
  <c r="M21" i="29"/>
  <c r="E19" i="29"/>
  <c r="E38" i="29"/>
  <c r="D41" i="29"/>
  <c r="M30" i="29"/>
  <c r="H31" i="29"/>
  <c r="C42" i="29"/>
  <c r="I34" i="29"/>
  <c r="D36" i="29"/>
  <c r="K20" i="29"/>
  <c r="I21" i="29"/>
  <c r="C44" i="29"/>
  <c r="B35" i="29"/>
  <c r="I39" i="29"/>
  <c r="B43" i="29"/>
  <c r="H19" i="29"/>
  <c r="M35" i="29"/>
  <c r="C20" i="29"/>
  <c r="L36" i="29"/>
  <c r="K39" i="29"/>
  <c r="F30" i="29"/>
  <c r="D33" i="29"/>
  <c r="B31" i="29"/>
  <c r="L31" i="29"/>
  <c r="K19" i="29"/>
  <c r="H35" i="29"/>
  <c r="K27" i="29"/>
  <c r="E40" i="29"/>
  <c r="C41" i="29"/>
  <c r="C25" i="29"/>
  <c r="D38" i="29"/>
  <c r="I35" i="29"/>
  <c r="H34" i="29"/>
  <c r="K29" i="29"/>
  <c r="J23" i="29"/>
  <c r="D19" i="29"/>
  <c r="I22" i="29"/>
  <c r="B42" i="29"/>
  <c r="K35" i="29"/>
  <c r="H32" i="29"/>
  <c r="M24" i="29"/>
  <c r="J21" i="29"/>
  <c r="K23" i="29"/>
  <c r="K43" i="29"/>
  <c r="F20" i="29"/>
  <c r="M32" i="29"/>
  <c r="J26" i="29"/>
  <c r="D39" i="29"/>
  <c r="J20" i="29"/>
  <c r="E23" i="29"/>
  <c r="C27" i="29"/>
  <c r="J39" i="29"/>
  <c r="H40" i="29"/>
  <c r="H24" i="29"/>
  <c r="L30" i="29"/>
  <c r="F33" i="29"/>
  <c r="F28" i="29"/>
  <c r="M40" i="29"/>
  <c r="F42" i="29"/>
  <c r="J29" i="29"/>
  <c r="E36" i="29"/>
  <c r="F36" i="29"/>
  <c r="B34" i="29"/>
  <c r="H25" i="29"/>
  <c r="M22" i="29"/>
  <c r="C40" i="29"/>
  <c r="H37" i="29"/>
  <c r="C43" i="29"/>
  <c r="B20" i="29"/>
  <c r="I32" i="29"/>
  <c r="B26" i="29"/>
  <c r="K36" i="29"/>
  <c r="F43" i="29"/>
  <c r="F44" i="29"/>
  <c r="E21" i="29"/>
  <c r="H33" i="29"/>
  <c r="M27" i="29"/>
  <c r="M42" i="29"/>
  <c r="B30" i="29"/>
  <c r="J40" i="29"/>
  <c r="K41" i="29"/>
  <c r="L29" i="29"/>
  <c r="F37" i="29"/>
  <c r="C28" i="29"/>
  <c r="J34" i="29"/>
  <c r="F29" i="29"/>
  <c r="F24" i="29"/>
  <c r="M36" i="29"/>
  <c r="K33" i="29"/>
  <c r="L43" i="29"/>
  <c r="D22" i="29"/>
  <c r="J41" i="29"/>
  <c r="I25" i="29"/>
  <c r="L37" i="29"/>
  <c r="C37" i="29"/>
  <c r="L20" i="29"/>
  <c r="L25" i="29"/>
  <c r="C34" i="29"/>
  <c r="E25" i="29"/>
  <c r="J28" i="29"/>
  <c r="I43" i="29"/>
  <c r="M33" i="29"/>
  <c r="M29" i="29"/>
  <c r="L44" i="29"/>
  <c r="M37" i="29"/>
  <c r="B27" i="29"/>
  <c r="L41" i="29"/>
  <c r="L33" i="29"/>
  <c r="I31" i="29"/>
  <c r="H22" i="29"/>
  <c r="L24" i="29"/>
  <c r="J19" i="29"/>
  <c r="H21" i="29"/>
  <c r="K26" i="29"/>
  <c r="F27" i="29"/>
  <c r="J27" i="29"/>
  <c r="D27" i="29"/>
  <c r="E24" i="29"/>
  <c r="D24" i="29"/>
  <c r="H44" i="29"/>
  <c r="B39" i="29"/>
  <c r="E32" i="29"/>
  <c r="I38" i="29"/>
  <c r="N20" i="29" l="1"/>
  <c r="G20" i="29" s="1"/>
  <c r="N19" i="29"/>
  <c r="G19" i="29" s="1"/>
  <c r="N35" i="29"/>
  <c r="G35" i="29" s="1"/>
  <c r="N24" i="29"/>
  <c r="G24" i="29" s="1"/>
  <c r="N39" i="29"/>
  <c r="G39" i="29" s="1"/>
  <c r="N31" i="29"/>
  <c r="G31" i="29" s="1"/>
  <c r="N23" i="29"/>
  <c r="G23" i="29" s="1"/>
  <c r="N27" i="29"/>
  <c r="G27" i="29" s="1"/>
  <c r="N43" i="29"/>
  <c r="G43" i="29" s="1"/>
  <c r="N28" i="29"/>
  <c r="G28" i="29" s="1"/>
  <c r="N40" i="29"/>
  <c r="G40" i="29" s="1"/>
  <c r="N21" i="29"/>
  <c r="G21" i="29" s="1"/>
  <c r="N25" i="29"/>
  <c r="G25" i="29" s="1"/>
  <c r="N29" i="29"/>
  <c r="G29" i="29" s="1"/>
  <c r="N33" i="29"/>
  <c r="G33" i="29" s="1"/>
  <c r="N37" i="29"/>
  <c r="G37" i="29" s="1"/>
  <c r="N41" i="29"/>
  <c r="G41" i="29" s="1"/>
  <c r="N32" i="29"/>
  <c r="G32" i="29" s="1"/>
  <c r="N36" i="29"/>
  <c r="G36" i="29" s="1"/>
  <c r="N44" i="29"/>
  <c r="G44" i="29" s="1"/>
  <c r="N22" i="29"/>
  <c r="G22" i="29" s="1"/>
  <c r="N26" i="29"/>
  <c r="G26" i="29" s="1"/>
  <c r="N30" i="29"/>
  <c r="G30" i="29" s="1"/>
  <c r="N34" i="29"/>
  <c r="G34" i="29" s="1"/>
  <c r="N38" i="29"/>
  <c r="G38" i="29" s="1"/>
  <c r="N42" i="29"/>
  <c r="G42" i="29" s="1"/>
  <c r="E7" i="27" l="1"/>
  <c r="F7" i="27" s="1"/>
  <c r="E8" i="27"/>
  <c r="E9" i="27"/>
  <c r="E10" i="27"/>
  <c r="F10" i="27" s="1"/>
  <c r="S10" i="27"/>
  <c r="E11" i="27"/>
  <c r="E12" i="27"/>
  <c r="F12" i="27" s="1"/>
  <c r="S12" i="27" s="1"/>
  <c r="E13" i="27"/>
  <c r="E14" i="27"/>
  <c r="E15" i="27"/>
  <c r="E16" i="27"/>
  <c r="F16" i="27" s="1"/>
  <c r="S16" i="27"/>
  <c r="E17" i="27"/>
  <c r="E18" i="27"/>
  <c r="F18" i="27" s="1"/>
  <c r="S18" i="27" s="1"/>
  <c r="E19" i="27"/>
  <c r="E20" i="27"/>
  <c r="F20" i="27" s="1"/>
  <c r="S20" i="27"/>
  <c r="E21" i="27"/>
  <c r="E22" i="27"/>
  <c r="F22" i="27" s="1"/>
  <c r="S22" i="27" s="1"/>
  <c r="E23" i="27"/>
  <c r="E24" i="27"/>
  <c r="F24" i="27" s="1"/>
  <c r="S24" i="27"/>
  <c r="E25" i="27"/>
  <c r="E26" i="27"/>
  <c r="F26" i="27" s="1"/>
  <c r="S26" i="27" s="1"/>
  <c r="E27" i="27"/>
  <c r="E28" i="27"/>
  <c r="F28" i="27" s="1"/>
  <c r="S28" i="27"/>
  <c r="E29" i="27"/>
  <c r="E30" i="27"/>
  <c r="F30" i="27" s="1"/>
  <c r="S30" i="27" s="1"/>
  <c r="E31" i="27"/>
  <c r="E32" i="27"/>
  <c r="F32" i="27" s="1"/>
  <c r="S32" i="27"/>
  <c r="E33" i="27"/>
  <c r="E34" i="27"/>
  <c r="F34" i="27" s="1"/>
  <c r="S34" i="27" s="1"/>
  <c r="E35" i="27"/>
  <c r="E36" i="27"/>
  <c r="F36" i="27" s="1"/>
  <c r="S36" i="27"/>
  <c r="E37" i="27"/>
  <c r="E38" i="27"/>
  <c r="F38" i="27" s="1"/>
  <c r="S38" i="27" s="1"/>
  <c r="E39" i="27"/>
  <c r="E40" i="27"/>
  <c r="F40" i="27" s="1"/>
  <c r="S40" i="27"/>
  <c r="E41" i="27"/>
  <c r="E42" i="27"/>
  <c r="F42" i="27" s="1"/>
  <c r="S42" i="27" s="1"/>
  <c r="E43" i="27"/>
  <c r="E44" i="27"/>
  <c r="F44" i="27" s="1"/>
  <c r="S44" i="27"/>
  <c r="E45" i="27"/>
  <c r="E46" i="27"/>
  <c r="F46" i="27" s="1"/>
  <c r="S46" i="27" s="1"/>
  <c r="E47" i="27"/>
  <c r="E48" i="27"/>
  <c r="F48" i="27" s="1"/>
  <c r="S48" i="27"/>
  <c r="E49" i="27"/>
  <c r="E50" i="27"/>
  <c r="F50" i="27" s="1"/>
  <c r="S50" i="27" s="1"/>
  <c r="E51" i="27"/>
  <c r="E52" i="27"/>
  <c r="F52" i="27" s="1"/>
  <c r="S52" i="27"/>
  <c r="E53" i="27"/>
  <c r="E54" i="27"/>
  <c r="F54" i="27" s="1"/>
  <c r="S54" i="27" s="1"/>
  <c r="E55" i="27"/>
  <c r="E56" i="27"/>
  <c r="F56" i="27" s="1"/>
  <c r="S56" i="27"/>
  <c r="E57" i="27"/>
  <c r="E58" i="27"/>
  <c r="F58" i="27" s="1"/>
  <c r="S58" i="27" s="1"/>
  <c r="E59" i="27"/>
  <c r="E60" i="27"/>
  <c r="F60" i="27" s="1"/>
  <c r="S60" i="27"/>
  <c r="E61" i="27"/>
  <c r="E62" i="27"/>
  <c r="F62" i="27" s="1"/>
  <c r="S62" i="27" s="1"/>
  <c r="E63" i="27"/>
  <c r="E64" i="27"/>
  <c r="F64" i="27" s="1"/>
  <c r="S64" i="27"/>
  <c r="E65" i="27"/>
  <c r="E66" i="27"/>
  <c r="F66" i="27" s="1"/>
  <c r="S66" i="27" s="1"/>
  <c r="E67" i="27"/>
  <c r="E68" i="27"/>
  <c r="F68" i="27" s="1"/>
  <c r="S68" i="27"/>
  <c r="E69" i="27"/>
  <c r="E70" i="27"/>
  <c r="F70" i="27" s="1"/>
  <c r="S70" i="27" s="1"/>
  <c r="E71" i="27"/>
  <c r="E72" i="27"/>
  <c r="F72" i="27" s="1"/>
  <c r="S72" i="27"/>
  <c r="E73" i="27"/>
  <c r="E74" i="27"/>
  <c r="F74" i="27" s="1"/>
  <c r="S74" i="27" s="1"/>
  <c r="E75" i="27"/>
  <c r="E76" i="27"/>
  <c r="F76" i="27" s="1"/>
  <c r="S76" i="27"/>
  <c r="E77" i="27"/>
  <c r="E78" i="27"/>
  <c r="F78" i="27" s="1"/>
  <c r="S78" i="27" s="1"/>
  <c r="E79" i="27"/>
  <c r="E80" i="27"/>
  <c r="F80" i="27" s="1"/>
  <c r="S80" i="27"/>
  <c r="E81" i="27"/>
  <c r="E82" i="27"/>
  <c r="F82" i="27" s="1"/>
  <c r="S82" i="27" s="1"/>
  <c r="E83" i="27"/>
  <c r="E84" i="27"/>
  <c r="F84" i="27" s="1"/>
  <c r="S84" i="27"/>
  <c r="E85" i="27"/>
  <c r="E6" i="27"/>
  <c r="F13" i="29"/>
  <c r="F6" i="27" l="1"/>
  <c r="S6" i="27" s="1"/>
  <c r="F85" i="27"/>
  <c r="S85" i="27" s="1"/>
  <c r="F77" i="27"/>
  <c r="S77" i="27" s="1"/>
  <c r="F69" i="27"/>
  <c r="S69" i="27" s="1"/>
  <c r="F61" i="27"/>
  <c r="S61" i="27" s="1"/>
  <c r="F53" i="27"/>
  <c r="S53" i="27" s="1"/>
  <c r="F45" i="27"/>
  <c r="S45" i="27" s="1"/>
  <c r="F37" i="27"/>
  <c r="S37" i="27" s="1"/>
  <c r="F29" i="27"/>
  <c r="S29" i="27" s="1"/>
  <c r="F21" i="27"/>
  <c r="S21" i="27" s="1"/>
  <c r="F79" i="27"/>
  <c r="S79" i="27" s="1"/>
  <c r="F71" i="27"/>
  <c r="S71" i="27" s="1"/>
  <c r="F63" i="27"/>
  <c r="S63" i="27" s="1"/>
  <c r="F55" i="27"/>
  <c r="S55" i="27" s="1"/>
  <c r="F47" i="27"/>
  <c r="S47" i="27" s="1"/>
  <c r="F39" i="27"/>
  <c r="S39" i="27" s="1"/>
  <c r="F31" i="27"/>
  <c r="S31" i="27" s="1"/>
  <c r="F23" i="27"/>
  <c r="S23" i="27" s="1"/>
  <c r="F15" i="27"/>
  <c r="S15" i="27" s="1"/>
  <c r="F9" i="27"/>
  <c r="S9" i="27" s="1"/>
  <c r="F81" i="27"/>
  <c r="S81" i="27" s="1"/>
  <c r="F73" i="27"/>
  <c r="S73" i="27" s="1"/>
  <c r="F65" i="27"/>
  <c r="S65" i="27" s="1"/>
  <c r="F57" i="27"/>
  <c r="S57" i="27" s="1"/>
  <c r="F49" i="27"/>
  <c r="S49" i="27" s="1"/>
  <c r="F41" i="27"/>
  <c r="S41" i="27" s="1"/>
  <c r="F33" i="27"/>
  <c r="S33" i="27" s="1"/>
  <c r="F25" i="27"/>
  <c r="S25" i="27" s="1"/>
  <c r="F17" i="27"/>
  <c r="S17" i="27" s="1"/>
  <c r="F14" i="27"/>
  <c r="S14" i="27" s="1"/>
  <c r="F11" i="27"/>
  <c r="S11" i="27" s="1"/>
  <c r="F8" i="27"/>
  <c r="S8" i="27" s="1"/>
  <c r="F83" i="27"/>
  <c r="S83" i="27" s="1"/>
  <c r="F75" i="27"/>
  <c r="S75" i="27" s="1"/>
  <c r="F67" i="27"/>
  <c r="S67" i="27" s="1"/>
  <c r="F59" i="27"/>
  <c r="S59" i="27" s="1"/>
  <c r="F51" i="27"/>
  <c r="S51" i="27" s="1"/>
  <c r="F43" i="27"/>
  <c r="S43" i="27" s="1"/>
  <c r="F35" i="27"/>
  <c r="S35" i="27" s="1"/>
  <c r="F27" i="27"/>
  <c r="S27" i="27" s="1"/>
  <c r="F19" i="27"/>
  <c r="S19" i="27" s="1"/>
  <c r="F13" i="27"/>
  <c r="S13" i="27" s="1"/>
  <c r="S7" i="27"/>
  <c r="X58" i="19" l="1"/>
  <c r="X40" i="19"/>
  <c r="AI40" i="19" s="1"/>
  <c r="X25" i="19"/>
  <c r="H50" i="19"/>
  <c r="I17" i="29"/>
  <c r="I13" i="29"/>
  <c r="I16" i="29"/>
  <c r="I10" i="29"/>
  <c r="I9" i="29"/>
  <c r="I11" i="29"/>
  <c r="I18" i="29"/>
  <c r="I14" i="29"/>
  <c r="I7" i="29"/>
  <c r="I15" i="29"/>
  <c r="I8" i="29"/>
  <c r="I12" i="29"/>
  <c r="I6" i="29"/>
  <c r="M8" i="27" l="1"/>
  <c r="O8" i="27" s="1"/>
  <c r="M9" i="27"/>
  <c r="O9" i="27" s="1"/>
  <c r="M10" i="27"/>
  <c r="O10" i="27" s="1"/>
  <c r="M11" i="27"/>
  <c r="O11" i="27" s="1"/>
  <c r="M12" i="27"/>
  <c r="O12" i="27" s="1"/>
  <c r="M13" i="27"/>
  <c r="O13" i="27" s="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85" i="27"/>
  <c r="O85" i="27" s="1"/>
  <c r="M7" i="27"/>
  <c r="O7" i="27" s="1"/>
  <c r="M6" i="27"/>
  <c r="O6" i="27" s="1"/>
  <c r="K8" i="29"/>
  <c r="M7" i="29"/>
  <c r="H9" i="29"/>
  <c r="L12" i="29"/>
  <c r="J13" i="29"/>
  <c r="M6" i="29"/>
  <c r="J7" i="29"/>
  <c r="J11" i="29"/>
  <c r="L9" i="29"/>
  <c r="K12" i="29"/>
  <c r="M10" i="29"/>
  <c r="K11" i="29"/>
  <c r="K13" i="29"/>
  <c r="H6" i="29"/>
  <c r="M18" i="29"/>
  <c r="J14" i="29"/>
  <c r="K17" i="29"/>
  <c r="J6" i="29"/>
  <c r="M16" i="29"/>
  <c r="L6" i="29"/>
  <c r="H8" i="29"/>
  <c r="L18" i="29"/>
  <c r="M15" i="29"/>
  <c r="M17" i="29"/>
  <c r="H11" i="29"/>
  <c r="M13" i="29"/>
  <c r="L15" i="29"/>
  <c r="H14" i="29"/>
  <c r="J17" i="29"/>
  <c r="J9" i="29"/>
  <c r="M9" i="29"/>
  <c r="K18" i="29"/>
  <c r="K16" i="29"/>
  <c r="J10" i="29"/>
  <c r="J8" i="29"/>
  <c r="L14" i="29"/>
  <c r="J18" i="29"/>
  <c r="K7" i="29"/>
  <c r="K10" i="29"/>
  <c r="L8" i="29"/>
  <c r="M11" i="29"/>
  <c r="J16" i="29"/>
  <c r="H17" i="29"/>
  <c r="H16" i="29"/>
  <c r="K15" i="29"/>
  <c r="H13" i="29"/>
  <c r="J15" i="29"/>
  <c r="H12" i="29"/>
  <c r="J12" i="29"/>
  <c r="M12" i="29"/>
  <c r="K14" i="29"/>
  <c r="L16" i="29"/>
  <c r="F5" i="29"/>
  <c r="M14" i="29"/>
  <c r="H7" i="29"/>
  <c r="K6" i="29"/>
  <c r="M8" i="29"/>
  <c r="L11" i="29"/>
  <c r="L7" i="29"/>
  <c r="H18" i="29"/>
  <c r="L17" i="29"/>
  <c r="H15" i="29"/>
  <c r="H10" i="29"/>
  <c r="L10" i="29"/>
  <c r="F6" i="29"/>
  <c r="K9" i="29"/>
  <c r="L13" i="29"/>
  <c r="N16" i="29" l="1"/>
  <c r="G16" i="29" s="1"/>
  <c r="N8" i="29"/>
  <c r="G8" i="29" s="1"/>
  <c r="N15" i="29"/>
  <c r="G15" i="29" s="1"/>
  <c r="N6" i="29"/>
  <c r="G6" i="29" s="1"/>
  <c r="N17" i="29"/>
  <c r="G17" i="29" s="1"/>
  <c r="N9" i="29"/>
  <c r="G9" i="29" s="1"/>
  <c r="N7" i="29"/>
  <c r="G7" i="29" s="1"/>
  <c r="N12" i="29"/>
  <c r="G12" i="29" s="1"/>
  <c r="N14" i="29"/>
  <c r="G14" i="29" s="1"/>
  <c r="N11" i="29"/>
  <c r="G11" i="29" s="1"/>
  <c r="N13" i="29"/>
  <c r="G13" i="29" s="1"/>
  <c r="N18" i="29"/>
  <c r="G18" i="29" s="1"/>
  <c r="N10" i="29"/>
  <c r="G10" i="29" s="1"/>
  <c r="AI52" i="19"/>
  <c r="F8" i="29"/>
  <c r="F16" i="29"/>
  <c r="F9" i="29"/>
  <c r="F18" i="29"/>
  <c r="F15" i="29"/>
  <c r="F14" i="29"/>
  <c r="F10" i="29"/>
  <c r="F7" i="29"/>
  <c r="L5" i="29"/>
  <c r="F12" i="29"/>
  <c r="F17" i="29"/>
  <c r="F11" i="29"/>
  <c r="X59" i="19" l="1"/>
  <c r="AH19" i="20" l="1"/>
  <c r="K5" i="29"/>
  <c r="AH18" i="20" l="1"/>
  <c r="A6" i="30"/>
  <c r="A7" i="30" s="1"/>
  <c r="A8" i="30" s="1"/>
  <c r="A9" i="30" s="1"/>
  <c r="A10" i="30" s="1"/>
  <c r="A11" i="30" s="1"/>
  <c r="A12" i="30" s="1"/>
  <c r="A13" i="30" s="1"/>
  <c r="A14" i="30" s="1"/>
  <c r="H70" i="19" l="1"/>
  <c r="AO22" i="19" l="1"/>
  <c r="H37" i="19"/>
  <c r="AI24" i="19" s="1"/>
  <c r="I5" i="29"/>
  <c r="J5" i="29"/>
  <c r="AI21" i="19" l="1"/>
  <c r="H5" i="29"/>
  <c r="AH17" i="20" l="1"/>
  <c r="AI57" i="19"/>
  <c r="B18" i="29"/>
  <c r="B11" i="29"/>
  <c r="E6" i="29"/>
  <c r="B16" i="29"/>
  <c r="C17" i="29"/>
  <c r="D13" i="29"/>
  <c r="C9" i="29"/>
  <c r="D6" i="29"/>
  <c r="D18" i="29"/>
  <c r="E9" i="29"/>
  <c r="C6" i="29"/>
  <c r="D5" i="29"/>
  <c r="E13" i="29"/>
  <c r="D14" i="29"/>
  <c r="D15" i="29"/>
  <c r="C8" i="29"/>
  <c r="E17" i="29"/>
  <c r="B6" i="29"/>
  <c r="C18" i="29"/>
  <c r="D12" i="29"/>
  <c r="C16" i="29"/>
  <c r="C13" i="29"/>
  <c r="B10" i="29"/>
  <c r="E14" i="29"/>
  <c r="B7" i="29"/>
  <c r="C15" i="29"/>
  <c r="D9" i="29"/>
  <c r="D8" i="29"/>
  <c r="C5" i="29"/>
  <c r="C10" i="29"/>
  <c r="C14" i="29"/>
  <c r="D7" i="29"/>
  <c r="M5" i="29"/>
  <c r="E10" i="29"/>
  <c r="B15" i="29"/>
  <c r="C12" i="29"/>
  <c r="E11" i="29"/>
  <c r="E16" i="29"/>
  <c r="C7" i="29"/>
  <c r="E18" i="29"/>
  <c r="B9" i="29"/>
  <c r="C11" i="29"/>
  <c r="B14" i="29"/>
  <c r="E8" i="29"/>
  <c r="B17" i="29"/>
  <c r="D11" i="29"/>
  <c r="E5" i="29"/>
  <c r="B8" i="29"/>
  <c r="E15" i="29"/>
  <c r="D10" i="29"/>
  <c r="D17" i="29"/>
  <c r="D16" i="29"/>
  <c r="B13" i="29"/>
  <c r="E12" i="29"/>
  <c r="B12" i="29"/>
  <c r="B5" i="29"/>
  <c r="E7"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A310" i="27" s="1"/>
  <c r="A311" i="27" s="1"/>
  <c r="A312" i="27" s="1"/>
  <c r="A313" i="27" s="1"/>
  <c r="A314" i="27" s="1"/>
  <c r="A315" i="27" s="1"/>
  <c r="A316" i="27" s="1"/>
  <c r="A317" i="27" s="1"/>
  <c r="A318" i="27" s="1"/>
  <c r="A319" i="27" s="1"/>
  <c r="A320" i="27" s="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A345" i="27" s="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A378" i="27" s="1"/>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H16" i="20" l="1"/>
  <c r="K13" i="20" s="1"/>
  <c r="N5" i="29"/>
  <c r="G5" i="29" s="1"/>
  <c r="AI26" i="19"/>
  <c r="S6" i="29" l="1"/>
  <c r="AI59" i="19"/>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厚生労働省ネットワークシステム</author>
  </authors>
  <commentList>
    <comment ref="AV10"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0"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0"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厚生労働省ネットワークシステム</author>
  </authors>
  <commentList>
    <comment ref="AV10"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0"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0"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4.xml><?xml version="1.0" encoding="utf-8"?>
<comments xmlns="http://schemas.openxmlformats.org/spreadsheetml/2006/main">
  <authors>
    <author>厚生労働省ネットワークシステム</author>
  </authors>
  <commentList>
    <comment ref="AV10"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0"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0"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5.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<sst xmlns="http://schemas.openxmlformats.org/spreadsheetml/2006/main" count="628" uniqueCount="259">
  <si>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</si>
  <si>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</si>
  <si>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</si>
  <si>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</si>
  <si>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</si>
  <si>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</si>
  <si>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</si>
  <si>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</si>
  <si>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</si>
  <si>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</si>
  <si>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</si>
  <si>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</si>
  <si>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</si>
  <si>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</si>
  <si>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</si>
  <si>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</si>
  <si>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</si>
  <si>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</si>
  <si>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</si>
  <si>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</si>
  <si>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</si>
  <si>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</si>
  <si>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</si>
  <si>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</si>
  <si>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</si>
  <si>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</si>
  <si>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</si>
  <si>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</si>
  <si>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</si>
  <si>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</si>
  <si>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</si>
  <si>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</si>
  <si>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</si>
  <si>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</si>
  <si>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</si>
  <si>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</si>
  <si>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</si>
  <si>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</si>
  <si>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</si>
  <si>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</si>
  <si>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</si>
  <si>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</si>
  <si>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</si>
  <si>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</si>
  <si>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</si>
  <si>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</si>
  <si>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</si>
  <si>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</si>
  <si>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</si>
  <si>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</si>
  <si>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</si>
  <si>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</si>
  <si>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</si>
  <si>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</si>
  <si>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</si>
  <si>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</si>
  <si>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</si>
  <si>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</si>
  <si>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</si>
  <si>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</si>
  <si>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</si>
  <si>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</si>
  <si>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</si>
  <si>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</si>
  <si>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</si>
  <si>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</si>
  <si>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</si>
  <si>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</si>
  <si>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</si>
  <si>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</si>
  <si>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</si>
  <si>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</si>
  <si>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</si>
  <si>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</si>
  <si>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</si>
  <si>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</si>
  <si>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</si>
  <si>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</si>
  <si>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</si>
  <si>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</si>
  <si>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</si>
  <si>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</si>
  <si>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</si>
  <si>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</si>
  <si>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</si>
  <si>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</si>
  <si>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</si>
  <si>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</si>
  <si>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</si>
  <si>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</si>
  <si>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</si>
  <si>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</si>
  <si>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</si>
  <si>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</si>
  <si>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</si>
  <si>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</si>
  <si>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</si>
  <si>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</si>
  <si>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</si>
  <si>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</si>
  <si>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</si>
  <si>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</si>
  <si>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</si>
  <si>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</si>
  <si>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</si>
  <si>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</si>
  <si>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</si>
  <si>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</si>
  <si>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</si>
  <si>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</si>
  <si>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</si>
  <si>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</si>
  <si>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</si>
  <si>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</si>
  <si>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</si>
  <si>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</si>
  <si>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</si>
  <si>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</si>
  <si>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</si>
  <si>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</si>
  <si>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</si>
  <si>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</si>
  <si>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</si>
  <si>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</si>
  <si>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</si>
  <si>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</si>
  <si>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</si>
  <si>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</si>
  <si>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</si>
  <si>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</si>
  <si>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</si>
  <si>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</si>
  <si>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</si>
  <si>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</si>
  <si>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</si>
  <si>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</si>
  <si>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</si>
  <si>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</si>
  <si>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</si>
  <si>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</si>
  <si>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</si>
  <si>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</si>
  <si>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</si>
  <si>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</si>
  <si>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</si>
  <si>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</si>
  <si>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</si>
  <si>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</si>
  <si>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</si>
  <si>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</si>
  <si>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</si>
  <si>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</si>
  <si>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</si>
  <si>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</si>
  <si>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</si>
  <si>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</si>
  <si>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</si>
  <si>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</si>
  <si>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</si>
  <si>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</si>
  <si>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</si>
  <si>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</si>
  <si>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</si>
  <si>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</si>
  <si>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</si>
  <si>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</si>
  <si>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</si>
  <si>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</si>
  <si>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</si>
  <si>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</si>
  <si>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</si>
  <si>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</si>
  <si>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</si>
  <si>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</si>
  <si>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</si>
  <si>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</si>
  <si>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</si>
  <si>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</si>
  <si>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</si>
  <si>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</si>
  <si>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</si>
  <si>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</si>
  <si>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</si>
  <si>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</si>
  <si>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</si>
  <si>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</si>
  <si>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</si>
  <si>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</si>
  <si>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</si>
  <si>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</si>
  <si>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</si>
  <si>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</si>
  <si>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</si>
  <si>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</si>
  <si>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</si>
  <si>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</si>
  <si>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</si>
  <si>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</si>
  <si>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</si>
  <si>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</si>
  <si>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</si>
  <si>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</si>
  <si>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</si>
  <si>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</si>
  <si>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</si>
  <si>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</si>
  <si>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</si>
  <si>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</si>
  <si>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</si>
  <si>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</si>
  <si>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</si>
  <si>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</si>
  <si>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</si>
  <si>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</si>
  <si>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</si>
  <si>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</si>
  <si>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</si>
  <si>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</si>
  <si>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</si>
  <si>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</si>
  <si>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</si>
  <si>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</si>
  <si>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</si>
  <si>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</si>
  <si>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</si>
  <si>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</si>
  <si>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</si>
  <si>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</si>
  <si>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</si>
  <si>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</si>
  <si>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</si>
  <si>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</si>
  <si>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</si>
  <si>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</si>
  <si>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</si>
  <si>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</si>
  <si>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</si>
  <si>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</si>
  <si>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</si>
  <si>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</si>
  <si>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</si>
  <si>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</si>
  <si>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</si>
  <si>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</si>
  <si>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</si>
  <si>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</si>
  <si>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</si>
  <si>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</si>
  <si>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</si>
  <si>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</si>
  <si>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</si>
  <si>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</si>
  <si>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</si>
  <si>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島根県知事</t>
    <rPh sb="0" eb="2">
      <t>シマネ</t>
    </rPh>
    <rPh sb="2" eb="5">
      <t>ケンチジ</t>
    </rPh>
    <rPh sb="3" eb="5">
      <t>チジ</t>
    </rPh>
    <phoneticPr fontId="3"/>
  </si>
  <si>
    <t>✔</t>
  </si>
  <si>
    <t>※ここに法人名を入力</t>
    <rPh sb="4" eb="6">
      <t>ホウジン</t>
    </rPh>
    <rPh sb="6" eb="7">
      <t>メイ</t>
    </rPh>
    <rPh sb="8" eb="10">
      <t>ニュウリョク</t>
    </rPh>
    <phoneticPr fontId="3"/>
  </si>
  <si>
    <t>※ここに役職・代表者名を入力</t>
    <rPh sb="4" eb="6">
      <t>ヤクショク</t>
    </rPh>
    <rPh sb="7" eb="10">
      <t>ダイヒョウシャ</t>
    </rPh>
    <rPh sb="10" eb="11">
      <t>メイ</t>
    </rPh>
    <rPh sb="12" eb="14">
      <t>ニュウリョク</t>
    </rPh>
    <phoneticPr fontId="3"/>
  </si>
  <si>
    <t>申請書に、申請者の法人名、代表者名、日付を入力</t>
    <rPh sb="0" eb="3">
      <t>シンセイショ</t>
    </rPh>
    <rPh sb="5" eb="8">
      <t>シンセイシャ</t>
    </rPh>
    <rPh sb="9" eb="11">
      <t>ホウジン</t>
    </rPh>
    <rPh sb="11" eb="12">
      <t>メイ</t>
    </rPh>
    <rPh sb="13" eb="16">
      <t>ダイヒョウシャ</t>
    </rPh>
    <rPh sb="16" eb="17">
      <t>メイ</t>
    </rPh>
    <rPh sb="18" eb="20">
      <t>ヒヅケ</t>
    </rPh>
    <rPh sb="21" eb="23">
      <t>ニュウリョク</t>
    </rPh>
    <phoneticPr fontId="3"/>
  </si>
  <si>
    <t>（注）列の挿入は絶対に行わないこと。</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</si>
</sst>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2">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5" fillId="0" borderId="0" xfId="0" applyFont="1" applyAlignment="1">
      <alignment horizontal="right" vertical="center"/>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3" fillId="0" borderId="10" xfId="0" applyFont="1" applyBorder="1">
      <alignment vertical="center"/>
    </xf>
    <xf numFmtId="0" fontId="11" fillId="0" borderId="0" xfId="0" applyFont="1" applyFill="1" applyBorder="1" applyAlignment="1">
      <alignment vertical="center"/>
    </xf>
    <xf numFmtId="0" fontId="11" fillId="6" borderId="0" xfId="0" applyFont="1" applyFill="1" applyBorder="1" applyAlignment="1">
      <alignment vertical="center"/>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13" fillId="6" borderId="0" xfId="0" applyFont="1" applyFill="1">
      <alignment vertical="center"/>
    </xf>
    <xf numFmtId="0" fontId="13"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6"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0" fontId="16" fillId="0" borderId="0" xfId="0" applyFont="1" applyAlignment="1">
      <alignment horizontal="center"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8" fillId="2" borderId="24" xfId="0" applyFont="1" applyFill="1" applyBorder="1" applyAlignment="1">
      <alignment horizontal="center" vertical="center"/>
    </xf>
    <xf numFmtId="177" fontId="11" fillId="3" borderId="19" xfId="4" applyNumberFormat="1" applyFont="1" applyFill="1" applyBorder="1" applyAlignment="1" applyProtection="1">
      <alignment vertical="center" shrinkToFit="1"/>
      <protection locked="0"/>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33"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0" fontId="11" fillId="0" borderId="0" xfId="0" applyFont="1" applyFill="1" applyBorder="1" applyAlignment="1">
      <alignment horizontal="center" vertical="center" textRotation="255"/>
    </xf>
    <xf numFmtId="178"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6" borderId="30" xfId="0" applyFont="1" applyFill="1" applyBorder="1" applyAlignment="1">
      <alignment horizontal="center" vertical="center"/>
    </xf>
    <xf numFmtId="178" fontId="11" fillId="6" borderId="28" xfId="0" quotePrefix="1" applyNumberFormat="1" applyFont="1" applyFill="1" applyBorder="1" applyAlignment="1">
      <alignment vertical="center" shrinkToFit="1"/>
    </xf>
    <xf numFmtId="178" fontId="11" fillId="6" borderId="26" xfId="0" applyNumberFormat="1" applyFont="1" applyFill="1" applyBorder="1" applyAlignment="1">
      <alignment vertical="center" shrinkToFi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177" fontId="11" fillId="3" borderId="13" xfId="4" applyNumberFormat="1" applyFont="1" applyFill="1" applyBorder="1" applyAlignment="1" applyProtection="1">
      <alignment vertical="center" shrinkToFit="1"/>
      <protection locked="0"/>
    </xf>
    <xf numFmtId="176" fontId="11" fillId="6" borderId="2" xfId="0" applyNumberFormat="1" applyFont="1" applyFill="1" applyBorder="1" applyAlignment="1" applyProtection="1">
      <alignment vertical="center"/>
      <protection locked="0"/>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9"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1"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49" fontId="5" fillId="3" borderId="11" xfId="0" applyNumberFormat="1" applyFont="1" applyFill="1" applyBorder="1" applyAlignment="1" applyProtection="1">
      <alignment horizontal="center" vertical="center" shrinkToFit="1"/>
      <protection locked="0"/>
    </xf>
    <xf numFmtId="49" fontId="5" fillId="3" borderId="8"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8" fillId="4" borderId="24" xfId="0" applyFont="1" applyFill="1" applyBorder="1" applyAlignment="1" applyProtection="1">
      <alignment horizontal="center" vertical="center"/>
      <protection locked="0"/>
    </xf>
    <xf numFmtId="0" fontId="11" fillId="2" borderId="24"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0" fontId="7" fillId="0" borderId="0" xfId="0" applyFont="1" applyProtection="1">
      <alignment vertical="center"/>
      <protection locked="0"/>
    </xf>
    <xf numFmtId="0" fontId="6" fillId="0" borderId="0" xfId="0" applyFont="1" applyFill="1" applyBorder="1" applyAlignment="1" applyProtection="1">
      <alignment horizontal="left" vertical="center"/>
      <protection locked="0"/>
    </xf>
    <xf numFmtId="0" fontId="7" fillId="2" borderId="24"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wrapText="1"/>
      <protection locked="0"/>
    </xf>
    <xf numFmtId="49" fontId="7" fillId="0" borderId="24" xfId="0" applyNumberFormat="1" applyFont="1" applyBorder="1" applyAlignment="1" applyProtection="1">
      <alignment vertical="center" shrinkToFit="1"/>
      <protection locked="0"/>
    </xf>
    <xf numFmtId="0" fontId="7" fillId="0" borderId="24" xfId="0" applyNumberFormat="1" applyFont="1" applyBorder="1" applyAlignment="1" applyProtection="1">
      <alignment vertical="center" shrinkToFit="1"/>
      <protection locked="0"/>
    </xf>
    <xf numFmtId="178" fontId="7" fillId="0" borderId="24" xfId="4" applyNumberFormat="1" applyFont="1" applyBorder="1" applyAlignment="1" applyProtection="1">
      <alignment horizontal="right" vertical="center" shrinkToFit="1"/>
      <protection locked="0"/>
    </xf>
    <xf numFmtId="178" fontId="7" fillId="0" borderId="24" xfId="4" applyNumberFormat="1" applyFont="1" applyBorder="1" applyAlignment="1" applyProtection="1">
      <alignment horizontal="center" vertical="center" shrinkToFit="1"/>
      <protection locked="0"/>
    </xf>
    <xf numFmtId="178" fontId="7" fillId="0" borderId="1" xfId="4" applyNumberFormat="1" applyFont="1" applyBorder="1" applyAlignment="1" applyProtection="1">
      <alignment horizontal="right" vertical="center" shrinkToFit="1"/>
      <protection locked="0"/>
    </xf>
    <xf numFmtId="0" fontId="24" fillId="9" borderId="25" xfId="0" applyFont="1" applyFill="1" applyBorder="1" applyAlignment="1" applyProtection="1">
      <alignment vertical="center"/>
      <protection locked="0"/>
    </xf>
    <xf numFmtId="0" fontId="24" fillId="9" borderId="26" xfId="0" applyFont="1" applyFill="1" applyBorder="1" applyAlignment="1" applyProtection="1">
      <alignment vertical="center"/>
      <protection locked="0"/>
    </xf>
    <xf numFmtId="0" fontId="24" fillId="9" borderId="29" xfId="0" applyFont="1" applyFill="1" applyBorder="1" applyAlignment="1" applyProtection="1">
      <alignment vertical="center"/>
      <protection locked="0"/>
    </xf>
    <xf numFmtId="0" fontId="25" fillId="0" borderId="0" xfId="0" applyFont="1" applyProtection="1">
      <alignment vertical="center"/>
      <protection locked="0"/>
    </xf>
    <xf numFmtId="0" fontId="0" fillId="0" borderId="0" xfId="0" applyProtection="1">
      <alignment vertical="center"/>
      <protection locked="0"/>
    </xf>
    <xf numFmtId="0" fontId="8" fillId="0" borderId="0" xfId="0" applyFont="1" applyAlignment="1" applyProtection="1">
      <alignment horizontal="center" vertical="center" shrinkToFit="1"/>
      <protection locked="0"/>
    </xf>
    <xf numFmtId="0" fontId="8"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49" fontId="7" fillId="0" borderId="24" xfId="0" applyNumberFormat="1" applyFont="1" applyBorder="1" applyAlignment="1" applyProtection="1">
      <alignment vertical="center" shrinkToFit="1"/>
    </xf>
    <xf numFmtId="0" fontId="7" fillId="0" borderId="24" xfId="0" applyNumberFormat="1" applyFont="1" applyBorder="1" applyAlignment="1" applyProtection="1">
      <alignment vertical="center" shrinkToFit="1"/>
    </xf>
    <xf numFmtId="178" fontId="7" fillId="0" borderId="24" xfId="4" applyNumberFormat="1" applyFont="1" applyBorder="1" applyAlignment="1" applyProtection="1">
      <alignment horizontal="right" vertical="center" shrinkToFit="1"/>
    </xf>
    <xf numFmtId="178" fontId="7" fillId="0" borderId="24" xfId="4" applyNumberFormat="1" applyFont="1" applyBorder="1" applyAlignment="1" applyProtection="1">
      <alignment horizontal="center" vertical="center" shrinkToFit="1"/>
    </xf>
    <xf numFmtId="178" fontId="7" fillId="0" borderId="1" xfId="4" applyNumberFormat="1" applyFont="1" applyBorder="1" applyAlignment="1" applyProtection="1">
      <alignment horizontal="right"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heetViews>
  <sheetFormatPr defaultRowHeight="13.5"/>
  <cols>
    <col min="1" max="1" width="5.5" style="114" bestFit="1" customWidth="1"/>
    <col min="2" max="4" width="32.875" style="112" customWidth="1"/>
    <col min="5" max="5" width="4.25" style="114" customWidth="1"/>
    <col min="6" max="16384" width="9" style="114"/>
  </cols>
  <sheetData>
    <row r="1" spans="1:4">
      <c r="D1" s="169"/>
    </row>
    <row r="2" spans="1:4" ht="17.25">
      <c r="A2" s="202" t="s">
        <v>150</v>
      </c>
      <c r="B2" s="202"/>
      <c r="C2" s="202"/>
      <c r="D2" s="202"/>
    </row>
    <row r="3" spans="1:4" ht="14.25">
      <c r="B3" s="113"/>
      <c r="C3" s="113"/>
    </row>
    <row r="4" spans="1:4" ht="14.25">
      <c r="A4" s="135" t="s">
        <v>135</v>
      </c>
      <c r="B4" s="136" t="s">
        <v>148</v>
      </c>
      <c r="C4" s="137" t="s">
        <v>136</v>
      </c>
      <c r="D4" s="137" t="s">
        <v>137</v>
      </c>
    </row>
    <row r="5" spans="1:4" ht="36" customHeight="1">
      <c r="A5" s="115">
        <v>1</v>
      </c>
      <c r="B5" s="116" t="s">
        <v>197</v>
      </c>
      <c r="C5" s="117"/>
      <c r="D5" s="117"/>
    </row>
    <row r="6" spans="1:4" ht="65.25" customHeight="1">
      <c r="A6" s="115">
        <f>A5+1</f>
        <v>2</v>
      </c>
      <c r="B6" s="116"/>
      <c r="C6" s="117" t="s">
        <v>203</v>
      </c>
      <c r="D6" s="117"/>
    </row>
    <row r="7" spans="1:4" ht="183" customHeight="1">
      <c r="A7" s="115">
        <f t="shared" ref="A7:A14" si="0">A6+1</f>
        <v>3</v>
      </c>
      <c r="B7" s="116"/>
      <c r="C7" s="117"/>
      <c r="D7" s="117" t="s">
        <v>204</v>
      </c>
    </row>
    <row r="8" spans="1:4" ht="65.25" customHeight="1">
      <c r="A8" s="115">
        <f t="shared" si="0"/>
        <v>4</v>
      </c>
      <c r="B8" s="116"/>
      <c r="C8" s="117" t="s">
        <v>149</v>
      </c>
      <c r="D8" s="117"/>
    </row>
    <row r="9" spans="1:4" ht="167.25" customHeight="1">
      <c r="A9" s="115">
        <f t="shared" si="0"/>
        <v>5</v>
      </c>
      <c r="B9" s="116"/>
      <c r="C9" s="117" t="s">
        <v>245</v>
      </c>
      <c r="D9" s="138"/>
    </row>
    <row r="10" spans="1:4" ht="99.75" customHeight="1">
      <c r="A10" s="115">
        <f t="shared" si="0"/>
        <v>6</v>
      </c>
      <c r="B10" s="118"/>
      <c r="C10" s="119" t="s">
        <v>151</v>
      </c>
      <c r="D10" s="120"/>
    </row>
    <row r="11" spans="1:4" ht="51" customHeight="1">
      <c r="A11" s="115">
        <f t="shared" si="0"/>
        <v>7</v>
      </c>
      <c r="B11" s="116"/>
      <c r="C11" s="117" t="s">
        <v>257</v>
      </c>
      <c r="D11" s="117"/>
    </row>
    <row r="12" spans="1:4" ht="71.25">
      <c r="A12" s="115">
        <f t="shared" si="0"/>
        <v>8</v>
      </c>
      <c r="B12" s="116"/>
      <c r="C12" s="117" t="s">
        <v>246</v>
      </c>
      <c r="D12" s="117"/>
    </row>
    <row r="13" spans="1:4" ht="75" customHeight="1">
      <c r="A13" s="115">
        <f t="shared" si="0"/>
        <v>9</v>
      </c>
      <c r="B13" s="116" t="s">
        <v>152</v>
      </c>
      <c r="C13" s="117"/>
      <c r="D13" s="117"/>
    </row>
    <row r="14" spans="1:4" ht="124.5">
      <c r="A14" s="115">
        <f t="shared" si="0"/>
        <v>10</v>
      </c>
      <c r="B14" s="116" t="s">
        <v>247</v>
      </c>
      <c r="C14" s="117"/>
      <c r="D14" s="117"/>
    </row>
    <row r="15" spans="1:4" ht="54" customHeight="1"/>
  </sheetData>
  <mergeCells count="1">
    <mergeCell ref="A2:D2"/>
  </mergeCells>
  <phoneticPr fontId="3"/>
  <printOptions horizontalCentered="1"/>
  <pageMargins left="0.70866141732283472" right="0.70866141732283472"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tabSelected="1" view="pageBreakPreview" zoomScaleNormal="70" zoomScaleSheetLayoutView="100" workbookViewId="0">
      <selection activeCell="AG6" sqref="AG6:AU6"/>
    </sheetView>
  </sheetViews>
  <sheetFormatPr defaultColWidth="2.25" defaultRowHeight="12"/>
  <cols>
    <col min="1" max="1" width="2.625" style="1" customWidth="1"/>
    <col min="2" max="16384" width="2.25" style="1"/>
  </cols>
  <sheetData>
    <row r="1" spans="1:49" ht="12" customHeight="1">
      <c r="A1" s="33"/>
      <c r="B1" s="33"/>
      <c r="C1" s="33"/>
      <c r="D1" s="33"/>
      <c r="E1" s="33"/>
      <c r="F1" s="33"/>
      <c r="G1" s="33"/>
      <c r="H1" s="33"/>
      <c r="I1" s="33"/>
      <c r="J1" s="33"/>
      <c r="K1" s="33"/>
      <c r="L1" s="33"/>
      <c r="M1" s="33"/>
      <c r="N1" s="33"/>
      <c r="O1" s="33"/>
      <c r="P1" s="149"/>
      <c r="Q1" s="149"/>
      <c r="R1" s="149"/>
      <c r="S1" s="33"/>
      <c r="T1" s="33"/>
      <c r="U1" s="33"/>
      <c r="V1" s="33"/>
      <c r="W1" s="149"/>
      <c r="X1" s="164"/>
      <c r="Y1" s="164"/>
      <c r="Z1" s="149"/>
      <c r="AA1" s="149"/>
      <c r="AB1" s="149"/>
      <c r="AC1" s="149"/>
      <c r="AD1" s="33"/>
      <c r="AE1" s="33"/>
      <c r="AF1" s="33"/>
      <c r="AG1" s="33"/>
      <c r="AH1" s="33"/>
      <c r="AI1" s="33"/>
      <c r="AJ1" s="33"/>
      <c r="AK1" s="33"/>
      <c r="AL1" s="33"/>
      <c r="AM1" s="33"/>
      <c r="AN1" s="33"/>
      <c r="AO1" s="33"/>
      <c r="AP1" s="33"/>
      <c r="AQ1" s="33"/>
      <c r="AR1" s="33"/>
      <c r="AS1" s="33"/>
      <c r="AT1" s="33"/>
      <c r="AU1" s="33"/>
      <c r="AV1" s="33"/>
      <c r="AW1" s="33"/>
    </row>
    <row r="2" spans="1:49" ht="13.5">
      <c r="A2" s="34"/>
      <c r="B2" s="35"/>
      <c r="C2" s="36"/>
      <c r="D2" s="36"/>
      <c r="E2" s="34"/>
      <c r="F2" s="34"/>
      <c r="G2" s="34"/>
      <c r="H2" s="34"/>
      <c r="I2" s="34"/>
      <c r="J2" s="34"/>
      <c r="K2" s="34"/>
      <c r="L2" s="34"/>
      <c r="M2" s="34"/>
      <c r="N2" s="34"/>
      <c r="O2" s="34"/>
      <c r="P2" s="153"/>
      <c r="Q2" s="153"/>
      <c r="R2" s="153"/>
      <c r="S2" s="34"/>
      <c r="T2" s="34"/>
      <c r="U2" s="34"/>
      <c r="V2" s="34"/>
      <c r="W2" s="153"/>
      <c r="X2" s="166"/>
      <c r="Y2" s="166"/>
      <c r="Z2" s="153"/>
      <c r="AA2" s="153"/>
      <c r="AB2" s="153"/>
      <c r="AC2" s="153"/>
      <c r="AD2" s="34"/>
      <c r="AE2" s="34"/>
      <c r="AF2" s="34"/>
      <c r="AG2" s="34"/>
      <c r="AH2" s="34"/>
      <c r="AI2" s="34"/>
      <c r="AJ2" s="34"/>
      <c r="AK2" s="150" t="s">
        <v>17</v>
      </c>
      <c r="AL2" s="203"/>
      <c r="AM2" s="203"/>
      <c r="AN2" s="149" t="s">
        <v>3</v>
      </c>
      <c r="AO2" s="203"/>
      <c r="AP2" s="203"/>
      <c r="AQ2" s="149" t="s">
        <v>2</v>
      </c>
      <c r="AR2" s="203"/>
      <c r="AS2" s="203"/>
      <c r="AT2" s="33" t="s">
        <v>1</v>
      </c>
      <c r="AW2" s="33"/>
    </row>
    <row r="3" spans="1:49" ht="45" customHeight="1">
      <c r="A3" s="34"/>
      <c r="B3" s="35"/>
      <c r="C3" s="36"/>
      <c r="D3" s="36"/>
      <c r="E3" s="34"/>
      <c r="F3" s="34"/>
      <c r="G3" s="34"/>
      <c r="H3" s="34"/>
      <c r="I3" s="34"/>
      <c r="J3" s="34"/>
      <c r="K3" s="34"/>
      <c r="L3" s="34"/>
      <c r="M3" s="34"/>
      <c r="N3" s="34"/>
      <c r="O3" s="34"/>
      <c r="P3" s="153"/>
      <c r="Q3" s="153"/>
      <c r="R3" s="153"/>
      <c r="S3" s="34"/>
      <c r="T3" s="34"/>
      <c r="U3" s="34"/>
      <c r="V3" s="34"/>
      <c r="W3" s="153"/>
      <c r="X3" s="166"/>
      <c r="Y3" s="166"/>
      <c r="Z3" s="153"/>
      <c r="AA3" s="153"/>
      <c r="AB3" s="153"/>
      <c r="AC3" s="153"/>
      <c r="AD3" s="34"/>
      <c r="AE3" s="34"/>
      <c r="AF3" s="34"/>
      <c r="AG3" s="34"/>
      <c r="AH3" s="34"/>
      <c r="AI3" s="34"/>
      <c r="AJ3" s="34"/>
      <c r="AK3" s="34"/>
      <c r="AL3" s="34"/>
      <c r="AM3" s="34"/>
      <c r="AN3" s="34"/>
      <c r="AO3" s="34"/>
      <c r="AP3" s="34"/>
      <c r="AQ3" s="34"/>
      <c r="AR3" s="34"/>
      <c r="AS3" s="34"/>
      <c r="AT3" s="34"/>
      <c r="AU3" s="34"/>
      <c r="AV3" s="34"/>
      <c r="AW3" s="34"/>
    </row>
    <row r="4" spans="1:49" ht="18" customHeight="1">
      <c r="A4" s="207" t="s">
        <v>253</v>
      </c>
      <c r="B4" s="207"/>
      <c r="C4" s="207"/>
      <c r="D4" s="207"/>
      <c r="E4" s="207"/>
      <c r="F4" s="207"/>
      <c r="G4" s="207"/>
      <c r="H4" s="34"/>
      <c r="I4" s="34" t="s">
        <v>0</v>
      </c>
      <c r="J4" s="34"/>
      <c r="K4" s="34"/>
      <c r="L4" s="34"/>
      <c r="M4" s="34"/>
      <c r="N4" s="34"/>
      <c r="O4" s="34"/>
      <c r="P4" s="153"/>
      <c r="Q4" s="153"/>
      <c r="R4" s="153"/>
      <c r="S4" s="34"/>
      <c r="T4" s="34"/>
      <c r="U4" s="34"/>
      <c r="V4" s="34"/>
      <c r="W4" s="153"/>
      <c r="X4" s="166"/>
      <c r="Y4" s="166"/>
      <c r="Z4" s="153"/>
      <c r="AA4" s="153"/>
      <c r="AB4" s="153"/>
      <c r="AC4" s="153"/>
      <c r="AD4" s="34"/>
      <c r="AE4" s="34"/>
      <c r="AF4" s="34"/>
      <c r="AG4" s="34"/>
      <c r="AH4" s="34"/>
      <c r="AI4" s="34"/>
      <c r="AJ4" s="34"/>
      <c r="AK4" s="34"/>
      <c r="AL4" s="34"/>
      <c r="AM4" s="34"/>
      <c r="AN4" s="34"/>
      <c r="AO4" s="34"/>
      <c r="AP4" s="34"/>
      <c r="AQ4" s="34"/>
      <c r="AR4" s="34"/>
      <c r="AS4" s="34"/>
      <c r="AT4" s="34"/>
      <c r="AU4" s="34"/>
      <c r="AV4" s="34"/>
      <c r="AW4" s="34"/>
    </row>
    <row r="5" spans="1:49" ht="45" customHeight="1">
      <c r="A5" s="38"/>
      <c r="B5" s="38"/>
      <c r="C5" s="38"/>
      <c r="D5" s="38"/>
      <c r="E5" s="38"/>
      <c r="F5" s="38"/>
      <c r="G5" s="38"/>
      <c r="H5" s="34"/>
      <c r="I5" s="34"/>
      <c r="J5" s="34"/>
      <c r="K5" s="34"/>
      <c r="L5" s="34"/>
      <c r="M5" s="34"/>
      <c r="N5" s="34"/>
      <c r="O5" s="34"/>
      <c r="P5" s="153"/>
      <c r="Q5" s="153"/>
      <c r="R5" s="153"/>
      <c r="S5" s="34"/>
      <c r="T5" s="34"/>
      <c r="U5" s="34"/>
      <c r="V5" s="34"/>
      <c r="W5" s="153"/>
      <c r="X5" s="166"/>
      <c r="Y5" s="166"/>
      <c r="Z5" s="153"/>
      <c r="AA5" s="153"/>
      <c r="AB5" s="153"/>
      <c r="AC5" s="153"/>
      <c r="AD5" s="34"/>
      <c r="AE5" s="34"/>
      <c r="AF5" s="34"/>
      <c r="AG5" s="34"/>
      <c r="AH5" s="34"/>
      <c r="AI5" s="34"/>
      <c r="AJ5" s="34"/>
      <c r="AK5" s="34"/>
      <c r="AL5" s="34"/>
      <c r="AM5" s="34"/>
      <c r="AN5" s="34"/>
      <c r="AO5" s="34"/>
      <c r="AP5" s="34"/>
      <c r="AQ5" s="34"/>
      <c r="AR5" s="34"/>
      <c r="AS5" s="34"/>
      <c r="AT5" s="34"/>
      <c r="AU5" s="34"/>
      <c r="AV5" s="34"/>
      <c r="AW5" s="34"/>
    </row>
    <row r="6" spans="1:49" ht="13.5">
      <c r="A6" s="110"/>
      <c r="B6" s="110"/>
      <c r="C6" s="110"/>
      <c r="D6" s="110"/>
      <c r="E6" s="110"/>
      <c r="F6" s="110"/>
      <c r="G6" s="110"/>
      <c r="H6" s="34"/>
      <c r="I6" s="34"/>
      <c r="J6" s="34"/>
      <c r="K6" s="34"/>
      <c r="L6" s="34"/>
      <c r="M6" s="34"/>
      <c r="N6" s="34"/>
      <c r="O6" s="34"/>
      <c r="P6" s="153"/>
      <c r="Q6" s="153"/>
      <c r="R6" s="153"/>
      <c r="S6" s="34"/>
      <c r="T6" s="34"/>
      <c r="U6" s="34"/>
      <c r="V6" s="34"/>
      <c r="W6" s="153"/>
      <c r="X6" s="166"/>
      <c r="Y6" s="166"/>
      <c r="Z6" s="153"/>
      <c r="AA6" s="153"/>
      <c r="AB6" s="153"/>
      <c r="AC6" s="153"/>
      <c r="AD6" s="34"/>
      <c r="AE6" s="34"/>
      <c r="AF6" s="34"/>
      <c r="AG6" s="208" t="s">
        <v>255</v>
      </c>
      <c r="AH6" s="208"/>
      <c r="AI6" s="208"/>
      <c r="AJ6" s="208"/>
      <c r="AK6" s="208"/>
      <c r="AL6" s="208"/>
      <c r="AM6" s="208"/>
      <c r="AN6" s="208"/>
      <c r="AO6" s="208"/>
      <c r="AP6" s="208"/>
      <c r="AQ6" s="208"/>
      <c r="AR6" s="208"/>
      <c r="AS6" s="208"/>
      <c r="AT6" s="208"/>
      <c r="AU6" s="208"/>
      <c r="AV6" s="38"/>
      <c r="AW6" s="34"/>
    </row>
    <row r="7" spans="1:49" ht="18" customHeight="1">
      <c r="A7" s="38"/>
      <c r="B7" s="38"/>
      <c r="C7" s="38"/>
      <c r="D7" s="38"/>
      <c r="E7" s="38"/>
      <c r="F7" s="38"/>
      <c r="G7" s="38"/>
      <c r="H7" s="34"/>
      <c r="I7" s="34"/>
      <c r="J7" s="34"/>
      <c r="K7" s="34"/>
      <c r="L7" s="34"/>
      <c r="M7" s="34"/>
      <c r="N7" s="34"/>
      <c r="O7" s="34"/>
      <c r="P7" s="153"/>
      <c r="Q7" s="153"/>
      <c r="R7" s="153"/>
      <c r="S7" s="34"/>
      <c r="T7" s="34"/>
      <c r="U7" s="34"/>
      <c r="V7" s="34"/>
      <c r="W7" s="153"/>
      <c r="X7" s="166"/>
      <c r="Y7" s="166"/>
      <c r="Z7" s="153"/>
      <c r="AA7" s="153"/>
      <c r="AB7" s="153"/>
      <c r="AC7" s="153"/>
      <c r="AD7" s="34"/>
      <c r="AE7" s="34"/>
      <c r="AF7" s="34"/>
      <c r="AG7" s="208" t="s">
        <v>256</v>
      </c>
      <c r="AH7" s="208"/>
      <c r="AI7" s="208"/>
      <c r="AJ7" s="208"/>
      <c r="AK7" s="208"/>
      <c r="AL7" s="208"/>
      <c r="AM7" s="208"/>
      <c r="AN7" s="208"/>
      <c r="AO7" s="208"/>
      <c r="AP7" s="208"/>
      <c r="AQ7" s="208"/>
      <c r="AR7" s="208"/>
      <c r="AS7" s="208"/>
      <c r="AT7" s="208"/>
      <c r="AU7" s="208"/>
      <c r="AV7" s="111"/>
      <c r="AW7" s="34"/>
    </row>
    <row r="8" spans="1:49" ht="60" customHeight="1">
      <c r="A8" s="38"/>
      <c r="B8" s="38"/>
      <c r="C8" s="38"/>
      <c r="D8" s="38"/>
      <c r="E8" s="38"/>
      <c r="F8" s="38"/>
      <c r="G8" s="38"/>
      <c r="H8" s="34"/>
      <c r="I8" s="34"/>
      <c r="J8" s="34"/>
      <c r="K8" s="34"/>
      <c r="L8" s="34"/>
      <c r="M8" s="34"/>
      <c r="N8" s="34"/>
      <c r="O8" s="34"/>
      <c r="P8" s="153"/>
      <c r="Q8" s="153"/>
      <c r="R8" s="153"/>
      <c r="S8" s="34"/>
      <c r="T8" s="34"/>
      <c r="U8" s="34"/>
      <c r="V8" s="34"/>
      <c r="W8" s="153"/>
      <c r="X8" s="166"/>
      <c r="Y8" s="166"/>
      <c r="Z8" s="153"/>
      <c r="AA8" s="153"/>
      <c r="AB8" s="153"/>
      <c r="AC8" s="153"/>
      <c r="AD8" s="34"/>
      <c r="AE8" s="34"/>
      <c r="AF8" s="34"/>
      <c r="AG8" s="34"/>
      <c r="AH8" s="34"/>
      <c r="AI8" s="34"/>
      <c r="AJ8" s="34"/>
      <c r="AK8" s="34"/>
      <c r="AL8" s="34"/>
      <c r="AM8" s="34"/>
      <c r="AN8" s="34"/>
      <c r="AO8" s="34"/>
      <c r="AP8" s="34"/>
      <c r="AQ8" s="34"/>
      <c r="AR8" s="34"/>
      <c r="AS8" s="34"/>
      <c r="AT8" s="34"/>
      <c r="AU8" s="34"/>
      <c r="AV8" s="34"/>
      <c r="AW8" s="34"/>
    </row>
    <row r="9" spans="1:49" ht="18" customHeight="1">
      <c r="A9" s="204" t="s">
        <v>234</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161"/>
      <c r="AW9" s="161"/>
    </row>
    <row r="10" spans="1:49" ht="60" customHeight="1">
      <c r="A10" s="34"/>
      <c r="B10" s="35"/>
      <c r="C10" s="36"/>
      <c r="D10" s="36"/>
      <c r="E10" s="34"/>
      <c r="F10" s="34"/>
      <c r="G10" s="34"/>
      <c r="H10" s="34"/>
      <c r="I10" s="34"/>
      <c r="J10" s="34"/>
      <c r="K10" s="34"/>
      <c r="L10" s="34"/>
      <c r="M10" s="34"/>
      <c r="N10" s="34"/>
      <c r="O10" s="34"/>
      <c r="P10" s="153"/>
      <c r="Q10" s="153"/>
      <c r="R10" s="153"/>
      <c r="S10" s="34"/>
      <c r="T10" s="34"/>
      <c r="U10" s="34"/>
      <c r="V10" s="34"/>
      <c r="W10" s="153"/>
      <c r="X10" s="166"/>
      <c r="Y10" s="166"/>
      <c r="Z10" s="153"/>
      <c r="AA10" s="153"/>
      <c r="AB10" s="153"/>
      <c r="AC10" s="153"/>
      <c r="AD10" s="34"/>
      <c r="AE10" s="34"/>
      <c r="AF10" s="34"/>
      <c r="AG10" s="34"/>
      <c r="AH10" s="34"/>
      <c r="AI10" s="34"/>
      <c r="AJ10" s="34"/>
      <c r="AK10" s="34"/>
      <c r="AL10" s="34"/>
      <c r="AM10" s="34"/>
      <c r="AN10" s="34"/>
      <c r="AO10" s="34"/>
      <c r="AP10" s="34"/>
      <c r="AQ10" s="34"/>
      <c r="AR10" s="34"/>
      <c r="AS10" s="34"/>
      <c r="AT10" s="34"/>
      <c r="AU10" s="34"/>
      <c r="AV10" s="34"/>
      <c r="AW10" s="34"/>
    </row>
    <row r="11" spans="1:49" ht="13.5">
      <c r="A11" s="34" t="s">
        <v>50</v>
      </c>
      <c r="B11" s="35"/>
      <c r="C11" s="36"/>
      <c r="D11" s="36"/>
      <c r="E11" s="34"/>
      <c r="F11" s="34"/>
      <c r="G11" s="34"/>
      <c r="H11" s="34"/>
      <c r="I11" s="34"/>
      <c r="J11" s="34"/>
      <c r="K11" s="34"/>
      <c r="L11" s="34"/>
      <c r="M11" s="34"/>
      <c r="N11" s="34"/>
      <c r="O11" s="34"/>
      <c r="P11" s="153"/>
      <c r="Q11" s="153"/>
      <c r="R11" s="153"/>
      <c r="S11" s="34"/>
      <c r="T11" s="34"/>
      <c r="U11" s="34"/>
      <c r="V11" s="34"/>
      <c r="W11" s="153"/>
      <c r="X11" s="166"/>
      <c r="Y11" s="166"/>
      <c r="Z11" s="153"/>
      <c r="AA11" s="153"/>
      <c r="AB11" s="153"/>
      <c r="AC11" s="153"/>
      <c r="AD11" s="34"/>
      <c r="AE11" s="34"/>
      <c r="AF11" s="34"/>
      <c r="AG11" s="34"/>
      <c r="AH11" s="34"/>
      <c r="AI11" s="34"/>
      <c r="AJ11" s="34"/>
      <c r="AK11" s="34"/>
      <c r="AL11" s="34"/>
      <c r="AM11" s="34"/>
      <c r="AN11" s="34"/>
      <c r="AO11" s="34"/>
      <c r="AP11" s="34"/>
      <c r="AQ11" s="34"/>
      <c r="AR11" s="34"/>
      <c r="AS11" s="34"/>
      <c r="AT11" s="34"/>
      <c r="AU11" s="34"/>
      <c r="AV11" s="34"/>
      <c r="AW11" s="34"/>
    </row>
    <row r="12" spans="1:49" ht="57" customHeight="1">
      <c r="A12" s="34"/>
      <c r="B12" s="34"/>
      <c r="C12" s="34"/>
      <c r="D12" s="34"/>
      <c r="E12" s="34"/>
      <c r="F12" s="34"/>
      <c r="G12" s="34"/>
      <c r="H12" s="34"/>
      <c r="I12" s="34"/>
      <c r="J12" s="34"/>
      <c r="K12" s="34"/>
      <c r="L12" s="34"/>
      <c r="M12" s="34"/>
      <c r="N12" s="34"/>
      <c r="O12" s="34"/>
      <c r="P12" s="153"/>
      <c r="Q12" s="153"/>
      <c r="R12" s="153"/>
      <c r="S12" s="34"/>
      <c r="T12" s="34"/>
      <c r="U12" s="34"/>
      <c r="V12" s="34"/>
      <c r="W12" s="153"/>
      <c r="X12" s="166"/>
      <c r="Y12" s="166"/>
      <c r="Z12" s="153"/>
      <c r="AA12" s="153"/>
      <c r="AB12" s="153"/>
      <c r="AC12" s="153"/>
      <c r="AD12" s="34"/>
      <c r="AE12" s="34"/>
      <c r="AF12" s="34"/>
      <c r="AG12" s="34"/>
      <c r="AH12" s="34"/>
      <c r="AI12" s="34"/>
      <c r="AJ12" s="34"/>
      <c r="AK12" s="34"/>
      <c r="AL12" s="34"/>
      <c r="AM12" s="34"/>
      <c r="AN12" s="34"/>
      <c r="AO12" s="34"/>
      <c r="AP12" s="34"/>
      <c r="AQ12" s="34"/>
      <c r="AR12" s="34"/>
      <c r="AS12" s="34"/>
      <c r="AT12" s="34"/>
      <c r="AU12" s="34"/>
      <c r="AV12" s="34"/>
      <c r="AW12" s="34"/>
    </row>
    <row r="13" spans="1:49" ht="13.5">
      <c r="A13" s="34"/>
      <c r="B13" s="219" t="s">
        <v>218</v>
      </c>
      <c r="C13" s="219"/>
      <c r="D13" s="219"/>
      <c r="E13" s="219"/>
      <c r="F13" s="219"/>
      <c r="G13" s="219"/>
      <c r="H13" s="219"/>
      <c r="I13" s="219"/>
      <c r="J13" s="219"/>
      <c r="K13" s="219">
        <f ca="1">SUM(AH16:AL21)</f>
        <v>0</v>
      </c>
      <c r="L13" s="219"/>
      <c r="M13" s="219"/>
      <c r="N13" s="219"/>
      <c r="O13" s="219"/>
      <c r="P13" s="219"/>
      <c r="Q13" s="219"/>
      <c r="R13" s="219"/>
      <c r="S13" s="219"/>
      <c r="T13" s="219"/>
      <c r="U13" s="219"/>
      <c r="V13" s="37" t="s">
        <v>12</v>
      </c>
      <c r="W13" s="154"/>
      <c r="X13" s="167"/>
      <c r="Y13" s="167"/>
      <c r="Z13" s="154"/>
      <c r="AA13" s="154"/>
      <c r="AB13" s="154"/>
      <c r="AC13" s="154"/>
      <c r="AD13" s="37"/>
      <c r="AE13" s="34"/>
      <c r="AF13" s="34"/>
      <c r="AG13" s="34"/>
      <c r="AH13" s="34"/>
      <c r="AI13" s="34"/>
      <c r="AJ13" s="34"/>
      <c r="AK13" s="34"/>
      <c r="AL13" s="34"/>
      <c r="AM13" s="34"/>
      <c r="AN13" s="34"/>
      <c r="AO13" s="34"/>
      <c r="AP13" s="34"/>
      <c r="AQ13" s="34"/>
      <c r="AR13" s="34"/>
      <c r="AS13" s="34"/>
      <c r="AT13" s="34"/>
      <c r="AU13" s="34"/>
      <c r="AV13" s="34"/>
      <c r="AW13" s="34"/>
    </row>
    <row r="14" spans="1:49" ht="7.5" customHeight="1">
      <c r="A14" s="34"/>
      <c r="B14" s="37"/>
      <c r="C14" s="37"/>
      <c r="D14" s="37"/>
      <c r="E14" s="37"/>
      <c r="F14" s="37"/>
      <c r="G14" s="37"/>
      <c r="H14" s="37"/>
      <c r="I14" s="37"/>
      <c r="J14" s="37"/>
      <c r="K14" s="37"/>
      <c r="L14" s="37"/>
      <c r="M14" s="37"/>
      <c r="N14" s="37"/>
      <c r="O14" s="37"/>
      <c r="P14" s="154"/>
      <c r="Q14" s="154"/>
      <c r="R14" s="154"/>
      <c r="S14" s="37"/>
      <c r="T14" s="37"/>
      <c r="U14" s="37"/>
      <c r="V14" s="37"/>
      <c r="W14" s="154"/>
      <c r="X14" s="167"/>
      <c r="Y14" s="167"/>
      <c r="Z14" s="154"/>
      <c r="AA14" s="154"/>
      <c r="AB14" s="154"/>
      <c r="AC14" s="154"/>
      <c r="AD14" s="37"/>
      <c r="AE14" s="34"/>
      <c r="AF14" s="34"/>
      <c r="AG14" s="34"/>
      <c r="AH14" s="34"/>
      <c r="AI14" s="34"/>
      <c r="AJ14" s="34"/>
      <c r="AK14" s="34"/>
      <c r="AL14" s="34"/>
      <c r="AM14" s="34"/>
      <c r="AN14" s="34"/>
      <c r="AO14" s="34"/>
      <c r="AP14" s="34"/>
      <c r="AQ14" s="34"/>
      <c r="AR14" s="34"/>
      <c r="AS14" s="34"/>
      <c r="AT14" s="34"/>
      <c r="AU14" s="34"/>
      <c r="AV14" s="34"/>
      <c r="AW14" s="34"/>
    </row>
    <row r="15" spans="1:49" ht="13.5">
      <c r="A15" s="34"/>
      <c r="B15" s="155" t="s">
        <v>219</v>
      </c>
      <c r="D15" s="37"/>
      <c r="E15" s="37"/>
      <c r="F15" s="37"/>
      <c r="G15" s="37"/>
      <c r="H15" s="37"/>
      <c r="I15" s="37"/>
      <c r="L15" s="37"/>
      <c r="M15" s="37"/>
      <c r="N15" s="37"/>
      <c r="O15" s="37"/>
      <c r="P15" s="154"/>
      <c r="Q15" s="154"/>
      <c r="R15" s="154"/>
      <c r="S15" s="37"/>
      <c r="T15" s="37"/>
      <c r="U15" s="37"/>
      <c r="V15" s="37"/>
      <c r="W15" s="154"/>
      <c r="X15" s="167"/>
      <c r="Y15" s="167"/>
      <c r="Z15" s="154"/>
      <c r="AA15" s="154"/>
      <c r="AB15" s="154"/>
      <c r="AC15" s="154"/>
      <c r="AD15" s="37"/>
      <c r="AE15" s="34"/>
      <c r="AF15" s="34"/>
      <c r="AG15" s="34"/>
      <c r="AH15" s="34"/>
      <c r="AI15" s="34"/>
      <c r="AJ15" s="34"/>
      <c r="AK15" s="34"/>
      <c r="AL15" s="34"/>
      <c r="AM15" s="34"/>
      <c r="AN15" s="34"/>
      <c r="AO15" s="34"/>
      <c r="AP15" s="34"/>
      <c r="AQ15" s="34"/>
      <c r="AR15" s="34"/>
      <c r="AS15" s="34"/>
      <c r="AT15" s="34"/>
      <c r="AU15" s="34"/>
      <c r="AV15" s="34"/>
      <c r="AW15" s="34"/>
    </row>
    <row r="16" spans="1:49" ht="13.5">
      <c r="A16" s="34"/>
      <c r="B16" s="37"/>
      <c r="C16" s="205" t="s">
        <v>220</v>
      </c>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6">
        <f ca="1">SUM(申請額一覧!H5:H44)</f>
        <v>0</v>
      </c>
      <c r="AI16" s="206"/>
      <c r="AJ16" s="206"/>
      <c r="AK16" s="206"/>
      <c r="AL16" s="206"/>
      <c r="AM16" s="34" t="s">
        <v>12</v>
      </c>
      <c r="AN16" s="34"/>
      <c r="AO16" s="34"/>
      <c r="AP16" s="34"/>
      <c r="AQ16" s="34"/>
      <c r="AR16" s="34"/>
      <c r="AS16" s="34"/>
      <c r="AT16" s="34"/>
      <c r="AU16" s="34"/>
      <c r="AV16" s="34"/>
      <c r="AW16" s="34"/>
    </row>
    <row r="17" spans="1:49" ht="13.5">
      <c r="A17" s="34"/>
      <c r="B17" s="37"/>
      <c r="C17" s="205" t="s">
        <v>226</v>
      </c>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6">
        <f ca="1">SUM(申請額一覧!J5:J44)</f>
        <v>0</v>
      </c>
      <c r="AI17" s="206"/>
      <c r="AJ17" s="206"/>
      <c r="AK17" s="206"/>
      <c r="AL17" s="206"/>
      <c r="AM17" s="34" t="s">
        <v>12</v>
      </c>
      <c r="AN17" s="34"/>
      <c r="AO17" s="34"/>
      <c r="AP17" s="34"/>
      <c r="AQ17" s="34"/>
      <c r="AR17" s="34"/>
      <c r="AS17" s="34"/>
      <c r="AT17" s="34"/>
      <c r="AU17" s="34"/>
      <c r="AV17" s="34"/>
      <c r="AW17" s="34"/>
    </row>
    <row r="18" spans="1:49" ht="13.5">
      <c r="A18" s="153"/>
      <c r="B18" s="154"/>
      <c r="C18" s="205" t="s">
        <v>227</v>
      </c>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6">
        <f ca="1">SUM(申請額一覧!K5:K44)</f>
        <v>0</v>
      </c>
      <c r="AI18" s="206"/>
      <c r="AJ18" s="206"/>
      <c r="AK18" s="206"/>
      <c r="AL18" s="206"/>
      <c r="AM18" s="153" t="s">
        <v>12</v>
      </c>
      <c r="AN18" s="153"/>
      <c r="AO18" s="153"/>
      <c r="AP18" s="153"/>
      <c r="AQ18" s="153"/>
      <c r="AR18" s="153"/>
      <c r="AS18" s="153"/>
      <c r="AT18" s="153"/>
      <c r="AU18" s="153"/>
      <c r="AV18" s="153"/>
      <c r="AW18" s="153"/>
    </row>
    <row r="19" spans="1:49" ht="13.5">
      <c r="A19" s="34"/>
      <c r="B19" s="37"/>
      <c r="C19" s="205" t="s">
        <v>233</v>
      </c>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f ca="1">SUM(申請額一覧!L5:L44)</f>
        <v>0</v>
      </c>
      <c r="AI19" s="206"/>
      <c r="AJ19" s="206"/>
      <c r="AK19" s="206"/>
      <c r="AL19" s="206"/>
      <c r="AM19" s="34" t="s">
        <v>12</v>
      </c>
      <c r="AN19" s="34"/>
      <c r="AO19" s="34"/>
      <c r="AP19" s="34"/>
      <c r="AQ19" s="34"/>
      <c r="AR19" s="34"/>
      <c r="AS19" s="34"/>
      <c r="AT19" s="34"/>
      <c r="AU19" s="34"/>
      <c r="AV19" s="34"/>
      <c r="AW19" s="34"/>
    </row>
    <row r="20" spans="1:49" ht="13.5">
      <c r="A20" s="153"/>
      <c r="B20" s="154"/>
      <c r="C20" s="156"/>
      <c r="D20" s="156" t="s">
        <v>231</v>
      </c>
      <c r="E20" s="156"/>
      <c r="F20" s="156"/>
      <c r="G20" s="156"/>
      <c r="H20" s="156"/>
      <c r="I20" s="156"/>
      <c r="J20" s="156"/>
      <c r="K20" s="156"/>
      <c r="L20" s="156"/>
      <c r="M20" s="156"/>
      <c r="N20" s="156"/>
      <c r="O20" s="156"/>
      <c r="P20" s="156"/>
      <c r="Q20" s="156"/>
      <c r="R20" s="156"/>
      <c r="S20" s="156"/>
      <c r="T20" s="156"/>
      <c r="U20" s="156"/>
      <c r="V20" s="156"/>
      <c r="W20" s="156"/>
      <c r="X20" s="165"/>
      <c r="Y20" s="165"/>
      <c r="Z20" s="156"/>
      <c r="AA20" s="156"/>
      <c r="AB20" s="156"/>
      <c r="AC20" s="156"/>
      <c r="AD20" s="156"/>
      <c r="AE20" s="156"/>
      <c r="AF20" s="156"/>
      <c r="AG20" s="156"/>
      <c r="AH20" s="157"/>
      <c r="AI20" s="157"/>
      <c r="AJ20" s="157"/>
      <c r="AK20" s="157"/>
      <c r="AL20" s="157"/>
      <c r="AM20" s="153"/>
      <c r="AN20" s="153"/>
      <c r="AO20" s="153"/>
      <c r="AP20" s="153"/>
      <c r="AQ20" s="153"/>
      <c r="AR20" s="153"/>
      <c r="AS20" s="153"/>
      <c r="AT20" s="153"/>
      <c r="AU20" s="153"/>
      <c r="AV20" s="153"/>
      <c r="AW20" s="153"/>
    </row>
    <row r="21" spans="1:49" ht="13.5">
      <c r="A21" s="34"/>
      <c r="B21" s="37"/>
      <c r="C21" s="205" t="s">
        <v>232</v>
      </c>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6">
        <f ca="1">SUM(申請額一覧!M5:M44)</f>
        <v>0</v>
      </c>
      <c r="AI21" s="206"/>
      <c r="AJ21" s="206"/>
      <c r="AK21" s="206"/>
      <c r="AL21" s="206"/>
      <c r="AM21" s="34" t="s">
        <v>12</v>
      </c>
      <c r="AN21" s="34"/>
      <c r="AO21" s="34"/>
      <c r="AP21" s="34"/>
      <c r="AQ21" s="34"/>
      <c r="AR21" s="34"/>
      <c r="AS21" s="34"/>
      <c r="AT21" s="34"/>
      <c r="AU21" s="34"/>
      <c r="AV21" s="34"/>
      <c r="AW21" s="34"/>
    </row>
    <row r="22" spans="1:49" ht="13.5">
      <c r="A22" s="34"/>
      <c r="B22" s="34"/>
      <c r="C22" s="34"/>
      <c r="D22" s="34"/>
      <c r="E22" s="34"/>
      <c r="F22" s="34"/>
      <c r="G22" s="34"/>
      <c r="H22" s="34"/>
      <c r="I22" s="34"/>
      <c r="J22" s="34"/>
      <c r="K22" s="34"/>
      <c r="L22" s="34"/>
      <c r="M22" s="37"/>
      <c r="N22" s="37"/>
      <c r="O22" s="37"/>
      <c r="P22" s="154"/>
      <c r="Q22" s="154"/>
      <c r="R22" s="154"/>
      <c r="S22" s="37"/>
      <c r="T22" s="37"/>
      <c r="U22" s="37"/>
      <c r="V22" s="37"/>
      <c r="W22" s="154"/>
      <c r="X22" s="167"/>
      <c r="Y22" s="167"/>
      <c r="Z22" s="154"/>
      <c r="AA22" s="154"/>
      <c r="AB22" s="154"/>
      <c r="AC22" s="154"/>
      <c r="AD22" s="37"/>
      <c r="AE22" s="34"/>
      <c r="AF22" s="34"/>
      <c r="AG22" s="34"/>
      <c r="AH22" s="34"/>
      <c r="AI22" s="34"/>
      <c r="AJ22" s="34"/>
      <c r="AK22" s="34"/>
      <c r="AL22" s="34"/>
      <c r="AM22" s="34"/>
      <c r="AN22" s="34"/>
      <c r="AO22" s="34"/>
      <c r="AP22" s="34"/>
      <c r="AQ22" s="34"/>
      <c r="AR22" s="34"/>
      <c r="AS22" s="34"/>
      <c r="AT22" s="34"/>
      <c r="AU22" s="34"/>
      <c r="AV22" s="34"/>
      <c r="AW22" s="34"/>
    </row>
    <row r="23" spans="1:49" ht="13.5">
      <c r="A23" s="34"/>
      <c r="B23" s="34"/>
      <c r="C23" s="34"/>
      <c r="D23" s="34"/>
      <c r="E23" s="34"/>
      <c r="F23" s="34"/>
      <c r="G23" s="34"/>
      <c r="H23" s="34"/>
      <c r="I23" s="34"/>
      <c r="J23" s="34"/>
      <c r="K23" s="34"/>
      <c r="L23" s="34"/>
      <c r="M23" s="37"/>
      <c r="N23" s="37"/>
      <c r="O23" s="37"/>
      <c r="P23" s="154"/>
      <c r="Q23" s="154"/>
      <c r="R23" s="154"/>
      <c r="S23" s="37"/>
      <c r="T23" s="37"/>
      <c r="U23" s="37"/>
      <c r="V23" s="37"/>
      <c r="W23" s="154"/>
      <c r="X23" s="167"/>
      <c r="Y23" s="167"/>
      <c r="Z23" s="154"/>
      <c r="AA23" s="154"/>
      <c r="AB23" s="154"/>
      <c r="AC23" s="154"/>
      <c r="AD23" s="37"/>
      <c r="AE23" s="34"/>
      <c r="AF23" s="34"/>
      <c r="AG23" s="34"/>
      <c r="AH23" s="34"/>
      <c r="AI23" s="34"/>
      <c r="AJ23" s="34"/>
      <c r="AK23" s="34"/>
      <c r="AL23" s="34"/>
      <c r="AM23" s="34"/>
      <c r="AN23" s="34"/>
      <c r="AO23" s="34"/>
      <c r="AP23" s="34"/>
      <c r="AQ23" s="34"/>
      <c r="AR23" s="34"/>
      <c r="AS23" s="34"/>
      <c r="AT23" s="34"/>
      <c r="AU23" s="34"/>
      <c r="AV23" s="34"/>
      <c r="AW23" s="34"/>
    </row>
    <row r="24" spans="1:49" ht="13.5">
      <c r="A24" s="34"/>
      <c r="B24" s="34" t="s">
        <v>221</v>
      </c>
      <c r="C24" s="34"/>
      <c r="D24" s="34"/>
      <c r="E24" s="34"/>
      <c r="F24" s="34"/>
      <c r="G24" s="34"/>
      <c r="H24" s="34"/>
      <c r="I24" s="34"/>
      <c r="J24" s="34"/>
      <c r="K24" s="34"/>
      <c r="L24" s="34"/>
      <c r="M24" s="37"/>
      <c r="N24" s="37"/>
      <c r="O24" s="37"/>
      <c r="P24" s="154"/>
      <c r="Q24" s="154"/>
      <c r="R24" s="154"/>
      <c r="S24" s="37"/>
      <c r="T24" s="37"/>
      <c r="U24" s="37"/>
      <c r="V24" s="37"/>
      <c r="W24" s="154"/>
      <c r="X24" s="167"/>
      <c r="Y24" s="167"/>
      <c r="Z24" s="154"/>
      <c r="AA24" s="154"/>
      <c r="AB24" s="154"/>
      <c r="AC24" s="154"/>
      <c r="AD24" s="37"/>
      <c r="AE24" s="34"/>
      <c r="AF24" s="34"/>
      <c r="AG24" s="34"/>
      <c r="AH24" s="34"/>
      <c r="AI24" s="34"/>
      <c r="AJ24" s="34"/>
      <c r="AK24" s="34"/>
      <c r="AL24" s="34"/>
      <c r="AM24" s="34"/>
      <c r="AN24" s="34"/>
      <c r="AO24" s="34"/>
      <c r="AP24" s="34"/>
      <c r="AQ24" s="34"/>
      <c r="AR24" s="34"/>
      <c r="AS24" s="34"/>
      <c r="AT24" s="34"/>
      <c r="AU24" s="34"/>
      <c r="AV24" s="34"/>
      <c r="AW24" s="34"/>
    </row>
    <row r="25" spans="1:49" ht="13.5">
      <c r="A25" s="39"/>
      <c r="B25" s="34" t="s">
        <v>222</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row>
    <row r="26" spans="1:49" ht="15.75" customHeight="1">
      <c r="A26" s="39"/>
      <c r="B26" s="34" t="s">
        <v>242</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row>
    <row r="27" spans="1:49" ht="15.75" customHeight="1">
      <c r="A27" s="39"/>
      <c r="B27" s="34" t="s">
        <v>223</v>
      </c>
      <c r="C27" s="39"/>
      <c r="D27" s="34"/>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row>
    <row r="28" spans="1:49" ht="13.5">
      <c r="A28" s="39"/>
      <c r="B28" s="34" t="s">
        <v>206</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row>
    <row r="29" spans="1:49">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row>
    <row r="30" spans="1:49">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row>
    <row r="31" spans="1:49">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row>
    <row r="32" spans="1:49">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row>
    <row r="33" spans="1:49">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row>
    <row r="34" spans="1:49">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row>
    <row r="35" spans="1:49">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row>
    <row r="36" spans="1:49">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row>
    <row r="37" spans="1:49">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row>
    <row r="38" spans="1:49">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row>
    <row r="39" spans="1:49">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row>
    <row r="40" spans="1:49">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t="s">
        <v>138</v>
      </c>
      <c r="AF40" s="39"/>
      <c r="AG40" s="39"/>
      <c r="AH40" s="39"/>
      <c r="AI40" s="39"/>
      <c r="AJ40" s="39"/>
      <c r="AK40" s="39"/>
      <c r="AL40" s="39"/>
      <c r="AM40" s="39"/>
      <c r="AN40" s="39"/>
      <c r="AO40" s="39"/>
      <c r="AP40" s="39"/>
      <c r="AQ40" s="39"/>
      <c r="AR40" s="39"/>
      <c r="AS40" s="39"/>
      <c r="AT40" s="39"/>
      <c r="AU40" s="39"/>
      <c r="AV40" s="39"/>
      <c r="AW40" s="39"/>
    </row>
    <row r="41" spans="1:49" ht="6"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H41" s="39"/>
      <c r="AJ41" s="39"/>
      <c r="AK41" s="39"/>
      <c r="AL41" s="39"/>
      <c r="AM41" s="39"/>
      <c r="AN41" s="39"/>
      <c r="AO41" s="39"/>
      <c r="AP41" s="39"/>
      <c r="AQ41" s="39"/>
      <c r="AR41" s="39"/>
      <c r="AS41" s="39"/>
      <c r="AT41" s="39"/>
      <c r="AU41" s="39"/>
      <c r="AV41" s="39"/>
      <c r="AW41" s="39"/>
    </row>
    <row r="42" spans="1:49" ht="18.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217" t="s">
        <v>140</v>
      </c>
      <c r="AF42" s="218"/>
      <c r="AG42" s="218"/>
      <c r="AH42" s="218"/>
      <c r="AI42" s="218"/>
      <c r="AJ42" s="218"/>
      <c r="AK42" s="218"/>
      <c r="AL42" s="122"/>
      <c r="AM42" s="209"/>
      <c r="AN42" s="209"/>
      <c r="AO42" s="209"/>
      <c r="AP42" s="209"/>
      <c r="AQ42" s="209"/>
      <c r="AR42" s="209"/>
      <c r="AS42" s="209"/>
      <c r="AT42" s="209"/>
      <c r="AU42" s="209"/>
      <c r="AV42" s="39"/>
      <c r="AW42" s="39"/>
    </row>
    <row r="43" spans="1:49" ht="18.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217" t="s">
        <v>141</v>
      </c>
      <c r="AF43" s="218"/>
      <c r="AG43" s="218"/>
      <c r="AH43" s="218"/>
      <c r="AI43" s="218"/>
      <c r="AJ43" s="218"/>
      <c r="AK43" s="218"/>
      <c r="AL43" s="122"/>
      <c r="AM43" s="209"/>
      <c r="AN43" s="209"/>
      <c r="AO43" s="209"/>
      <c r="AP43" s="209"/>
      <c r="AQ43" s="209"/>
      <c r="AR43" s="209"/>
      <c r="AS43" s="209"/>
      <c r="AT43" s="209"/>
      <c r="AU43" s="209"/>
      <c r="AV43" s="39"/>
      <c r="AW43" s="39"/>
    </row>
    <row r="44" spans="1:49" ht="18.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210" t="s">
        <v>142</v>
      </c>
      <c r="AF44" s="211"/>
      <c r="AG44" s="211"/>
      <c r="AH44" s="121"/>
      <c r="AI44" s="214" t="s">
        <v>139</v>
      </c>
      <c r="AJ44" s="215"/>
      <c r="AK44" s="215"/>
      <c r="AL44" s="216"/>
      <c r="AM44" s="209"/>
      <c r="AN44" s="209"/>
      <c r="AO44" s="209"/>
      <c r="AP44" s="209"/>
      <c r="AQ44" s="209"/>
      <c r="AR44" s="209"/>
      <c r="AS44" s="209"/>
      <c r="AT44" s="209"/>
      <c r="AU44" s="209"/>
      <c r="AV44" s="39"/>
      <c r="AW44" s="39"/>
    </row>
    <row r="45" spans="1:49" ht="18.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212"/>
      <c r="AF45" s="213"/>
      <c r="AG45" s="213"/>
      <c r="AH45" s="123"/>
      <c r="AI45" s="214" t="s">
        <v>143</v>
      </c>
      <c r="AJ45" s="215"/>
      <c r="AK45" s="215"/>
      <c r="AL45" s="216"/>
      <c r="AM45" s="209"/>
      <c r="AN45" s="209"/>
      <c r="AO45" s="209"/>
      <c r="AP45" s="209"/>
      <c r="AQ45" s="209"/>
      <c r="AR45" s="209"/>
      <c r="AS45" s="209"/>
      <c r="AT45" s="209"/>
      <c r="AU45" s="209"/>
      <c r="AV45" s="39"/>
      <c r="AW45" s="39"/>
    </row>
    <row r="46" spans="1:49" ht="18.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row>
    <row r="47" spans="1:49">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row>
    <row r="48" spans="1:49">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row>
    <row r="49" spans="1:49">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row>
    <row r="50" spans="1:49">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row>
    <row r="51" spans="1:49">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row>
  </sheetData>
  <sheetProtection password="EF99" sheet="1" objects="1" scenarios="1" selectLockedCells="1"/>
  <mergeCells count="28">
    <mergeCell ref="C19:AG19"/>
    <mergeCell ref="AH19:AL19"/>
    <mergeCell ref="C21:AG21"/>
    <mergeCell ref="AH21:AL2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L2:AM2"/>
    <mergeCell ref="AO2:AP2"/>
    <mergeCell ref="AR2:AS2"/>
    <mergeCell ref="A9:AU9"/>
    <mergeCell ref="C18:AG18"/>
    <mergeCell ref="AH18:AL18"/>
    <mergeCell ref="A4:G4"/>
    <mergeCell ref="AG6:AU6"/>
    <mergeCell ref="AG7:AU7"/>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1"/>
  <sheetViews>
    <sheetView showZeros="0" zoomScaleNormal="100" zoomScaleSheetLayoutView="100" workbookViewId="0">
      <selection activeCell="A2" sqref="A2"/>
    </sheetView>
  </sheetViews>
  <sheetFormatPr defaultColWidth="2.25" defaultRowHeight="13.5"/>
  <cols>
    <col min="1" max="1" width="3.125" style="357" customWidth="1"/>
    <col min="2" max="2" width="30.25" style="357" customWidth="1"/>
    <col min="3" max="3" width="12.875" style="357" customWidth="1"/>
    <col min="4" max="4" width="20.875" style="357" customWidth="1"/>
    <col min="5" max="5" width="13.875" style="357" bestFit="1" customWidth="1"/>
    <col min="6" max="6" width="20.875" style="357" customWidth="1"/>
    <col min="7" max="7" width="13.875" style="357" customWidth="1"/>
    <col min="8" max="8" width="11.25" style="357" customWidth="1"/>
    <col min="9" max="9" width="7.375" style="357" bestFit="1" customWidth="1"/>
    <col min="10" max="14" width="11.25" style="357" customWidth="1"/>
    <col min="15" max="15" width="4.5" style="357" bestFit="1" customWidth="1"/>
    <col min="16" max="16384" width="2.25" style="357"/>
  </cols>
  <sheetData>
    <row r="1" spans="1:38">
      <c r="A1" s="357" t="s">
        <v>133</v>
      </c>
    </row>
    <row r="2" spans="1:38">
      <c r="A2" s="358"/>
    </row>
    <row r="3" spans="1:38" ht="18" customHeight="1">
      <c r="A3" s="359" t="s">
        <v>132</v>
      </c>
      <c r="B3" s="360" t="s">
        <v>14</v>
      </c>
      <c r="C3" s="361" t="s">
        <v>22</v>
      </c>
      <c r="D3" s="360" t="s">
        <v>15</v>
      </c>
      <c r="E3" s="360" t="s">
        <v>4</v>
      </c>
      <c r="F3" s="362" t="s">
        <v>57</v>
      </c>
      <c r="G3" s="363" t="s">
        <v>236</v>
      </c>
      <c r="H3" s="364" t="s">
        <v>128</v>
      </c>
      <c r="I3" s="364"/>
      <c r="J3" s="364"/>
      <c r="K3" s="364"/>
      <c r="L3" s="364"/>
      <c r="M3" s="364"/>
      <c r="N3" s="365"/>
      <c r="O3" s="366" t="s">
        <v>134</v>
      </c>
    </row>
    <row r="4" spans="1:38" ht="57" customHeight="1">
      <c r="A4" s="359"/>
      <c r="B4" s="360"/>
      <c r="C4" s="361"/>
      <c r="D4" s="360"/>
      <c r="E4" s="360"/>
      <c r="F4" s="367"/>
      <c r="G4" s="368"/>
      <c r="H4" s="369" t="s">
        <v>200</v>
      </c>
      <c r="I4" s="369" t="s">
        <v>131</v>
      </c>
      <c r="J4" s="369" t="s">
        <v>199</v>
      </c>
      <c r="K4" s="369" t="s">
        <v>198</v>
      </c>
      <c r="L4" s="369" t="s">
        <v>51</v>
      </c>
      <c r="M4" s="370" t="s">
        <v>52</v>
      </c>
      <c r="N4" s="371" t="s">
        <v>16</v>
      </c>
      <c r="O4" s="372"/>
    </row>
    <row r="5" spans="1:38" ht="22.5" customHeight="1" thickBot="1">
      <c r="A5" s="187">
        <v>1</v>
      </c>
      <c r="B5" s="387">
        <f ca="1">IFERROR(INDIRECT("個票"&amp;$A5&amp;"！$t$7"),"")</f>
        <v>0</v>
      </c>
      <c r="C5" s="387">
        <f ca="1">IFERROR(INDIRECT("個票"&amp;$A5&amp;"！$h$7"),"")</f>
        <v>0</v>
      </c>
      <c r="D5" s="387">
        <f ca="1">IFERROR(INDIRECT("個票"&amp;$A5&amp;"！$l$10"),"")</f>
        <v>0</v>
      </c>
      <c r="E5" s="387">
        <f ca="1">IFERROR(INDIRECT("個票"&amp;$A5&amp;"！$w$9"),"")</f>
        <v>0</v>
      </c>
      <c r="F5" s="387" t="str">
        <f ca="1">IFERROR(INDIRECT("個票"&amp;$A5&amp;"！$ｄ$9")&amp;INDIRECT("個票"&amp;$A5&amp;"！$ｈ$9"),"")</f>
        <v>島根県</v>
      </c>
      <c r="G5" s="388" t="str">
        <f ca="1">IF(N5&gt;0,申請書!$AG$6,"")</f>
        <v/>
      </c>
      <c r="H5" s="389">
        <f ca="1">IFERROR(INDIRECT("個票"&amp;$A5&amp;"！$ai$21"),"")</f>
        <v>0</v>
      </c>
      <c r="I5" s="390">
        <f ca="1">IFERROR(INDIRECT("個票"&amp;$A5&amp;"！$ao$22"),"")</f>
        <v>0</v>
      </c>
      <c r="J5" s="389" t="str">
        <f ca="1">IFERROR(INDIRECT("個票"&amp;$A5&amp;"！$ai$24"),"")</f>
        <v/>
      </c>
      <c r="K5" s="389" t="str">
        <f ca="1">IFERROR(INDIRECT("個票"&amp;$A5&amp;"！$ai$40"),"")</f>
        <v/>
      </c>
      <c r="L5" s="389">
        <f ca="1">IFERROR(INDIRECT("個票"&amp;$A5&amp;"！$ai$52"),"")</f>
        <v>0</v>
      </c>
      <c r="M5" s="391" t="str">
        <f ca="1">IFERROR(INDIRECT("個票"&amp;$A5&amp;"！$ai$57"),"")</f>
        <v/>
      </c>
      <c r="N5" s="389">
        <f ca="1">SUM(H5,J5,,K5,L5,M5)</f>
        <v>0</v>
      </c>
      <c r="O5" s="186"/>
    </row>
    <row r="6" spans="1:38" ht="22.5" customHeight="1" thickBot="1">
      <c r="A6" s="187">
        <v>2</v>
      </c>
      <c r="B6" s="387">
        <f t="shared" ref="B6:B44" ca="1" si="0">IFERROR(INDIRECT("個票"&amp;$A6&amp;"！$t$7"),"")</f>
        <v>0</v>
      </c>
      <c r="C6" s="387">
        <f t="shared" ref="C6:C44" ca="1" si="1">IFERROR(INDIRECT("個票"&amp;$A6&amp;"！$h$7"),"")</f>
        <v>0</v>
      </c>
      <c r="D6" s="387">
        <f t="shared" ref="D6:D44" ca="1" si="2">IFERROR(INDIRECT("個票"&amp;$A6&amp;"！$l$10"),"")</f>
        <v>0</v>
      </c>
      <c r="E6" s="387">
        <f t="shared" ref="E6:E44" ca="1" si="3">IFERROR(INDIRECT("個票"&amp;$A6&amp;"！$w$9"),"")</f>
        <v>0</v>
      </c>
      <c r="F6" s="387" t="str">
        <f t="shared" ref="F6:F44" ca="1" si="4">IFERROR(INDIRECT("個票"&amp;$A6&amp;"！$ｄ$9")&amp;INDIRECT("個票"&amp;$A6&amp;"！$ｈ$9"),"")</f>
        <v>島根県</v>
      </c>
      <c r="G6" s="388" t="str">
        <f ca="1">IF(N6&gt;0,申請書!$AG$6,"")</f>
        <v/>
      </c>
      <c r="H6" s="389">
        <f t="shared" ref="H6:H44" ca="1" si="5">IFERROR(INDIRECT("個票"&amp;$A6&amp;"！$ai$21"),"")</f>
        <v>0</v>
      </c>
      <c r="I6" s="390">
        <f t="shared" ref="I6:I44" ca="1" si="6">IFERROR(INDIRECT("個票"&amp;$A6&amp;"！$ao$22"),"")</f>
        <v>0</v>
      </c>
      <c r="J6" s="389" t="str">
        <f t="shared" ref="J6:J44" ca="1" si="7">IFERROR(INDIRECT("個票"&amp;$A6&amp;"！$ai$24"),"")</f>
        <v/>
      </c>
      <c r="K6" s="389" t="str">
        <f t="shared" ref="K6:K44" ca="1" si="8">IFERROR(INDIRECT("個票"&amp;$A6&amp;"！$ai$40"),"")</f>
        <v/>
      </c>
      <c r="L6" s="389">
        <f t="shared" ref="L6:L44" ca="1" si="9">IFERROR(INDIRECT("個票"&amp;$A6&amp;"！$ai$52"),"")</f>
        <v>0</v>
      </c>
      <c r="M6" s="391" t="str">
        <f t="shared" ref="M6:M44" ca="1" si="10">IFERROR(INDIRECT("個票"&amp;$A6&amp;"！$ai$57"),"")</f>
        <v/>
      </c>
      <c r="N6" s="389">
        <f t="shared" ref="N6:N18" ca="1" si="11">SUM(H6,J6,,K6,L6,M6)</f>
        <v>0</v>
      </c>
      <c r="O6" s="186"/>
      <c r="S6" s="378" t="str">
        <f ca="1">IF(_xlfn.SHEETS()-5=COUNTIF(N5:N44,"&gt;0"),"○","！（本表の事業所数と個票の枚数が一致しません）")</f>
        <v>！（本表の事業所数と個票の枚数が一致しません）</v>
      </c>
      <c r="T6" s="379"/>
      <c r="U6" s="379"/>
      <c r="V6" s="379"/>
      <c r="W6" s="379"/>
      <c r="X6" s="379"/>
      <c r="Y6" s="379"/>
      <c r="Z6" s="379"/>
      <c r="AA6" s="379"/>
      <c r="AB6" s="379"/>
      <c r="AC6" s="379"/>
      <c r="AD6" s="379"/>
      <c r="AE6" s="379"/>
      <c r="AF6" s="379"/>
      <c r="AG6" s="379"/>
      <c r="AH6" s="379"/>
      <c r="AI6" s="379"/>
      <c r="AJ6" s="379"/>
      <c r="AK6" s="379"/>
      <c r="AL6" s="380"/>
    </row>
    <row r="7" spans="1:38" ht="22.5" customHeight="1">
      <c r="A7" s="187">
        <v>3</v>
      </c>
      <c r="B7" s="387">
        <f t="shared" ca="1" si="0"/>
        <v>0</v>
      </c>
      <c r="C7" s="387">
        <f t="shared" ca="1" si="1"/>
        <v>0</v>
      </c>
      <c r="D7" s="387">
        <f t="shared" ca="1" si="2"/>
        <v>0</v>
      </c>
      <c r="E7" s="387">
        <f t="shared" ca="1" si="3"/>
        <v>0</v>
      </c>
      <c r="F7" s="387" t="str">
        <f t="shared" ca="1" si="4"/>
        <v>島根県</v>
      </c>
      <c r="G7" s="388" t="str">
        <f ca="1">IF(N7&gt;0,申請書!$AG$6,"")</f>
        <v/>
      </c>
      <c r="H7" s="389">
        <f t="shared" ca="1" si="5"/>
        <v>0</v>
      </c>
      <c r="I7" s="390">
        <f t="shared" ca="1" si="6"/>
        <v>0</v>
      </c>
      <c r="J7" s="389" t="str">
        <f t="shared" ca="1" si="7"/>
        <v/>
      </c>
      <c r="K7" s="389" t="str">
        <f t="shared" ca="1" si="8"/>
        <v/>
      </c>
      <c r="L7" s="389">
        <f t="shared" ca="1" si="9"/>
        <v>0</v>
      </c>
      <c r="M7" s="391" t="str">
        <f t="shared" ca="1" si="10"/>
        <v/>
      </c>
      <c r="N7" s="389">
        <f t="shared" ca="1" si="11"/>
        <v>0</v>
      </c>
      <c r="O7" s="186"/>
      <c r="S7" s="381" t="s">
        <v>216</v>
      </c>
    </row>
    <row r="8" spans="1:38" ht="22.5" customHeight="1">
      <c r="A8" s="187">
        <v>4</v>
      </c>
      <c r="B8" s="387" t="str">
        <f t="shared" ca="1" si="0"/>
        <v/>
      </c>
      <c r="C8" s="387" t="str">
        <f t="shared" ca="1" si="1"/>
        <v/>
      </c>
      <c r="D8" s="387" t="str">
        <f t="shared" ca="1" si="2"/>
        <v/>
      </c>
      <c r="E8" s="387" t="str">
        <f t="shared" ca="1" si="3"/>
        <v/>
      </c>
      <c r="F8" s="387" t="str">
        <f t="shared" ca="1" si="4"/>
        <v/>
      </c>
      <c r="G8" s="388" t="str">
        <f ca="1">IF(N8&gt;0,申請書!$AG$6,"")</f>
        <v/>
      </c>
      <c r="H8" s="389" t="str">
        <f t="shared" ca="1" si="5"/>
        <v/>
      </c>
      <c r="I8" s="390" t="str">
        <f t="shared" ca="1" si="6"/>
        <v/>
      </c>
      <c r="J8" s="389" t="str">
        <f t="shared" ca="1" si="7"/>
        <v/>
      </c>
      <c r="K8" s="389" t="str">
        <f t="shared" ca="1" si="8"/>
        <v/>
      </c>
      <c r="L8" s="389" t="str">
        <f t="shared" ca="1" si="9"/>
        <v/>
      </c>
      <c r="M8" s="391" t="str">
        <f t="shared" ca="1" si="10"/>
        <v/>
      </c>
      <c r="N8" s="389">
        <f t="shared" ca="1" si="11"/>
        <v>0</v>
      </c>
      <c r="O8" s="186"/>
      <c r="S8" s="381" t="s">
        <v>217</v>
      </c>
    </row>
    <row r="9" spans="1:38" ht="22.5" customHeight="1">
      <c r="A9" s="187">
        <v>5</v>
      </c>
      <c r="B9" s="387" t="str">
        <f t="shared" ca="1" si="0"/>
        <v/>
      </c>
      <c r="C9" s="387" t="str">
        <f t="shared" ca="1" si="1"/>
        <v/>
      </c>
      <c r="D9" s="387" t="str">
        <f t="shared" ca="1" si="2"/>
        <v/>
      </c>
      <c r="E9" s="387" t="str">
        <f t="shared" ca="1" si="3"/>
        <v/>
      </c>
      <c r="F9" s="387" t="str">
        <f t="shared" ca="1" si="4"/>
        <v/>
      </c>
      <c r="G9" s="388" t="str">
        <f ca="1">IF(N9&gt;0,申請書!$AG$6,"")</f>
        <v/>
      </c>
      <c r="H9" s="389" t="str">
        <f t="shared" ca="1" si="5"/>
        <v/>
      </c>
      <c r="I9" s="390" t="str">
        <f t="shared" ca="1" si="6"/>
        <v/>
      </c>
      <c r="J9" s="389" t="str">
        <f t="shared" ca="1" si="7"/>
        <v/>
      </c>
      <c r="K9" s="389" t="str">
        <f t="shared" ca="1" si="8"/>
        <v/>
      </c>
      <c r="L9" s="389" t="str">
        <f t="shared" ca="1" si="9"/>
        <v/>
      </c>
      <c r="M9" s="391" t="str">
        <f t="shared" ca="1" si="10"/>
        <v/>
      </c>
      <c r="N9" s="389">
        <f t="shared" ca="1" si="11"/>
        <v>0</v>
      </c>
      <c r="O9" s="186"/>
    </row>
    <row r="10" spans="1:38" ht="22.5" customHeight="1">
      <c r="A10" s="187">
        <v>6</v>
      </c>
      <c r="B10" s="387" t="str">
        <f t="shared" ca="1" si="0"/>
        <v/>
      </c>
      <c r="C10" s="387" t="str">
        <f t="shared" ca="1" si="1"/>
        <v/>
      </c>
      <c r="D10" s="387" t="str">
        <f t="shared" ca="1" si="2"/>
        <v/>
      </c>
      <c r="E10" s="387" t="str">
        <f t="shared" ca="1" si="3"/>
        <v/>
      </c>
      <c r="F10" s="387" t="str">
        <f t="shared" ca="1" si="4"/>
        <v/>
      </c>
      <c r="G10" s="388" t="str">
        <f ca="1">IF(N10&gt;0,申請書!$AG$6,"")</f>
        <v/>
      </c>
      <c r="H10" s="389" t="str">
        <f t="shared" ca="1" si="5"/>
        <v/>
      </c>
      <c r="I10" s="390" t="str">
        <f t="shared" ca="1" si="6"/>
        <v/>
      </c>
      <c r="J10" s="389" t="str">
        <f t="shared" ca="1" si="7"/>
        <v/>
      </c>
      <c r="K10" s="389" t="str">
        <f t="shared" ca="1" si="8"/>
        <v/>
      </c>
      <c r="L10" s="389" t="str">
        <f t="shared" ca="1" si="9"/>
        <v/>
      </c>
      <c r="M10" s="391" t="str">
        <f t="shared" ca="1" si="10"/>
        <v/>
      </c>
      <c r="N10" s="389">
        <f t="shared" ca="1" si="11"/>
        <v>0</v>
      </c>
      <c r="O10" s="186"/>
    </row>
    <row r="11" spans="1:38" ht="22.5" customHeight="1">
      <c r="A11" s="187">
        <v>7</v>
      </c>
      <c r="B11" s="387" t="str">
        <f t="shared" ca="1" si="0"/>
        <v/>
      </c>
      <c r="C11" s="387" t="str">
        <f t="shared" ca="1" si="1"/>
        <v/>
      </c>
      <c r="D11" s="387" t="str">
        <f t="shared" ca="1" si="2"/>
        <v/>
      </c>
      <c r="E11" s="387" t="str">
        <f t="shared" ca="1" si="3"/>
        <v/>
      </c>
      <c r="F11" s="387" t="str">
        <f t="shared" ca="1" si="4"/>
        <v/>
      </c>
      <c r="G11" s="388" t="str">
        <f ca="1">IF(N11&gt;0,申請書!$AG$6,"")</f>
        <v/>
      </c>
      <c r="H11" s="389" t="str">
        <f t="shared" ca="1" si="5"/>
        <v/>
      </c>
      <c r="I11" s="390" t="str">
        <f t="shared" ca="1" si="6"/>
        <v/>
      </c>
      <c r="J11" s="389" t="str">
        <f t="shared" ca="1" si="7"/>
        <v/>
      </c>
      <c r="K11" s="389" t="str">
        <f t="shared" ca="1" si="8"/>
        <v/>
      </c>
      <c r="L11" s="389" t="str">
        <f t="shared" ca="1" si="9"/>
        <v/>
      </c>
      <c r="M11" s="391" t="str">
        <f t="shared" ca="1" si="10"/>
        <v/>
      </c>
      <c r="N11" s="389">
        <f t="shared" ca="1" si="11"/>
        <v>0</v>
      </c>
      <c r="O11" s="186"/>
    </row>
    <row r="12" spans="1:38" ht="22.5" customHeight="1">
      <c r="A12" s="187">
        <v>8</v>
      </c>
      <c r="B12" s="387" t="str">
        <f t="shared" ca="1" si="0"/>
        <v/>
      </c>
      <c r="C12" s="387" t="str">
        <f t="shared" ca="1" si="1"/>
        <v/>
      </c>
      <c r="D12" s="387" t="str">
        <f t="shared" ca="1" si="2"/>
        <v/>
      </c>
      <c r="E12" s="387" t="str">
        <f t="shared" ca="1" si="3"/>
        <v/>
      </c>
      <c r="F12" s="387" t="str">
        <f t="shared" ca="1" si="4"/>
        <v/>
      </c>
      <c r="G12" s="388" t="str">
        <f ca="1">IF(N12&gt;0,申請書!$AG$6,"")</f>
        <v/>
      </c>
      <c r="H12" s="389" t="str">
        <f t="shared" ca="1" si="5"/>
        <v/>
      </c>
      <c r="I12" s="390" t="str">
        <f t="shared" ca="1" si="6"/>
        <v/>
      </c>
      <c r="J12" s="389" t="str">
        <f t="shared" ca="1" si="7"/>
        <v/>
      </c>
      <c r="K12" s="389" t="str">
        <f t="shared" ca="1" si="8"/>
        <v/>
      </c>
      <c r="L12" s="389" t="str">
        <f t="shared" ca="1" si="9"/>
        <v/>
      </c>
      <c r="M12" s="391" t="str">
        <f t="shared" ca="1" si="10"/>
        <v/>
      </c>
      <c r="N12" s="389">
        <f t="shared" ca="1" si="11"/>
        <v>0</v>
      </c>
      <c r="O12" s="186"/>
    </row>
    <row r="13" spans="1:38" ht="22.5" customHeight="1">
      <c r="A13" s="187">
        <v>9</v>
      </c>
      <c r="B13" s="387" t="str">
        <f t="shared" ca="1" si="0"/>
        <v/>
      </c>
      <c r="C13" s="387" t="str">
        <f t="shared" ca="1" si="1"/>
        <v/>
      </c>
      <c r="D13" s="387" t="str">
        <f t="shared" ca="1" si="2"/>
        <v/>
      </c>
      <c r="E13" s="387" t="str">
        <f t="shared" ca="1" si="3"/>
        <v/>
      </c>
      <c r="F13" s="387" t="str">
        <f t="shared" ca="1" si="4"/>
        <v/>
      </c>
      <c r="G13" s="388" t="str">
        <f ca="1">IF(N13&gt;0,申請書!$AG$6,"")</f>
        <v/>
      </c>
      <c r="H13" s="389" t="str">
        <f t="shared" ca="1" si="5"/>
        <v/>
      </c>
      <c r="I13" s="390" t="str">
        <f t="shared" ca="1" si="6"/>
        <v/>
      </c>
      <c r="J13" s="389" t="str">
        <f t="shared" ca="1" si="7"/>
        <v/>
      </c>
      <c r="K13" s="389" t="str">
        <f t="shared" ca="1" si="8"/>
        <v/>
      </c>
      <c r="L13" s="389" t="str">
        <f t="shared" ca="1" si="9"/>
        <v/>
      </c>
      <c r="M13" s="391" t="str">
        <f t="shared" ca="1" si="10"/>
        <v/>
      </c>
      <c r="N13" s="389">
        <f t="shared" ca="1" si="11"/>
        <v>0</v>
      </c>
      <c r="O13" s="186"/>
    </row>
    <row r="14" spans="1:38" ht="22.5" customHeight="1">
      <c r="A14" s="187">
        <v>10</v>
      </c>
      <c r="B14" s="387" t="str">
        <f t="shared" ca="1" si="0"/>
        <v/>
      </c>
      <c r="C14" s="387" t="str">
        <f t="shared" ca="1" si="1"/>
        <v/>
      </c>
      <c r="D14" s="387" t="str">
        <f t="shared" ca="1" si="2"/>
        <v/>
      </c>
      <c r="E14" s="387" t="str">
        <f t="shared" ca="1" si="3"/>
        <v/>
      </c>
      <c r="F14" s="387" t="str">
        <f t="shared" ca="1" si="4"/>
        <v/>
      </c>
      <c r="G14" s="388" t="str">
        <f ca="1">IF(N14&gt;0,申請書!$AG$6,"")</f>
        <v/>
      </c>
      <c r="H14" s="389" t="str">
        <f t="shared" ca="1" si="5"/>
        <v/>
      </c>
      <c r="I14" s="390" t="str">
        <f t="shared" ca="1" si="6"/>
        <v/>
      </c>
      <c r="J14" s="389" t="str">
        <f t="shared" ca="1" si="7"/>
        <v/>
      </c>
      <c r="K14" s="389" t="str">
        <f t="shared" ca="1" si="8"/>
        <v/>
      </c>
      <c r="L14" s="389" t="str">
        <f t="shared" ca="1" si="9"/>
        <v/>
      </c>
      <c r="M14" s="391" t="str">
        <f t="shared" ca="1" si="10"/>
        <v/>
      </c>
      <c r="N14" s="389">
        <f t="shared" ca="1" si="11"/>
        <v>0</v>
      </c>
      <c r="O14" s="186"/>
    </row>
    <row r="15" spans="1:38" ht="22.5" customHeight="1">
      <c r="A15" s="187">
        <v>11</v>
      </c>
      <c r="B15" s="387" t="str">
        <f t="shared" ca="1" si="0"/>
        <v/>
      </c>
      <c r="C15" s="387" t="str">
        <f t="shared" ca="1" si="1"/>
        <v/>
      </c>
      <c r="D15" s="387" t="str">
        <f t="shared" ca="1" si="2"/>
        <v/>
      </c>
      <c r="E15" s="387" t="str">
        <f t="shared" ca="1" si="3"/>
        <v/>
      </c>
      <c r="F15" s="387" t="str">
        <f t="shared" ca="1" si="4"/>
        <v/>
      </c>
      <c r="G15" s="388" t="str">
        <f ca="1">IF(N15&gt;0,申請書!$AG$6,"")</f>
        <v/>
      </c>
      <c r="H15" s="389" t="str">
        <f t="shared" ca="1" si="5"/>
        <v/>
      </c>
      <c r="I15" s="390" t="str">
        <f t="shared" ca="1" si="6"/>
        <v/>
      </c>
      <c r="J15" s="389" t="str">
        <f t="shared" ca="1" si="7"/>
        <v/>
      </c>
      <c r="K15" s="389" t="str">
        <f t="shared" ca="1" si="8"/>
        <v/>
      </c>
      <c r="L15" s="389" t="str">
        <f t="shared" ca="1" si="9"/>
        <v/>
      </c>
      <c r="M15" s="391" t="str">
        <f t="shared" ca="1" si="10"/>
        <v/>
      </c>
      <c r="N15" s="389">
        <f t="shared" ca="1" si="11"/>
        <v>0</v>
      </c>
      <c r="O15" s="186"/>
    </row>
    <row r="16" spans="1:38" ht="22.5" customHeight="1">
      <c r="A16" s="187">
        <v>12</v>
      </c>
      <c r="B16" s="387" t="str">
        <f t="shared" ca="1" si="0"/>
        <v/>
      </c>
      <c r="C16" s="387" t="str">
        <f t="shared" ca="1" si="1"/>
        <v/>
      </c>
      <c r="D16" s="387" t="str">
        <f t="shared" ca="1" si="2"/>
        <v/>
      </c>
      <c r="E16" s="387" t="str">
        <f t="shared" ca="1" si="3"/>
        <v/>
      </c>
      <c r="F16" s="387" t="str">
        <f t="shared" ca="1" si="4"/>
        <v/>
      </c>
      <c r="G16" s="388" t="str">
        <f ca="1">IF(N16&gt;0,申請書!$AG$6,"")</f>
        <v/>
      </c>
      <c r="H16" s="389" t="str">
        <f t="shared" ca="1" si="5"/>
        <v/>
      </c>
      <c r="I16" s="390" t="str">
        <f t="shared" ca="1" si="6"/>
        <v/>
      </c>
      <c r="J16" s="389" t="str">
        <f t="shared" ca="1" si="7"/>
        <v/>
      </c>
      <c r="K16" s="389" t="str">
        <f t="shared" ca="1" si="8"/>
        <v/>
      </c>
      <c r="L16" s="389" t="str">
        <f t="shared" ca="1" si="9"/>
        <v/>
      </c>
      <c r="M16" s="391" t="str">
        <f t="shared" ca="1" si="10"/>
        <v/>
      </c>
      <c r="N16" s="389">
        <f t="shared" ca="1" si="11"/>
        <v>0</v>
      </c>
      <c r="O16" s="186"/>
    </row>
    <row r="17" spans="1:15" ht="22.5" customHeight="1">
      <c r="A17" s="187">
        <v>13</v>
      </c>
      <c r="B17" s="387" t="str">
        <f t="shared" ca="1" si="0"/>
        <v/>
      </c>
      <c r="C17" s="387" t="str">
        <f t="shared" ca="1" si="1"/>
        <v/>
      </c>
      <c r="D17" s="387" t="str">
        <f t="shared" ca="1" si="2"/>
        <v/>
      </c>
      <c r="E17" s="387" t="str">
        <f t="shared" ca="1" si="3"/>
        <v/>
      </c>
      <c r="F17" s="387" t="str">
        <f t="shared" ca="1" si="4"/>
        <v/>
      </c>
      <c r="G17" s="388" t="str">
        <f ca="1">IF(N17&gt;0,申請書!$AG$6,"")</f>
        <v/>
      </c>
      <c r="H17" s="389" t="str">
        <f t="shared" ca="1" si="5"/>
        <v/>
      </c>
      <c r="I17" s="390" t="str">
        <f t="shared" ca="1" si="6"/>
        <v/>
      </c>
      <c r="J17" s="389" t="str">
        <f t="shared" ca="1" si="7"/>
        <v/>
      </c>
      <c r="K17" s="389" t="str">
        <f t="shared" ca="1" si="8"/>
        <v/>
      </c>
      <c r="L17" s="389" t="str">
        <f t="shared" ca="1" si="9"/>
        <v/>
      </c>
      <c r="M17" s="391" t="str">
        <f t="shared" ca="1" si="10"/>
        <v/>
      </c>
      <c r="N17" s="389">
        <f t="shared" ca="1" si="11"/>
        <v>0</v>
      </c>
      <c r="O17" s="186"/>
    </row>
    <row r="18" spans="1:15" ht="22.5" customHeight="1">
      <c r="A18" s="187">
        <v>14</v>
      </c>
      <c r="B18" s="387" t="str">
        <f t="shared" ca="1" si="0"/>
        <v/>
      </c>
      <c r="C18" s="387" t="str">
        <f t="shared" ca="1" si="1"/>
        <v/>
      </c>
      <c r="D18" s="387" t="str">
        <f t="shared" ca="1" si="2"/>
        <v/>
      </c>
      <c r="E18" s="387" t="str">
        <f t="shared" ca="1" si="3"/>
        <v/>
      </c>
      <c r="F18" s="387" t="str">
        <f t="shared" ca="1" si="4"/>
        <v/>
      </c>
      <c r="G18" s="388" t="str">
        <f ca="1">IF(N18&gt;0,申請書!$AG$6,"")</f>
        <v/>
      </c>
      <c r="H18" s="389" t="str">
        <f t="shared" ca="1" si="5"/>
        <v/>
      </c>
      <c r="I18" s="390" t="str">
        <f t="shared" ca="1" si="6"/>
        <v/>
      </c>
      <c r="J18" s="389" t="str">
        <f t="shared" ca="1" si="7"/>
        <v/>
      </c>
      <c r="K18" s="389" t="str">
        <f t="shared" ca="1" si="8"/>
        <v/>
      </c>
      <c r="L18" s="389" t="str">
        <f t="shared" ca="1" si="9"/>
        <v/>
      </c>
      <c r="M18" s="391" t="str">
        <f t="shared" ca="1" si="10"/>
        <v/>
      </c>
      <c r="N18" s="389">
        <f t="shared" ca="1" si="11"/>
        <v>0</v>
      </c>
      <c r="O18" s="186"/>
    </row>
    <row r="19" spans="1:15" ht="22.5" customHeight="1">
      <c r="A19" s="187">
        <v>15</v>
      </c>
      <c r="B19" s="387" t="str">
        <f t="shared" ca="1" si="0"/>
        <v/>
      </c>
      <c r="C19" s="387" t="str">
        <f t="shared" ca="1" si="1"/>
        <v/>
      </c>
      <c r="D19" s="387" t="str">
        <f t="shared" ca="1" si="2"/>
        <v/>
      </c>
      <c r="E19" s="387" t="str">
        <f t="shared" ca="1" si="3"/>
        <v/>
      </c>
      <c r="F19" s="387" t="str">
        <f t="shared" ca="1" si="4"/>
        <v/>
      </c>
      <c r="G19" s="388" t="str">
        <f ca="1">IF(N19&gt;0,申請書!$AG$6,"")</f>
        <v/>
      </c>
      <c r="H19" s="389" t="str">
        <f t="shared" ca="1" si="5"/>
        <v/>
      </c>
      <c r="I19" s="390" t="str">
        <f t="shared" ca="1" si="6"/>
        <v/>
      </c>
      <c r="J19" s="389" t="str">
        <f t="shared" ca="1" si="7"/>
        <v/>
      </c>
      <c r="K19" s="389" t="str">
        <f t="shared" ca="1" si="8"/>
        <v/>
      </c>
      <c r="L19" s="389" t="str">
        <f t="shared" ca="1" si="9"/>
        <v/>
      </c>
      <c r="M19" s="391" t="str">
        <f t="shared" ca="1" si="10"/>
        <v/>
      </c>
      <c r="N19" s="389">
        <f t="shared" ref="N19:N44" ca="1" si="12">SUM(H19,J19,,K19,L19,M19)</f>
        <v>0</v>
      </c>
      <c r="O19" s="186"/>
    </row>
    <row r="20" spans="1:15" ht="22.5" customHeight="1">
      <c r="A20" s="187">
        <v>16</v>
      </c>
      <c r="B20" s="387" t="str">
        <f t="shared" ca="1" si="0"/>
        <v/>
      </c>
      <c r="C20" s="387" t="str">
        <f t="shared" ca="1" si="1"/>
        <v/>
      </c>
      <c r="D20" s="387" t="str">
        <f t="shared" ca="1" si="2"/>
        <v/>
      </c>
      <c r="E20" s="387" t="str">
        <f t="shared" ca="1" si="3"/>
        <v/>
      </c>
      <c r="F20" s="387" t="str">
        <f t="shared" ca="1" si="4"/>
        <v/>
      </c>
      <c r="G20" s="388" t="str">
        <f ca="1">IF(N20&gt;0,申請書!$AG$6,"")</f>
        <v/>
      </c>
      <c r="H20" s="389" t="str">
        <f t="shared" ca="1" si="5"/>
        <v/>
      </c>
      <c r="I20" s="390" t="str">
        <f t="shared" ca="1" si="6"/>
        <v/>
      </c>
      <c r="J20" s="389" t="str">
        <f t="shared" ca="1" si="7"/>
        <v/>
      </c>
      <c r="K20" s="389" t="str">
        <f t="shared" ca="1" si="8"/>
        <v/>
      </c>
      <c r="L20" s="389" t="str">
        <f t="shared" ca="1" si="9"/>
        <v/>
      </c>
      <c r="M20" s="391" t="str">
        <f t="shared" ca="1" si="10"/>
        <v/>
      </c>
      <c r="N20" s="389">
        <f t="shared" ca="1" si="12"/>
        <v>0</v>
      </c>
      <c r="O20" s="186"/>
    </row>
    <row r="21" spans="1:15" ht="22.5" customHeight="1">
      <c r="A21" s="187">
        <v>17</v>
      </c>
      <c r="B21" s="387" t="str">
        <f t="shared" ca="1" si="0"/>
        <v/>
      </c>
      <c r="C21" s="387" t="str">
        <f t="shared" ca="1" si="1"/>
        <v/>
      </c>
      <c r="D21" s="387" t="str">
        <f t="shared" ca="1" si="2"/>
        <v/>
      </c>
      <c r="E21" s="387" t="str">
        <f t="shared" ca="1" si="3"/>
        <v/>
      </c>
      <c r="F21" s="387" t="str">
        <f t="shared" ca="1" si="4"/>
        <v/>
      </c>
      <c r="G21" s="388" t="str">
        <f ca="1">IF(N21&gt;0,申請書!$AG$6,"")</f>
        <v/>
      </c>
      <c r="H21" s="389" t="str">
        <f t="shared" ca="1" si="5"/>
        <v/>
      </c>
      <c r="I21" s="390" t="str">
        <f t="shared" ca="1" si="6"/>
        <v/>
      </c>
      <c r="J21" s="389" t="str">
        <f t="shared" ca="1" si="7"/>
        <v/>
      </c>
      <c r="K21" s="389" t="str">
        <f t="shared" ca="1" si="8"/>
        <v/>
      </c>
      <c r="L21" s="389" t="str">
        <f t="shared" ca="1" si="9"/>
        <v/>
      </c>
      <c r="M21" s="391" t="str">
        <f t="shared" ca="1" si="10"/>
        <v/>
      </c>
      <c r="N21" s="389">
        <f t="shared" ca="1" si="12"/>
        <v>0</v>
      </c>
      <c r="O21" s="186"/>
    </row>
    <row r="22" spans="1:15" ht="22.5" customHeight="1">
      <c r="A22" s="187">
        <v>18</v>
      </c>
      <c r="B22" s="387" t="str">
        <f t="shared" ca="1" si="0"/>
        <v/>
      </c>
      <c r="C22" s="387" t="str">
        <f t="shared" ca="1" si="1"/>
        <v/>
      </c>
      <c r="D22" s="387" t="str">
        <f t="shared" ca="1" si="2"/>
        <v/>
      </c>
      <c r="E22" s="387" t="str">
        <f t="shared" ca="1" si="3"/>
        <v/>
      </c>
      <c r="F22" s="387" t="str">
        <f t="shared" ca="1" si="4"/>
        <v/>
      </c>
      <c r="G22" s="388" t="str">
        <f ca="1">IF(N22&gt;0,申請書!$AG$6,"")</f>
        <v/>
      </c>
      <c r="H22" s="389" t="str">
        <f t="shared" ca="1" si="5"/>
        <v/>
      </c>
      <c r="I22" s="390" t="str">
        <f t="shared" ca="1" si="6"/>
        <v/>
      </c>
      <c r="J22" s="389" t="str">
        <f t="shared" ca="1" si="7"/>
        <v/>
      </c>
      <c r="K22" s="389" t="str">
        <f t="shared" ca="1" si="8"/>
        <v/>
      </c>
      <c r="L22" s="389" t="str">
        <f t="shared" ca="1" si="9"/>
        <v/>
      </c>
      <c r="M22" s="391" t="str">
        <f t="shared" ca="1" si="10"/>
        <v/>
      </c>
      <c r="N22" s="389">
        <f t="shared" ca="1" si="12"/>
        <v>0</v>
      </c>
      <c r="O22" s="186"/>
    </row>
    <row r="23" spans="1:15" ht="22.5" customHeight="1">
      <c r="A23" s="187">
        <v>19</v>
      </c>
      <c r="B23" s="387" t="str">
        <f t="shared" ca="1" si="0"/>
        <v/>
      </c>
      <c r="C23" s="387" t="str">
        <f t="shared" ca="1" si="1"/>
        <v/>
      </c>
      <c r="D23" s="387" t="str">
        <f t="shared" ca="1" si="2"/>
        <v/>
      </c>
      <c r="E23" s="387" t="str">
        <f t="shared" ca="1" si="3"/>
        <v/>
      </c>
      <c r="F23" s="387" t="str">
        <f t="shared" ca="1" si="4"/>
        <v/>
      </c>
      <c r="G23" s="388" t="str">
        <f ca="1">IF(N23&gt;0,申請書!$AG$6,"")</f>
        <v/>
      </c>
      <c r="H23" s="389" t="str">
        <f t="shared" ca="1" si="5"/>
        <v/>
      </c>
      <c r="I23" s="390" t="str">
        <f t="shared" ca="1" si="6"/>
        <v/>
      </c>
      <c r="J23" s="389" t="str">
        <f t="shared" ca="1" si="7"/>
        <v/>
      </c>
      <c r="K23" s="389" t="str">
        <f t="shared" ca="1" si="8"/>
        <v/>
      </c>
      <c r="L23" s="389" t="str">
        <f t="shared" ca="1" si="9"/>
        <v/>
      </c>
      <c r="M23" s="391" t="str">
        <f t="shared" ca="1" si="10"/>
        <v/>
      </c>
      <c r="N23" s="389">
        <f t="shared" ca="1" si="12"/>
        <v>0</v>
      </c>
      <c r="O23" s="186"/>
    </row>
    <row r="24" spans="1:15" ht="22.5" customHeight="1">
      <c r="A24" s="187">
        <v>20</v>
      </c>
      <c r="B24" s="387" t="str">
        <f t="shared" ca="1" si="0"/>
        <v/>
      </c>
      <c r="C24" s="387" t="str">
        <f t="shared" ca="1" si="1"/>
        <v/>
      </c>
      <c r="D24" s="387" t="str">
        <f t="shared" ca="1" si="2"/>
        <v/>
      </c>
      <c r="E24" s="387" t="str">
        <f t="shared" ca="1" si="3"/>
        <v/>
      </c>
      <c r="F24" s="387" t="str">
        <f t="shared" ca="1" si="4"/>
        <v/>
      </c>
      <c r="G24" s="388" t="str">
        <f ca="1">IF(N24&gt;0,申請書!$AG$6,"")</f>
        <v/>
      </c>
      <c r="H24" s="389" t="str">
        <f t="shared" ca="1" si="5"/>
        <v/>
      </c>
      <c r="I24" s="390" t="str">
        <f t="shared" ca="1" si="6"/>
        <v/>
      </c>
      <c r="J24" s="389" t="str">
        <f t="shared" ca="1" si="7"/>
        <v/>
      </c>
      <c r="K24" s="389" t="str">
        <f t="shared" ca="1" si="8"/>
        <v/>
      </c>
      <c r="L24" s="389" t="str">
        <f t="shared" ca="1" si="9"/>
        <v/>
      </c>
      <c r="M24" s="391" t="str">
        <f t="shared" ca="1" si="10"/>
        <v/>
      </c>
      <c r="N24" s="389">
        <f t="shared" ca="1" si="12"/>
        <v>0</v>
      </c>
      <c r="O24" s="186"/>
    </row>
    <row r="25" spans="1:15" ht="22.5" customHeight="1">
      <c r="A25" s="187">
        <v>21</v>
      </c>
      <c r="B25" s="387" t="str">
        <f t="shared" ca="1" si="0"/>
        <v/>
      </c>
      <c r="C25" s="387" t="str">
        <f t="shared" ca="1" si="1"/>
        <v/>
      </c>
      <c r="D25" s="387" t="str">
        <f t="shared" ca="1" si="2"/>
        <v/>
      </c>
      <c r="E25" s="387" t="str">
        <f t="shared" ca="1" si="3"/>
        <v/>
      </c>
      <c r="F25" s="387" t="str">
        <f t="shared" ca="1" si="4"/>
        <v/>
      </c>
      <c r="G25" s="388" t="str">
        <f ca="1">IF(N25&gt;0,申請書!$AG$6,"")</f>
        <v/>
      </c>
      <c r="H25" s="389" t="str">
        <f t="shared" ca="1" si="5"/>
        <v/>
      </c>
      <c r="I25" s="390" t="str">
        <f t="shared" ca="1" si="6"/>
        <v/>
      </c>
      <c r="J25" s="389" t="str">
        <f t="shared" ca="1" si="7"/>
        <v/>
      </c>
      <c r="K25" s="389" t="str">
        <f t="shared" ca="1" si="8"/>
        <v/>
      </c>
      <c r="L25" s="389" t="str">
        <f t="shared" ca="1" si="9"/>
        <v/>
      </c>
      <c r="M25" s="391" t="str">
        <f t="shared" ca="1" si="10"/>
        <v/>
      </c>
      <c r="N25" s="389">
        <f t="shared" ca="1" si="12"/>
        <v>0</v>
      </c>
      <c r="O25" s="186"/>
    </row>
    <row r="26" spans="1:15" ht="22.5" customHeight="1">
      <c r="A26" s="187">
        <v>22</v>
      </c>
      <c r="B26" s="387" t="str">
        <f t="shared" ca="1" si="0"/>
        <v/>
      </c>
      <c r="C26" s="387" t="str">
        <f t="shared" ca="1" si="1"/>
        <v/>
      </c>
      <c r="D26" s="387" t="str">
        <f t="shared" ca="1" si="2"/>
        <v/>
      </c>
      <c r="E26" s="387" t="str">
        <f t="shared" ca="1" si="3"/>
        <v/>
      </c>
      <c r="F26" s="387" t="str">
        <f t="shared" ca="1" si="4"/>
        <v/>
      </c>
      <c r="G26" s="388" t="str">
        <f ca="1">IF(N26&gt;0,申請書!$AG$6,"")</f>
        <v/>
      </c>
      <c r="H26" s="389" t="str">
        <f t="shared" ca="1" si="5"/>
        <v/>
      </c>
      <c r="I26" s="390" t="str">
        <f t="shared" ca="1" si="6"/>
        <v/>
      </c>
      <c r="J26" s="389" t="str">
        <f t="shared" ca="1" si="7"/>
        <v/>
      </c>
      <c r="K26" s="389" t="str">
        <f t="shared" ca="1" si="8"/>
        <v/>
      </c>
      <c r="L26" s="389" t="str">
        <f t="shared" ca="1" si="9"/>
        <v/>
      </c>
      <c r="M26" s="391" t="str">
        <f t="shared" ca="1" si="10"/>
        <v/>
      </c>
      <c r="N26" s="389">
        <f t="shared" ca="1" si="12"/>
        <v>0</v>
      </c>
      <c r="O26" s="186"/>
    </row>
    <row r="27" spans="1:15" ht="22.5" customHeight="1">
      <c r="A27" s="187">
        <v>23</v>
      </c>
      <c r="B27" s="387" t="str">
        <f t="shared" ca="1" si="0"/>
        <v/>
      </c>
      <c r="C27" s="387" t="str">
        <f t="shared" ca="1" si="1"/>
        <v/>
      </c>
      <c r="D27" s="387" t="str">
        <f t="shared" ca="1" si="2"/>
        <v/>
      </c>
      <c r="E27" s="387" t="str">
        <f t="shared" ca="1" si="3"/>
        <v/>
      </c>
      <c r="F27" s="387" t="str">
        <f t="shared" ca="1" si="4"/>
        <v/>
      </c>
      <c r="G27" s="388" t="str">
        <f ca="1">IF(N27&gt;0,申請書!$AG$6,"")</f>
        <v/>
      </c>
      <c r="H27" s="389" t="str">
        <f t="shared" ca="1" si="5"/>
        <v/>
      </c>
      <c r="I27" s="390" t="str">
        <f t="shared" ca="1" si="6"/>
        <v/>
      </c>
      <c r="J27" s="389" t="str">
        <f t="shared" ca="1" si="7"/>
        <v/>
      </c>
      <c r="K27" s="389" t="str">
        <f t="shared" ca="1" si="8"/>
        <v/>
      </c>
      <c r="L27" s="389" t="str">
        <f t="shared" ca="1" si="9"/>
        <v/>
      </c>
      <c r="M27" s="391" t="str">
        <f t="shared" ca="1" si="10"/>
        <v/>
      </c>
      <c r="N27" s="389">
        <f t="shared" ca="1" si="12"/>
        <v>0</v>
      </c>
      <c r="O27" s="186"/>
    </row>
    <row r="28" spans="1:15" ht="22.5" customHeight="1">
      <c r="A28" s="187">
        <v>24</v>
      </c>
      <c r="B28" s="387" t="str">
        <f t="shared" ca="1" si="0"/>
        <v/>
      </c>
      <c r="C28" s="387" t="str">
        <f t="shared" ca="1" si="1"/>
        <v/>
      </c>
      <c r="D28" s="387" t="str">
        <f t="shared" ca="1" si="2"/>
        <v/>
      </c>
      <c r="E28" s="387" t="str">
        <f t="shared" ca="1" si="3"/>
        <v/>
      </c>
      <c r="F28" s="387" t="str">
        <f t="shared" ca="1" si="4"/>
        <v/>
      </c>
      <c r="G28" s="388" t="str">
        <f ca="1">IF(N28&gt;0,申請書!$AG$6,"")</f>
        <v/>
      </c>
      <c r="H28" s="389" t="str">
        <f t="shared" ca="1" si="5"/>
        <v/>
      </c>
      <c r="I28" s="390" t="str">
        <f t="shared" ca="1" si="6"/>
        <v/>
      </c>
      <c r="J28" s="389" t="str">
        <f t="shared" ca="1" si="7"/>
        <v/>
      </c>
      <c r="K28" s="389" t="str">
        <f t="shared" ca="1" si="8"/>
        <v/>
      </c>
      <c r="L28" s="389" t="str">
        <f t="shared" ca="1" si="9"/>
        <v/>
      </c>
      <c r="M28" s="391" t="str">
        <f t="shared" ca="1" si="10"/>
        <v/>
      </c>
      <c r="N28" s="389">
        <f t="shared" ca="1" si="12"/>
        <v>0</v>
      </c>
      <c r="O28" s="186"/>
    </row>
    <row r="29" spans="1:15" ht="22.5" customHeight="1">
      <c r="A29" s="187">
        <v>25</v>
      </c>
      <c r="B29" s="387" t="str">
        <f t="shared" ca="1" si="0"/>
        <v/>
      </c>
      <c r="C29" s="387" t="str">
        <f t="shared" ca="1" si="1"/>
        <v/>
      </c>
      <c r="D29" s="387" t="str">
        <f t="shared" ca="1" si="2"/>
        <v/>
      </c>
      <c r="E29" s="387" t="str">
        <f t="shared" ca="1" si="3"/>
        <v/>
      </c>
      <c r="F29" s="387" t="str">
        <f t="shared" ca="1" si="4"/>
        <v/>
      </c>
      <c r="G29" s="388" t="str">
        <f ca="1">IF(N29&gt;0,申請書!$AG$6,"")</f>
        <v/>
      </c>
      <c r="H29" s="389" t="str">
        <f t="shared" ca="1" si="5"/>
        <v/>
      </c>
      <c r="I29" s="390" t="str">
        <f t="shared" ca="1" si="6"/>
        <v/>
      </c>
      <c r="J29" s="389" t="str">
        <f t="shared" ca="1" si="7"/>
        <v/>
      </c>
      <c r="K29" s="389" t="str">
        <f t="shared" ca="1" si="8"/>
        <v/>
      </c>
      <c r="L29" s="389" t="str">
        <f t="shared" ca="1" si="9"/>
        <v/>
      </c>
      <c r="M29" s="391" t="str">
        <f t="shared" ca="1" si="10"/>
        <v/>
      </c>
      <c r="N29" s="389">
        <f t="shared" ca="1" si="12"/>
        <v>0</v>
      </c>
      <c r="O29" s="186"/>
    </row>
    <row r="30" spans="1:15" ht="22.5" customHeight="1">
      <c r="A30" s="187">
        <v>26</v>
      </c>
      <c r="B30" s="387" t="str">
        <f t="shared" ca="1" si="0"/>
        <v/>
      </c>
      <c r="C30" s="387" t="str">
        <f t="shared" ca="1" si="1"/>
        <v/>
      </c>
      <c r="D30" s="387" t="str">
        <f t="shared" ca="1" si="2"/>
        <v/>
      </c>
      <c r="E30" s="387" t="str">
        <f t="shared" ca="1" si="3"/>
        <v/>
      </c>
      <c r="F30" s="387" t="str">
        <f t="shared" ca="1" si="4"/>
        <v/>
      </c>
      <c r="G30" s="388" t="str">
        <f ca="1">IF(N30&gt;0,申請書!$AG$6,"")</f>
        <v/>
      </c>
      <c r="H30" s="389" t="str">
        <f t="shared" ca="1" si="5"/>
        <v/>
      </c>
      <c r="I30" s="390" t="str">
        <f t="shared" ca="1" si="6"/>
        <v/>
      </c>
      <c r="J30" s="389" t="str">
        <f t="shared" ca="1" si="7"/>
        <v/>
      </c>
      <c r="K30" s="389" t="str">
        <f t="shared" ca="1" si="8"/>
        <v/>
      </c>
      <c r="L30" s="389" t="str">
        <f t="shared" ca="1" si="9"/>
        <v/>
      </c>
      <c r="M30" s="391" t="str">
        <f t="shared" ca="1" si="10"/>
        <v/>
      </c>
      <c r="N30" s="389">
        <f t="shared" ca="1" si="12"/>
        <v>0</v>
      </c>
      <c r="O30" s="186"/>
    </row>
    <row r="31" spans="1:15" ht="22.5" customHeight="1">
      <c r="A31" s="187">
        <v>27</v>
      </c>
      <c r="B31" s="387" t="str">
        <f t="shared" ca="1" si="0"/>
        <v/>
      </c>
      <c r="C31" s="387" t="str">
        <f t="shared" ca="1" si="1"/>
        <v/>
      </c>
      <c r="D31" s="387" t="str">
        <f t="shared" ca="1" si="2"/>
        <v/>
      </c>
      <c r="E31" s="387" t="str">
        <f t="shared" ca="1" si="3"/>
        <v/>
      </c>
      <c r="F31" s="387" t="str">
        <f t="shared" ca="1" si="4"/>
        <v/>
      </c>
      <c r="G31" s="388" t="str">
        <f ca="1">IF(N31&gt;0,申請書!$AG$6,"")</f>
        <v/>
      </c>
      <c r="H31" s="389" t="str">
        <f t="shared" ca="1" si="5"/>
        <v/>
      </c>
      <c r="I31" s="390" t="str">
        <f t="shared" ca="1" si="6"/>
        <v/>
      </c>
      <c r="J31" s="389" t="str">
        <f t="shared" ca="1" si="7"/>
        <v/>
      </c>
      <c r="K31" s="389" t="str">
        <f t="shared" ca="1" si="8"/>
        <v/>
      </c>
      <c r="L31" s="389" t="str">
        <f t="shared" ca="1" si="9"/>
        <v/>
      </c>
      <c r="M31" s="391" t="str">
        <f t="shared" ca="1" si="10"/>
        <v/>
      </c>
      <c r="N31" s="389">
        <f t="shared" ca="1" si="12"/>
        <v>0</v>
      </c>
      <c r="O31" s="186"/>
    </row>
    <row r="32" spans="1:15" ht="22.5" customHeight="1">
      <c r="A32" s="187">
        <v>28</v>
      </c>
      <c r="B32" s="387" t="str">
        <f t="shared" ca="1" si="0"/>
        <v/>
      </c>
      <c r="C32" s="387" t="str">
        <f t="shared" ca="1" si="1"/>
        <v/>
      </c>
      <c r="D32" s="387" t="str">
        <f t="shared" ca="1" si="2"/>
        <v/>
      </c>
      <c r="E32" s="387" t="str">
        <f t="shared" ca="1" si="3"/>
        <v/>
      </c>
      <c r="F32" s="387" t="str">
        <f t="shared" ca="1" si="4"/>
        <v/>
      </c>
      <c r="G32" s="388" t="str">
        <f ca="1">IF(N32&gt;0,申請書!$AG$6,"")</f>
        <v/>
      </c>
      <c r="H32" s="389" t="str">
        <f t="shared" ca="1" si="5"/>
        <v/>
      </c>
      <c r="I32" s="390" t="str">
        <f t="shared" ca="1" si="6"/>
        <v/>
      </c>
      <c r="J32" s="389" t="str">
        <f t="shared" ca="1" si="7"/>
        <v/>
      </c>
      <c r="K32" s="389" t="str">
        <f t="shared" ca="1" si="8"/>
        <v/>
      </c>
      <c r="L32" s="389" t="str">
        <f t="shared" ca="1" si="9"/>
        <v/>
      </c>
      <c r="M32" s="391" t="str">
        <f t="shared" ca="1" si="10"/>
        <v/>
      </c>
      <c r="N32" s="389">
        <f t="shared" ca="1" si="12"/>
        <v>0</v>
      </c>
      <c r="O32" s="186"/>
    </row>
    <row r="33" spans="1:15" ht="22.5" customHeight="1">
      <c r="A33" s="187">
        <v>29</v>
      </c>
      <c r="B33" s="387" t="str">
        <f t="shared" ca="1" si="0"/>
        <v/>
      </c>
      <c r="C33" s="387" t="str">
        <f t="shared" ca="1" si="1"/>
        <v/>
      </c>
      <c r="D33" s="387" t="str">
        <f t="shared" ca="1" si="2"/>
        <v/>
      </c>
      <c r="E33" s="387" t="str">
        <f t="shared" ca="1" si="3"/>
        <v/>
      </c>
      <c r="F33" s="387" t="str">
        <f t="shared" ca="1" si="4"/>
        <v/>
      </c>
      <c r="G33" s="388" t="str">
        <f ca="1">IF(N33&gt;0,申請書!$AG$6,"")</f>
        <v/>
      </c>
      <c r="H33" s="389" t="str">
        <f t="shared" ca="1" si="5"/>
        <v/>
      </c>
      <c r="I33" s="390" t="str">
        <f t="shared" ca="1" si="6"/>
        <v/>
      </c>
      <c r="J33" s="389" t="str">
        <f t="shared" ca="1" si="7"/>
        <v/>
      </c>
      <c r="K33" s="389" t="str">
        <f t="shared" ca="1" si="8"/>
        <v/>
      </c>
      <c r="L33" s="389" t="str">
        <f t="shared" ca="1" si="9"/>
        <v/>
      </c>
      <c r="M33" s="391" t="str">
        <f t="shared" ca="1" si="10"/>
        <v/>
      </c>
      <c r="N33" s="389">
        <f t="shared" ca="1" si="12"/>
        <v>0</v>
      </c>
      <c r="O33" s="186"/>
    </row>
    <row r="34" spans="1:15" ht="22.5" customHeight="1">
      <c r="A34" s="187">
        <v>30</v>
      </c>
      <c r="B34" s="387" t="str">
        <f t="shared" ca="1" si="0"/>
        <v/>
      </c>
      <c r="C34" s="387" t="str">
        <f t="shared" ca="1" si="1"/>
        <v/>
      </c>
      <c r="D34" s="387" t="str">
        <f t="shared" ca="1" si="2"/>
        <v/>
      </c>
      <c r="E34" s="387" t="str">
        <f t="shared" ca="1" si="3"/>
        <v/>
      </c>
      <c r="F34" s="387" t="str">
        <f t="shared" ca="1" si="4"/>
        <v/>
      </c>
      <c r="G34" s="388" t="str">
        <f ca="1">IF(N34&gt;0,申請書!$AG$6,"")</f>
        <v/>
      </c>
      <c r="H34" s="389" t="str">
        <f t="shared" ca="1" si="5"/>
        <v/>
      </c>
      <c r="I34" s="390" t="str">
        <f t="shared" ca="1" si="6"/>
        <v/>
      </c>
      <c r="J34" s="389" t="str">
        <f t="shared" ca="1" si="7"/>
        <v/>
      </c>
      <c r="K34" s="389" t="str">
        <f t="shared" ca="1" si="8"/>
        <v/>
      </c>
      <c r="L34" s="389" t="str">
        <f t="shared" ca="1" si="9"/>
        <v/>
      </c>
      <c r="M34" s="391" t="str">
        <f t="shared" ca="1" si="10"/>
        <v/>
      </c>
      <c r="N34" s="389">
        <f t="shared" ca="1" si="12"/>
        <v>0</v>
      </c>
      <c r="O34" s="186"/>
    </row>
    <row r="35" spans="1:15" ht="22.5" customHeight="1">
      <c r="A35" s="187">
        <v>31</v>
      </c>
      <c r="B35" s="387" t="str">
        <f t="shared" ca="1" si="0"/>
        <v/>
      </c>
      <c r="C35" s="387" t="str">
        <f t="shared" ca="1" si="1"/>
        <v/>
      </c>
      <c r="D35" s="387" t="str">
        <f t="shared" ca="1" si="2"/>
        <v/>
      </c>
      <c r="E35" s="387" t="str">
        <f t="shared" ca="1" si="3"/>
        <v/>
      </c>
      <c r="F35" s="387" t="str">
        <f t="shared" ca="1" si="4"/>
        <v/>
      </c>
      <c r="G35" s="388" t="str">
        <f ca="1">IF(N35&gt;0,申請書!$AG$6,"")</f>
        <v/>
      </c>
      <c r="H35" s="389" t="str">
        <f t="shared" ca="1" si="5"/>
        <v/>
      </c>
      <c r="I35" s="390" t="str">
        <f t="shared" ca="1" si="6"/>
        <v/>
      </c>
      <c r="J35" s="389" t="str">
        <f t="shared" ca="1" si="7"/>
        <v/>
      </c>
      <c r="K35" s="389" t="str">
        <f t="shared" ca="1" si="8"/>
        <v/>
      </c>
      <c r="L35" s="389" t="str">
        <f t="shared" ca="1" si="9"/>
        <v/>
      </c>
      <c r="M35" s="391" t="str">
        <f t="shared" ca="1" si="10"/>
        <v/>
      </c>
      <c r="N35" s="389">
        <f t="shared" ca="1" si="12"/>
        <v>0</v>
      </c>
      <c r="O35" s="186"/>
    </row>
    <row r="36" spans="1:15" ht="22.5" customHeight="1">
      <c r="A36" s="187">
        <v>32</v>
      </c>
      <c r="B36" s="387" t="str">
        <f t="shared" ca="1" si="0"/>
        <v/>
      </c>
      <c r="C36" s="387" t="str">
        <f t="shared" ca="1" si="1"/>
        <v/>
      </c>
      <c r="D36" s="387" t="str">
        <f t="shared" ca="1" si="2"/>
        <v/>
      </c>
      <c r="E36" s="387" t="str">
        <f t="shared" ca="1" si="3"/>
        <v/>
      </c>
      <c r="F36" s="387" t="str">
        <f t="shared" ca="1" si="4"/>
        <v/>
      </c>
      <c r="G36" s="388" t="str">
        <f ca="1">IF(N36&gt;0,申請書!$AG$6,"")</f>
        <v/>
      </c>
      <c r="H36" s="389" t="str">
        <f t="shared" ca="1" si="5"/>
        <v/>
      </c>
      <c r="I36" s="390" t="str">
        <f t="shared" ca="1" si="6"/>
        <v/>
      </c>
      <c r="J36" s="389" t="str">
        <f t="shared" ca="1" si="7"/>
        <v/>
      </c>
      <c r="K36" s="389" t="str">
        <f t="shared" ca="1" si="8"/>
        <v/>
      </c>
      <c r="L36" s="389" t="str">
        <f t="shared" ca="1" si="9"/>
        <v/>
      </c>
      <c r="M36" s="391" t="str">
        <f t="shared" ca="1" si="10"/>
        <v/>
      </c>
      <c r="N36" s="389">
        <f t="shared" ca="1" si="12"/>
        <v>0</v>
      </c>
      <c r="O36" s="186"/>
    </row>
    <row r="37" spans="1:15" ht="22.5" customHeight="1">
      <c r="A37" s="187">
        <v>33</v>
      </c>
      <c r="B37" s="387" t="str">
        <f t="shared" ca="1" si="0"/>
        <v/>
      </c>
      <c r="C37" s="387" t="str">
        <f t="shared" ca="1" si="1"/>
        <v/>
      </c>
      <c r="D37" s="387" t="str">
        <f t="shared" ca="1" si="2"/>
        <v/>
      </c>
      <c r="E37" s="387" t="str">
        <f t="shared" ca="1" si="3"/>
        <v/>
      </c>
      <c r="F37" s="387" t="str">
        <f t="shared" ca="1" si="4"/>
        <v/>
      </c>
      <c r="G37" s="388" t="str">
        <f ca="1">IF(N37&gt;0,申請書!$AG$6,"")</f>
        <v/>
      </c>
      <c r="H37" s="389" t="str">
        <f t="shared" ca="1" si="5"/>
        <v/>
      </c>
      <c r="I37" s="390" t="str">
        <f t="shared" ca="1" si="6"/>
        <v/>
      </c>
      <c r="J37" s="389" t="str">
        <f t="shared" ca="1" si="7"/>
        <v/>
      </c>
      <c r="K37" s="389" t="str">
        <f t="shared" ca="1" si="8"/>
        <v/>
      </c>
      <c r="L37" s="389" t="str">
        <f t="shared" ca="1" si="9"/>
        <v/>
      </c>
      <c r="M37" s="391" t="str">
        <f t="shared" ca="1" si="10"/>
        <v/>
      </c>
      <c r="N37" s="389">
        <f t="shared" ca="1" si="12"/>
        <v>0</v>
      </c>
      <c r="O37" s="186"/>
    </row>
    <row r="38" spans="1:15" ht="22.5" customHeight="1">
      <c r="A38" s="187">
        <v>34</v>
      </c>
      <c r="B38" s="387" t="str">
        <f t="shared" ca="1" si="0"/>
        <v/>
      </c>
      <c r="C38" s="387" t="str">
        <f t="shared" ca="1" si="1"/>
        <v/>
      </c>
      <c r="D38" s="387" t="str">
        <f t="shared" ca="1" si="2"/>
        <v/>
      </c>
      <c r="E38" s="387" t="str">
        <f t="shared" ca="1" si="3"/>
        <v/>
      </c>
      <c r="F38" s="387" t="str">
        <f t="shared" ca="1" si="4"/>
        <v/>
      </c>
      <c r="G38" s="388" t="str">
        <f ca="1">IF(N38&gt;0,申請書!$AG$6,"")</f>
        <v/>
      </c>
      <c r="H38" s="389" t="str">
        <f t="shared" ca="1" si="5"/>
        <v/>
      </c>
      <c r="I38" s="390" t="str">
        <f t="shared" ca="1" si="6"/>
        <v/>
      </c>
      <c r="J38" s="389" t="str">
        <f t="shared" ca="1" si="7"/>
        <v/>
      </c>
      <c r="K38" s="389" t="str">
        <f t="shared" ca="1" si="8"/>
        <v/>
      </c>
      <c r="L38" s="389" t="str">
        <f t="shared" ca="1" si="9"/>
        <v/>
      </c>
      <c r="M38" s="391" t="str">
        <f t="shared" ca="1" si="10"/>
        <v/>
      </c>
      <c r="N38" s="389">
        <f t="shared" ca="1" si="12"/>
        <v>0</v>
      </c>
      <c r="O38" s="186"/>
    </row>
    <row r="39" spans="1:15" ht="22.5" customHeight="1">
      <c r="A39" s="187">
        <v>35</v>
      </c>
      <c r="B39" s="387" t="str">
        <f t="shared" ca="1" si="0"/>
        <v/>
      </c>
      <c r="C39" s="387" t="str">
        <f t="shared" ca="1" si="1"/>
        <v/>
      </c>
      <c r="D39" s="387" t="str">
        <f t="shared" ca="1" si="2"/>
        <v/>
      </c>
      <c r="E39" s="387" t="str">
        <f t="shared" ca="1" si="3"/>
        <v/>
      </c>
      <c r="F39" s="387" t="str">
        <f t="shared" ca="1" si="4"/>
        <v/>
      </c>
      <c r="G39" s="388" t="str">
        <f ca="1">IF(N39&gt;0,申請書!$AG$6,"")</f>
        <v/>
      </c>
      <c r="H39" s="389" t="str">
        <f t="shared" ca="1" si="5"/>
        <v/>
      </c>
      <c r="I39" s="390" t="str">
        <f t="shared" ca="1" si="6"/>
        <v/>
      </c>
      <c r="J39" s="389" t="str">
        <f t="shared" ca="1" si="7"/>
        <v/>
      </c>
      <c r="K39" s="389" t="str">
        <f t="shared" ca="1" si="8"/>
        <v/>
      </c>
      <c r="L39" s="389" t="str">
        <f t="shared" ca="1" si="9"/>
        <v/>
      </c>
      <c r="M39" s="391" t="str">
        <f t="shared" ca="1" si="10"/>
        <v/>
      </c>
      <c r="N39" s="389">
        <f t="shared" ca="1" si="12"/>
        <v>0</v>
      </c>
      <c r="O39" s="186"/>
    </row>
    <row r="40" spans="1:15" ht="22.5" customHeight="1">
      <c r="A40" s="187">
        <v>36</v>
      </c>
      <c r="B40" s="387" t="str">
        <f t="shared" ca="1" si="0"/>
        <v/>
      </c>
      <c r="C40" s="387" t="str">
        <f t="shared" ca="1" si="1"/>
        <v/>
      </c>
      <c r="D40" s="387" t="str">
        <f t="shared" ca="1" si="2"/>
        <v/>
      </c>
      <c r="E40" s="387" t="str">
        <f t="shared" ca="1" si="3"/>
        <v/>
      </c>
      <c r="F40" s="387" t="str">
        <f t="shared" ca="1" si="4"/>
        <v/>
      </c>
      <c r="G40" s="388" t="str">
        <f ca="1">IF(N40&gt;0,申請書!$AG$6,"")</f>
        <v/>
      </c>
      <c r="H40" s="389" t="str">
        <f t="shared" ca="1" si="5"/>
        <v/>
      </c>
      <c r="I40" s="390" t="str">
        <f t="shared" ca="1" si="6"/>
        <v/>
      </c>
      <c r="J40" s="389" t="str">
        <f t="shared" ca="1" si="7"/>
        <v/>
      </c>
      <c r="K40" s="389" t="str">
        <f t="shared" ca="1" si="8"/>
        <v/>
      </c>
      <c r="L40" s="389" t="str">
        <f t="shared" ca="1" si="9"/>
        <v/>
      </c>
      <c r="M40" s="391" t="str">
        <f t="shared" ca="1" si="10"/>
        <v/>
      </c>
      <c r="N40" s="389">
        <f t="shared" ca="1" si="12"/>
        <v>0</v>
      </c>
      <c r="O40" s="186"/>
    </row>
    <row r="41" spans="1:15" ht="22.5" customHeight="1">
      <c r="A41" s="187">
        <v>37</v>
      </c>
      <c r="B41" s="387" t="str">
        <f t="shared" ca="1" si="0"/>
        <v/>
      </c>
      <c r="C41" s="387" t="str">
        <f t="shared" ca="1" si="1"/>
        <v/>
      </c>
      <c r="D41" s="387" t="str">
        <f t="shared" ca="1" si="2"/>
        <v/>
      </c>
      <c r="E41" s="387" t="str">
        <f t="shared" ca="1" si="3"/>
        <v/>
      </c>
      <c r="F41" s="387" t="str">
        <f t="shared" ca="1" si="4"/>
        <v/>
      </c>
      <c r="G41" s="388" t="str">
        <f ca="1">IF(N41&gt;0,申請書!$AG$6,"")</f>
        <v/>
      </c>
      <c r="H41" s="389" t="str">
        <f t="shared" ca="1" si="5"/>
        <v/>
      </c>
      <c r="I41" s="390" t="str">
        <f t="shared" ca="1" si="6"/>
        <v/>
      </c>
      <c r="J41" s="389" t="str">
        <f t="shared" ca="1" si="7"/>
        <v/>
      </c>
      <c r="K41" s="389" t="str">
        <f t="shared" ca="1" si="8"/>
        <v/>
      </c>
      <c r="L41" s="389" t="str">
        <f t="shared" ca="1" si="9"/>
        <v/>
      </c>
      <c r="M41" s="391" t="str">
        <f t="shared" ca="1" si="10"/>
        <v/>
      </c>
      <c r="N41" s="389">
        <f t="shared" ca="1" si="12"/>
        <v>0</v>
      </c>
      <c r="O41" s="186"/>
    </row>
    <row r="42" spans="1:15" ht="22.5" customHeight="1">
      <c r="A42" s="187">
        <v>38</v>
      </c>
      <c r="B42" s="387" t="str">
        <f t="shared" ca="1" si="0"/>
        <v/>
      </c>
      <c r="C42" s="387" t="str">
        <f t="shared" ca="1" si="1"/>
        <v/>
      </c>
      <c r="D42" s="387" t="str">
        <f t="shared" ca="1" si="2"/>
        <v/>
      </c>
      <c r="E42" s="387" t="str">
        <f t="shared" ca="1" si="3"/>
        <v/>
      </c>
      <c r="F42" s="387" t="str">
        <f t="shared" ca="1" si="4"/>
        <v/>
      </c>
      <c r="G42" s="388" t="str">
        <f ca="1">IF(N42&gt;0,申請書!$AG$6,"")</f>
        <v/>
      </c>
      <c r="H42" s="389" t="str">
        <f t="shared" ca="1" si="5"/>
        <v/>
      </c>
      <c r="I42" s="390" t="str">
        <f t="shared" ca="1" si="6"/>
        <v/>
      </c>
      <c r="J42" s="389" t="str">
        <f t="shared" ca="1" si="7"/>
        <v/>
      </c>
      <c r="K42" s="389" t="str">
        <f t="shared" ca="1" si="8"/>
        <v/>
      </c>
      <c r="L42" s="389" t="str">
        <f t="shared" ca="1" si="9"/>
        <v/>
      </c>
      <c r="M42" s="391" t="str">
        <f t="shared" ca="1" si="10"/>
        <v/>
      </c>
      <c r="N42" s="389">
        <f t="shared" ca="1" si="12"/>
        <v>0</v>
      </c>
      <c r="O42" s="186"/>
    </row>
    <row r="43" spans="1:15" ht="22.5" customHeight="1">
      <c r="A43" s="187">
        <v>39</v>
      </c>
      <c r="B43" s="387" t="str">
        <f t="shared" ca="1" si="0"/>
        <v/>
      </c>
      <c r="C43" s="387" t="str">
        <f t="shared" ca="1" si="1"/>
        <v/>
      </c>
      <c r="D43" s="387" t="str">
        <f t="shared" ca="1" si="2"/>
        <v/>
      </c>
      <c r="E43" s="387" t="str">
        <f t="shared" ca="1" si="3"/>
        <v/>
      </c>
      <c r="F43" s="387" t="str">
        <f t="shared" ca="1" si="4"/>
        <v/>
      </c>
      <c r="G43" s="388" t="str">
        <f ca="1">IF(N43&gt;0,申請書!$AG$6,"")</f>
        <v/>
      </c>
      <c r="H43" s="389" t="str">
        <f t="shared" ca="1" si="5"/>
        <v/>
      </c>
      <c r="I43" s="390" t="str">
        <f t="shared" ca="1" si="6"/>
        <v/>
      </c>
      <c r="J43" s="389" t="str">
        <f t="shared" ca="1" si="7"/>
        <v/>
      </c>
      <c r="K43" s="389" t="str">
        <f t="shared" ca="1" si="8"/>
        <v/>
      </c>
      <c r="L43" s="389" t="str">
        <f t="shared" ca="1" si="9"/>
        <v/>
      </c>
      <c r="M43" s="391" t="str">
        <f t="shared" ca="1" si="10"/>
        <v/>
      </c>
      <c r="N43" s="389">
        <f t="shared" ca="1" si="12"/>
        <v>0</v>
      </c>
      <c r="O43" s="186"/>
    </row>
    <row r="44" spans="1:15" ht="22.5" customHeight="1">
      <c r="A44" s="187">
        <v>40</v>
      </c>
      <c r="B44" s="373" t="str">
        <f t="shared" ca="1" si="0"/>
        <v/>
      </c>
      <c r="C44" s="373" t="str">
        <f t="shared" ca="1" si="1"/>
        <v/>
      </c>
      <c r="D44" s="373" t="str">
        <f t="shared" ca="1" si="2"/>
        <v/>
      </c>
      <c r="E44" s="373" t="str">
        <f t="shared" ca="1" si="3"/>
        <v/>
      </c>
      <c r="F44" s="373" t="str">
        <f t="shared" ca="1" si="4"/>
        <v/>
      </c>
      <c r="G44" s="374" t="str">
        <f ca="1">IF(N44&gt;0,申請書!$AG$6,"")</f>
        <v/>
      </c>
      <c r="H44" s="375" t="str">
        <f t="shared" ca="1" si="5"/>
        <v/>
      </c>
      <c r="I44" s="376" t="str">
        <f t="shared" ca="1" si="6"/>
        <v/>
      </c>
      <c r="J44" s="375" t="str">
        <f t="shared" ca="1" si="7"/>
        <v/>
      </c>
      <c r="K44" s="375" t="str">
        <f t="shared" ca="1" si="8"/>
        <v/>
      </c>
      <c r="L44" s="375" t="str">
        <f t="shared" ca="1" si="9"/>
        <v/>
      </c>
      <c r="M44" s="377" t="str">
        <f t="shared" ca="1" si="10"/>
        <v/>
      </c>
      <c r="N44" s="375">
        <f t="shared" ca="1" si="12"/>
        <v>0</v>
      </c>
      <c r="O44" s="186"/>
    </row>
    <row r="45" spans="1:15" ht="11.25" customHeight="1"/>
    <row r="46" spans="1:15" s="382" customFormat="1">
      <c r="A46" s="357" t="s">
        <v>258</v>
      </c>
      <c r="B46" s="357"/>
      <c r="C46" s="357"/>
    </row>
    <row r="47" spans="1:15" s="382" customFormat="1" ht="16.5" customHeight="1">
      <c r="A47" s="383"/>
      <c r="B47" s="384" t="s">
        <v>240</v>
      </c>
      <c r="C47" s="357"/>
    </row>
    <row r="48" spans="1:15" s="382" customFormat="1" ht="16.5" customHeight="1">
      <c r="A48" s="383"/>
      <c r="B48" s="384"/>
      <c r="C48" s="357"/>
    </row>
    <row r="49" spans="1:3" s="382" customFormat="1" ht="16.5" customHeight="1">
      <c r="A49" s="385"/>
      <c r="B49" s="386"/>
      <c r="C49" s="357"/>
    </row>
    <row r="50" spans="1:3" s="382" customFormat="1" ht="16.5" customHeight="1">
      <c r="A50" s="385"/>
      <c r="B50" s="386"/>
      <c r="C50" s="357"/>
    </row>
    <row r="51" spans="1:3" s="382" customFormat="1" ht="22.5" customHeight="1"/>
    <row r="52" spans="1:3" s="382" customFormat="1" ht="22.5" customHeight="1"/>
    <row r="53" spans="1:3" s="382" customFormat="1" ht="22.5" customHeight="1"/>
    <row r="54" spans="1:3" s="382" customFormat="1" ht="22.5" customHeight="1"/>
    <row r="55" spans="1:3" s="382" customFormat="1" ht="22.5" customHeight="1"/>
    <row r="56" spans="1:3" s="382" customFormat="1" ht="22.5" customHeight="1"/>
    <row r="57" spans="1:3" s="382" customFormat="1" ht="22.5" customHeight="1"/>
    <row r="58" spans="1:3" s="382" customFormat="1" ht="22.5" customHeight="1"/>
    <row r="59" spans="1:3" s="382" customFormat="1" ht="22.5" customHeight="1"/>
    <row r="60" spans="1:3" s="382" customFormat="1" ht="22.5" customHeight="1"/>
    <row r="61" spans="1:3" s="382" customFormat="1" ht="22.5" customHeight="1"/>
  </sheetData>
  <sheetProtection sheet="1" objects="1" scenarios="1" select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44">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115" zoomScaleNormal="100" zoomScaleSheetLayoutView="115" workbookViewId="0">
      <selection activeCell="H7" sqref="H7:N7"/>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8">
      <c r="A1" s="2" t="s">
        <v>147</v>
      </c>
    </row>
    <row r="2" spans="1:48" ht="7.5" customHeight="1"/>
    <row r="3" spans="1:48">
      <c r="A3" s="320" t="s">
        <v>235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2"/>
    </row>
    <row r="4" spans="1:48" ht="9"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48">
      <c r="A5" s="317" t="s">
        <v>53</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9"/>
    </row>
    <row r="6" spans="1:48" ht="4.5" customHeight="1">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4"/>
    </row>
    <row r="7" spans="1:48" ht="17.25" customHeight="1">
      <c r="A7" s="232" t="s">
        <v>22</v>
      </c>
      <c r="B7" s="233"/>
      <c r="C7" s="233"/>
      <c r="D7" s="233"/>
      <c r="E7" s="233"/>
      <c r="F7" s="233"/>
      <c r="G7" s="234"/>
      <c r="H7" s="344"/>
      <c r="I7" s="345"/>
      <c r="J7" s="345"/>
      <c r="K7" s="345"/>
      <c r="L7" s="345"/>
      <c r="M7" s="345"/>
      <c r="N7" s="346"/>
      <c r="O7" s="232" t="s">
        <v>54</v>
      </c>
      <c r="P7" s="233"/>
      <c r="Q7" s="233"/>
      <c r="R7" s="233"/>
      <c r="S7" s="234"/>
      <c r="T7" s="347"/>
      <c r="U7" s="294"/>
      <c r="V7" s="294"/>
      <c r="W7" s="294"/>
      <c r="X7" s="294"/>
      <c r="Y7" s="294"/>
      <c r="Z7" s="294"/>
      <c r="AA7" s="294"/>
      <c r="AB7" s="294"/>
      <c r="AC7" s="294"/>
      <c r="AD7" s="294"/>
      <c r="AE7" s="294"/>
      <c r="AF7" s="294"/>
      <c r="AG7" s="294"/>
      <c r="AH7" s="294"/>
      <c r="AI7" s="294"/>
      <c r="AJ7" s="294"/>
      <c r="AK7" s="294"/>
      <c r="AL7" s="294"/>
      <c r="AM7" s="348"/>
    </row>
    <row r="8" spans="1:48">
      <c r="A8" s="323" t="s">
        <v>55</v>
      </c>
      <c r="B8" s="324"/>
      <c r="C8" s="325"/>
      <c r="D8" s="232" t="s">
        <v>56</v>
      </c>
      <c r="E8" s="233"/>
      <c r="F8" s="233"/>
      <c r="G8" s="234"/>
      <c r="H8" s="22" t="s">
        <v>57</v>
      </c>
      <c r="I8" s="22"/>
      <c r="J8" s="22"/>
      <c r="K8" s="22"/>
      <c r="L8" s="22"/>
      <c r="M8" s="22"/>
      <c r="N8" s="22"/>
      <c r="O8" s="22"/>
      <c r="P8" s="22"/>
      <c r="Q8" s="22"/>
      <c r="R8" s="22"/>
      <c r="S8" s="23"/>
      <c r="T8" s="323" t="s">
        <v>58</v>
      </c>
      <c r="U8" s="324"/>
      <c r="V8" s="325"/>
      <c r="W8" s="232" t="s">
        <v>59</v>
      </c>
      <c r="X8" s="233"/>
      <c r="Y8" s="233"/>
      <c r="Z8" s="233"/>
      <c r="AA8" s="233"/>
      <c r="AB8" s="233"/>
      <c r="AC8" s="233"/>
      <c r="AD8" s="233"/>
      <c r="AE8" s="233"/>
      <c r="AF8" s="234"/>
      <c r="AG8" s="332" t="s">
        <v>60</v>
      </c>
      <c r="AH8" s="333"/>
      <c r="AI8" s="333"/>
      <c r="AJ8" s="333"/>
      <c r="AK8" s="333"/>
      <c r="AL8" s="333"/>
      <c r="AM8" s="334"/>
    </row>
    <row r="9" spans="1:48" ht="17.25" customHeight="1">
      <c r="A9" s="326"/>
      <c r="B9" s="327"/>
      <c r="C9" s="328"/>
      <c r="D9" s="329" t="s">
        <v>92</v>
      </c>
      <c r="E9" s="330"/>
      <c r="F9" s="330"/>
      <c r="G9" s="331"/>
      <c r="H9" s="335"/>
      <c r="I9" s="336"/>
      <c r="J9" s="336"/>
      <c r="K9" s="336"/>
      <c r="L9" s="336"/>
      <c r="M9" s="336"/>
      <c r="N9" s="336"/>
      <c r="O9" s="336"/>
      <c r="P9" s="336"/>
      <c r="Q9" s="336"/>
      <c r="R9" s="336"/>
      <c r="S9" s="337"/>
      <c r="T9" s="326"/>
      <c r="U9" s="327"/>
      <c r="V9" s="328"/>
      <c r="W9" s="338"/>
      <c r="X9" s="339"/>
      <c r="Y9" s="339"/>
      <c r="Z9" s="339"/>
      <c r="AA9" s="339"/>
      <c r="AB9" s="339"/>
      <c r="AC9" s="339"/>
      <c r="AD9" s="339"/>
      <c r="AE9" s="339"/>
      <c r="AF9" s="340"/>
      <c r="AG9" s="341"/>
      <c r="AH9" s="342"/>
      <c r="AI9" s="342"/>
      <c r="AJ9" s="342"/>
      <c r="AK9" s="342"/>
      <c r="AL9" s="342"/>
      <c r="AM9" s="343"/>
    </row>
    <row r="10" spans="1:48" s="3" customFormat="1" ht="20.25" customHeight="1">
      <c r="A10" s="26" t="s">
        <v>122</v>
      </c>
      <c r="B10" s="24"/>
      <c r="C10" s="27"/>
      <c r="D10" s="27"/>
      <c r="E10" s="25"/>
      <c r="F10" s="25"/>
      <c r="G10" s="25"/>
      <c r="H10" s="25"/>
      <c r="I10" s="25"/>
      <c r="J10" s="25"/>
      <c r="K10" s="28"/>
      <c r="L10" s="301"/>
      <c r="M10" s="302"/>
      <c r="N10" s="302"/>
      <c r="O10" s="302"/>
      <c r="P10" s="302"/>
      <c r="Q10" s="302"/>
      <c r="R10" s="302"/>
      <c r="S10" s="302"/>
      <c r="T10" s="302"/>
      <c r="U10" s="302"/>
      <c r="V10" s="302"/>
      <c r="W10" s="302"/>
      <c r="X10" s="302"/>
      <c r="Y10" s="303"/>
      <c r="Z10" s="298" t="s">
        <v>43</v>
      </c>
      <c r="AA10" s="299"/>
      <c r="AB10" s="300"/>
      <c r="AC10" s="294"/>
      <c r="AD10" s="294"/>
      <c r="AE10" s="269" t="s">
        <v>13</v>
      </c>
      <c r="AF10" s="270"/>
      <c r="AG10" s="295" t="s">
        <v>129</v>
      </c>
      <c r="AH10" s="296"/>
      <c r="AI10" s="297"/>
      <c r="AJ10" s="294"/>
      <c r="AK10" s="294"/>
      <c r="AL10" s="269" t="s">
        <v>13</v>
      </c>
      <c r="AM10" s="270"/>
      <c r="AP10" s="289"/>
      <c r="AQ10" s="289"/>
      <c r="AR10" s="289"/>
      <c r="AS10" s="289"/>
      <c r="AT10" s="289"/>
      <c r="AU10" s="289"/>
    </row>
    <row r="11" spans="1:48" s="3" customFormat="1" ht="18" customHeight="1">
      <c r="A11" s="304" t="s">
        <v>6</v>
      </c>
      <c r="B11" s="305"/>
      <c r="C11" s="305"/>
      <c r="D11" s="305"/>
      <c r="E11" s="305"/>
      <c r="F11" s="305"/>
      <c r="G11" s="305"/>
      <c r="H11" s="306"/>
      <c r="I11" s="10"/>
      <c r="J11" s="45" t="s">
        <v>153</v>
      </c>
      <c r="K11" s="46"/>
      <c r="L11" s="47"/>
      <c r="M11" s="47"/>
      <c r="N11" s="47"/>
      <c r="O11" s="47"/>
      <c r="P11" s="47"/>
      <c r="Q11" s="47"/>
      <c r="R11" s="47"/>
      <c r="S11" s="47"/>
      <c r="T11" s="47"/>
      <c r="U11" s="47"/>
      <c r="V11" s="47"/>
      <c r="W11" s="47"/>
      <c r="X11" s="47"/>
      <c r="Y11" s="10"/>
      <c r="Z11" s="45" t="s">
        <v>154</v>
      </c>
      <c r="AA11" s="46"/>
      <c r="AB11" s="47"/>
      <c r="AC11" s="47"/>
      <c r="AD11" s="47"/>
      <c r="AE11" s="47"/>
      <c r="AF11" s="47"/>
      <c r="AG11" s="47"/>
      <c r="AH11" s="47"/>
      <c r="AI11" s="47"/>
      <c r="AJ11" s="47"/>
      <c r="AK11" s="47"/>
      <c r="AL11" s="47"/>
      <c r="AM11" s="51"/>
    </row>
    <row r="12" spans="1:48" s="3" customFormat="1" ht="18" customHeight="1">
      <c r="A12" s="307"/>
      <c r="B12" s="308"/>
      <c r="C12" s="308"/>
      <c r="D12" s="308"/>
      <c r="E12" s="308"/>
      <c r="F12" s="308"/>
      <c r="G12" s="308"/>
      <c r="H12" s="309"/>
      <c r="I12" s="14"/>
      <c r="J12" s="48" t="s">
        <v>48</v>
      </c>
      <c r="K12" s="49"/>
      <c r="L12" s="50"/>
      <c r="M12" s="50"/>
      <c r="N12" s="50"/>
      <c r="O12" s="50"/>
      <c r="P12" s="50"/>
      <c r="Q12" s="50"/>
      <c r="R12" s="50"/>
      <c r="S12" s="50"/>
      <c r="T12" s="50"/>
      <c r="U12" s="49"/>
      <c r="V12" s="50"/>
      <c r="W12" s="50"/>
      <c r="X12" s="50"/>
      <c r="Y12" s="9"/>
      <c r="Z12" s="52" t="s">
        <v>47</v>
      </c>
      <c r="AA12" s="49"/>
      <c r="AB12" s="50"/>
      <c r="AC12" s="50"/>
      <c r="AD12" s="50"/>
      <c r="AE12" s="50"/>
      <c r="AF12" s="50"/>
      <c r="AG12" s="50"/>
      <c r="AH12" s="50"/>
      <c r="AI12" s="50"/>
      <c r="AJ12" s="50"/>
      <c r="AK12" s="50"/>
      <c r="AL12" s="50"/>
      <c r="AM12" s="53"/>
    </row>
    <row r="13" spans="1:48" s="3" customFormat="1" ht="9" customHeight="1">
      <c r="A13" s="54"/>
      <c r="B13" s="55"/>
      <c r="C13" s="55"/>
      <c r="D13" s="55"/>
      <c r="E13" s="55"/>
      <c r="F13" s="55"/>
      <c r="G13" s="55"/>
      <c r="H13" s="55"/>
      <c r="I13" s="56"/>
      <c r="J13" s="57"/>
      <c r="K13" s="56"/>
      <c r="L13" s="58"/>
      <c r="M13" s="58"/>
      <c r="N13" s="58"/>
      <c r="O13" s="58"/>
      <c r="P13" s="58"/>
      <c r="Q13" s="58"/>
      <c r="R13" s="58"/>
      <c r="S13" s="58"/>
      <c r="T13" s="58"/>
      <c r="U13" s="59"/>
      <c r="V13" s="58"/>
      <c r="W13" s="58"/>
      <c r="X13" s="58"/>
      <c r="Y13" s="48"/>
      <c r="Z13" s="52"/>
      <c r="AA13" s="49"/>
      <c r="AB13" s="50"/>
      <c r="AC13" s="50"/>
      <c r="AD13" s="50"/>
      <c r="AE13" s="50"/>
      <c r="AF13" s="50"/>
      <c r="AG13" s="50"/>
      <c r="AH13" s="50"/>
      <c r="AI13" s="50"/>
      <c r="AJ13" s="50"/>
      <c r="AK13" s="50"/>
      <c r="AL13" s="58"/>
      <c r="AM13" s="60"/>
    </row>
    <row r="14" spans="1:48" s="3" customFormat="1" ht="12">
      <c r="A14" s="317" t="s">
        <v>108</v>
      </c>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9"/>
    </row>
    <row r="15" spans="1:48" s="3" customFormat="1" ht="4.5" customHeight="1">
      <c r="A15" s="61"/>
      <c r="B15" s="61"/>
      <c r="C15" s="61"/>
      <c r="D15" s="61"/>
      <c r="E15" s="61"/>
      <c r="F15" s="61"/>
      <c r="G15" s="61"/>
      <c r="H15" s="61"/>
      <c r="I15" s="57"/>
      <c r="J15" s="62"/>
      <c r="K15" s="56"/>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row>
    <row r="16" spans="1:48" s="3" customFormat="1" ht="19.5" customHeight="1">
      <c r="A16" s="350" t="s">
        <v>215</v>
      </c>
      <c r="B16" s="350"/>
      <c r="C16" s="350"/>
      <c r="D16" s="350"/>
      <c r="E16" s="350"/>
      <c r="F16" s="350"/>
      <c r="G16" s="350"/>
      <c r="H16" s="350"/>
      <c r="I16" s="350"/>
      <c r="J16" s="350"/>
      <c r="K16" s="350"/>
      <c r="L16" s="350"/>
      <c r="M16" s="350"/>
      <c r="N16" s="350"/>
      <c r="O16" s="350"/>
      <c r="P16" s="350"/>
      <c r="Q16" s="350"/>
      <c r="R16" s="350"/>
      <c r="S16" s="350"/>
      <c r="T16" s="350"/>
      <c r="U16" s="350"/>
      <c r="V16" s="350"/>
      <c r="W16" s="350"/>
      <c r="X16" s="349" t="s">
        <v>254</v>
      </c>
      <c r="Y16" s="349"/>
      <c r="Z16" s="349"/>
      <c r="AA16" s="351" t="s">
        <v>237</v>
      </c>
      <c r="AB16" s="352"/>
      <c r="AC16" s="352"/>
      <c r="AD16" s="352"/>
      <c r="AE16" s="352"/>
      <c r="AF16" s="352"/>
      <c r="AG16" s="352"/>
      <c r="AH16" s="352"/>
      <c r="AI16" s="352"/>
      <c r="AJ16" s="352"/>
      <c r="AK16" s="352"/>
      <c r="AL16" s="352"/>
      <c r="AM16" s="352"/>
    </row>
    <row r="17" spans="1:48" s="3" customFormat="1" ht="19.5" customHeight="1">
      <c r="A17" s="350" t="s">
        <v>123</v>
      </c>
      <c r="B17" s="350"/>
      <c r="C17" s="350"/>
      <c r="D17" s="350"/>
      <c r="E17" s="350"/>
      <c r="F17" s="350"/>
      <c r="G17" s="350"/>
      <c r="H17" s="350"/>
      <c r="I17" s="350"/>
      <c r="J17" s="350"/>
      <c r="K17" s="350"/>
      <c r="L17" s="350"/>
      <c r="M17" s="350"/>
      <c r="N17" s="350"/>
      <c r="O17" s="350"/>
      <c r="P17" s="350"/>
      <c r="Q17" s="350"/>
      <c r="R17" s="350"/>
      <c r="S17" s="350"/>
      <c r="T17" s="350"/>
      <c r="U17" s="350"/>
      <c r="V17" s="350"/>
      <c r="W17" s="350"/>
      <c r="X17" s="349" t="s">
        <v>254</v>
      </c>
      <c r="Y17" s="349"/>
      <c r="Z17" s="349"/>
      <c r="AA17" s="351" t="s">
        <v>109</v>
      </c>
      <c r="AB17" s="352"/>
      <c r="AC17" s="352"/>
      <c r="AD17" s="352"/>
      <c r="AE17" s="352"/>
      <c r="AF17" s="352"/>
      <c r="AG17" s="352"/>
      <c r="AH17" s="352"/>
      <c r="AI17" s="352"/>
      <c r="AJ17" s="352"/>
      <c r="AK17" s="352"/>
      <c r="AL17" s="352"/>
      <c r="AM17" s="352"/>
    </row>
    <row r="18" spans="1:48" s="3" customFormat="1" ht="9" customHeight="1">
      <c r="A18" s="61"/>
      <c r="B18" s="61"/>
      <c r="C18" s="61"/>
      <c r="D18" s="61"/>
      <c r="E18" s="61"/>
      <c r="F18" s="61"/>
      <c r="G18" s="61"/>
      <c r="H18" s="61"/>
      <c r="I18" s="57"/>
      <c r="J18" s="62"/>
      <c r="K18" s="56"/>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row>
    <row r="19" spans="1:48" s="3" customFormat="1" ht="12">
      <c r="A19" s="317" t="s">
        <v>110</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9"/>
    </row>
    <row r="20" spans="1:48" s="3" customFormat="1" ht="6" customHeight="1" thickBot="1">
      <c r="A20" s="61"/>
      <c r="B20" s="61"/>
      <c r="C20" s="61"/>
      <c r="D20" s="61"/>
      <c r="E20" s="61"/>
      <c r="F20" s="61"/>
      <c r="G20" s="61"/>
      <c r="H20" s="61"/>
      <c r="I20" s="57"/>
      <c r="J20" s="62"/>
      <c r="K20" s="56"/>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row>
    <row r="21" spans="1:48" s="3" customFormat="1" ht="19.5" customHeight="1" thickBot="1">
      <c r="A21" s="63" t="s">
        <v>195</v>
      </c>
      <c r="B21" s="61"/>
      <c r="C21" s="61"/>
      <c r="D21" s="61"/>
      <c r="E21" s="61"/>
      <c r="F21" s="61"/>
      <c r="G21" s="61"/>
      <c r="H21" s="61"/>
      <c r="I21" s="168" t="s">
        <v>144</v>
      </c>
      <c r="J21" s="62"/>
      <c r="K21" s="56"/>
      <c r="L21" s="58"/>
      <c r="M21" s="58"/>
      <c r="N21" s="58"/>
      <c r="O21" s="58"/>
      <c r="P21" s="58"/>
      <c r="Q21" s="58"/>
      <c r="R21" s="58"/>
      <c r="S21" s="58"/>
      <c r="T21" s="58"/>
      <c r="U21" s="58"/>
      <c r="V21" s="58"/>
      <c r="W21" s="58"/>
      <c r="X21" s="58"/>
      <c r="Y21" s="58"/>
      <c r="Z21" s="58"/>
      <c r="AA21" s="58"/>
      <c r="AB21" s="58"/>
      <c r="AC21" s="58"/>
      <c r="AD21" s="58"/>
      <c r="AE21" s="259" t="s">
        <v>125</v>
      </c>
      <c r="AF21" s="260"/>
      <c r="AG21" s="260"/>
      <c r="AH21" s="261"/>
      <c r="AI21" s="271">
        <f>(20*M22+5*V22)*10+AE22</f>
        <v>0</v>
      </c>
      <c r="AJ21" s="272"/>
      <c r="AK21" s="272"/>
      <c r="AL21" s="257" t="s">
        <v>12</v>
      </c>
      <c r="AM21" s="258"/>
    </row>
    <row r="22" spans="1:48" s="3" customFormat="1" ht="19.5" customHeight="1">
      <c r="A22" s="29" t="s">
        <v>39</v>
      </c>
      <c r="B22" s="30"/>
      <c r="C22" s="31"/>
      <c r="D22" s="31"/>
      <c r="E22" s="31"/>
      <c r="F22" s="31"/>
      <c r="G22" s="32"/>
      <c r="H22" s="290" t="s">
        <v>40</v>
      </c>
      <c r="I22" s="291"/>
      <c r="J22" s="291"/>
      <c r="K22" s="291"/>
      <c r="L22" s="292"/>
      <c r="M22" s="293">
        <f>COUNTIFS(職員表!$H6:$H405,$H$7,職員表!$O6:$O405,20,職員表!$I6:$I405,個票1!$L$10)</f>
        <v>0</v>
      </c>
      <c r="N22" s="293"/>
      <c r="O22" s="293"/>
      <c r="P22" s="21" t="s">
        <v>41</v>
      </c>
      <c r="Q22" s="264" t="s">
        <v>42</v>
      </c>
      <c r="R22" s="265"/>
      <c r="S22" s="265"/>
      <c r="T22" s="265"/>
      <c r="U22" s="266"/>
      <c r="V22" s="293">
        <f>COUNTIFS(職員表!$H6:$H405,$H7,職員表!$O6:$O405,5,職員表!$I6:$I405,個票1!$L$10)</f>
        <v>0</v>
      </c>
      <c r="W22" s="293"/>
      <c r="X22" s="293"/>
      <c r="Y22" s="71" t="s">
        <v>41</v>
      </c>
      <c r="Z22" s="124" t="s">
        <v>145</v>
      </c>
      <c r="AA22" s="125"/>
      <c r="AB22" s="125"/>
      <c r="AC22" s="125"/>
      <c r="AD22" s="126"/>
      <c r="AE22" s="244"/>
      <c r="AF22" s="245"/>
      <c r="AG22" s="245"/>
      <c r="AH22" s="273" t="s">
        <v>12</v>
      </c>
      <c r="AI22" s="273"/>
      <c r="AJ22" s="134" t="s">
        <v>146</v>
      </c>
      <c r="AK22" s="50"/>
      <c r="AL22" s="50"/>
      <c r="AM22" s="53"/>
      <c r="AO22" s="3">
        <f>IF(M22=0,,"有")</f>
        <v>0</v>
      </c>
    </row>
    <row r="23" spans="1:48" s="3" customFormat="1" ht="7.5" customHeight="1" thickBot="1">
      <c r="A23" s="61"/>
      <c r="B23" s="61"/>
      <c r="C23" s="61"/>
      <c r="D23" s="61"/>
      <c r="E23" s="61"/>
      <c r="F23" s="61"/>
      <c r="G23" s="61"/>
      <c r="H23" s="61"/>
      <c r="I23" s="57"/>
      <c r="J23" s="62"/>
      <c r="K23" s="56"/>
      <c r="L23" s="58"/>
      <c r="M23" s="58"/>
      <c r="N23" s="58"/>
      <c r="O23" s="58"/>
      <c r="P23" s="58"/>
      <c r="Q23" s="58"/>
      <c r="R23" s="58"/>
      <c r="S23" s="58"/>
      <c r="T23" s="58"/>
      <c r="U23" s="58"/>
      <c r="V23" s="58"/>
      <c r="W23" s="58"/>
      <c r="X23" s="95"/>
      <c r="Y23" s="43"/>
      <c r="Z23" s="43"/>
      <c r="AA23" s="43"/>
      <c r="AB23" s="43"/>
      <c r="AC23" s="43"/>
      <c r="AD23" s="47"/>
      <c r="AE23" s="58"/>
      <c r="AF23" s="58"/>
      <c r="AG23" s="58"/>
      <c r="AH23" s="58"/>
      <c r="AI23" s="58"/>
      <c r="AJ23" s="58"/>
      <c r="AK23" s="58"/>
      <c r="AL23" s="58"/>
      <c r="AM23" s="58"/>
    </row>
    <row r="24" spans="1:48" ht="19.5" customHeight="1" thickBot="1">
      <c r="A24" s="64" t="s">
        <v>228</v>
      </c>
      <c r="B24" s="61"/>
      <c r="C24" s="55"/>
      <c r="D24" s="61"/>
      <c r="E24" s="65"/>
      <c r="F24" s="61"/>
      <c r="G24" s="61"/>
      <c r="H24" s="61"/>
      <c r="I24" s="61"/>
      <c r="J24" s="66"/>
      <c r="K24" s="66"/>
      <c r="L24" s="66"/>
      <c r="M24" s="66"/>
      <c r="N24" s="66"/>
      <c r="O24" s="67"/>
      <c r="P24" s="68"/>
      <c r="Q24" s="69"/>
      <c r="R24" s="69"/>
      <c r="S24" s="66"/>
      <c r="T24" s="62"/>
      <c r="U24" s="66"/>
      <c r="V24" s="66"/>
      <c r="W24" s="55"/>
      <c r="X24" s="310" t="s">
        <v>127</v>
      </c>
      <c r="Y24" s="311"/>
      <c r="Z24" s="311"/>
      <c r="AA24" s="311"/>
      <c r="AB24" s="312"/>
      <c r="AC24" s="288" t="s">
        <v>124</v>
      </c>
      <c r="AD24" s="101" t="s">
        <v>49</v>
      </c>
      <c r="AE24" s="102"/>
      <c r="AF24" s="102"/>
      <c r="AG24" s="103"/>
      <c r="AH24" s="102"/>
      <c r="AI24" s="271" t="e">
        <f>MIN(X25,ROUNDDOWN(H37/1000,0))</f>
        <v>#N/A</v>
      </c>
      <c r="AJ24" s="272"/>
      <c r="AK24" s="272"/>
      <c r="AL24" s="257" t="s">
        <v>12</v>
      </c>
      <c r="AM24" s="258"/>
    </row>
    <row r="25" spans="1:48">
      <c r="A25" s="64"/>
      <c r="B25" s="61"/>
      <c r="C25" s="141" t="s">
        <v>155</v>
      </c>
      <c r="D25" s="61"/>
      <c r="E25" s="65"/>
      <c r="F25" s="61"/>
      <c r="G25" s="61"/>
      <c r="H25" s="61"/>
      <c r="I25" s="61"/>
      <c r="J25" s="66"/>
      <c r="K25" s="66"/>
      <c r="L25" s="66"/>
      <c r="M25" s="66"/>
      <c r="N25" s="66"/>
      <c r="O25" s="67"/>
      <c r="P25" s="68"/>
      <c r="Q25" s="69"/>
      <c r="R25" s="69"/>
      <c r="S25" s="66"/>
      <c r="T25" s="62"/>
      <c r="U25" s="66"/>
      <c r="V25" s="66"/>
      <c r="W25" s="70"/>
      <c r="X25" s="313" t="e">
        <f>VLOOKUP(L10,計算用!A3:G34,2,FALSE)</f>
        <v>#N/A</v>
      </c>
      <c r="Y25" s="314"/>
      <c r="Z25" s="314"/>
      <c r="AA25" s="315" t="s">
        <v>12</v>
      </c>
      <c r="AB25" s="316"/>
      <c r="AC25" s="288"/>
      <c r="AD25" s="99" t="s">
        <v>25</v>
      </c>
      <c r="AE25" s="104"/>
      <c r="AF25" s="104"/>
      <c r="AG25" s="104"/>
      <c r="AH25" s="106"/>
      <c r="AI25" s="244"/>
      <c r="AJ25" s="245"/>
      <c r="AK25" s="245"/>
      <c r="AL25" s="246" t="s">
        <v>12</v>
      </c>
      <c r="AM25" s="247"/>
      <c r="AV25" s="3"/>
    </row>
    <row r="26" spans="1:48">
      <c r="A26" s="55" t="s">
        <v>156</v>
      </c>
      <c r="B26" s="61"/>
      <c r="C26" s="55"/>
      <c r="D26" s="61"/>
      <c r="E26" s="65"/>
      <c r="F26" s="61"/>
      <c r="G26" s="61"/>
      <c r="H26" s="61"/>
      <c r="I26" s="61"/>
      <c r="J26" s="66"/>
      <c r="K26" s="66"/>
      <c r="L26" s="66"/>
      <c r="M26" s="66"/>
      <c r="N26" s="66"/>
      <c r="O26" s="67"/>
      <c r="P26" s="68"/>
      <c r="Q26" s="69"/>
      <c r="R26" s="69"/>
      <c r="S26" s="66"/>
      <c r="T26" s="62"/>
      <c r="U26" s="66"/>
      <c r="V26" s="66"/>
      <c r="W26" s="70"/>
      <c r="X26" s="313"/>
      <c r="Y26" s="314"/>
      <c r="Z26" s="314"/>
      <c r="AA26" s="315"/>
      <c r="AB26" s="316"/>
      <c r="AC26" s="288"/>
      <c r="AD26" s="97" t="s">
        <v>26</v>
      </c>
      <c r="AE26" s="105"/>
      <c r="AF26" s="105"/>
      <c r="AG26" s="105"/>
      <c r="AH26" s="96"/>
      <c r="AI26" s="222" t="e">
        <f>SUM(AI24:AK25)</f>
        <v>#N/A</v>
      </c>
      <c r="AJ26" s="223"/>
      <c r="AK26" s="223"/>
      <c r="AL26" s="224" t="s">
        <v>12</v>
      </c>
      <c r="AM26" s="225"/>
    </row>
    <row r="27" spans="1:48" ht="15" customHeight="1">
      <c r="A27" s="232" t="s">
        <v>111</v>
      </c>
      <c r="B27" s="233"/>
      <c r="C27" s="233"/>
      <c r="D27" s="233"/>
      <c r="E27" s="233"/>
      <c r="F27" s="233"/>
      <c r="G27" s="234"/>
      <c r="H27" s="233" t="s">
        <v>112</v>
      </c>
      <c r="I27" s="233"/>
      <c r="J27" s="233"/>
      <c r="K27" s="233"/>
      <c r="L27" s="233"/>
      <c r="M27" s="232" t="s">
        <v>7</v>
      </c>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4"/>
    </row>
    <row r="28" spans="1:48" ht="15" customHeight="1">
      <c r="A28" s="127" t="s">
        <v>113</v>
      </c>
      <c r="B28" s="128"/>
      <c r="C28" s="128"/>
      <c r="D28" s="128"/>
      <c r="E28" s="129"/>
      <c r="F28" s="129"/>
      <c r="G28" s="130"/>
      <c r="H28" s="278"/>
      <c r="I28" s="278"/>
      <c r="J28" s="278"/>
      <c r="K28" s="278"/>
      <c r="L28" s="278"/>
      <c r="M28" s="235"/>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7"/>
    </row>
    <row r="29" spans="1:48" ht="15" customHeight="1">
      <c r="A29" s="72" t="s">
        <v>114</v>
      </c>
      <c r="B29" s="73"/>
      <c r="C29" s="73"/>
      <c r="D29" s="73"/>
      <c r="E29" s="74"/>
      <c r="F29" s="74"/>
      <c r="G29" s="75"/>
      <c r="H29" s="221"/>
      <c r="I29" s="221"/>
      <c r="J29" s="221"/>
      <c r="K29" s="221"/>
      <c r="L29" s="221"/>
      <c r="M29" s="238"/>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40"/>
    </row>
    <row r="30" spans="1:48" ht="15" customHeight="1">
      <c r="A30" s="72" t="s">
        <v>115</v>
      </c>
      <c r="B30" s="73"/>
      <c r="C30" s="73"/>
      <c r="D30" s="73"/>
      <c r="E30" s="74"/>
      <c r="F30" s="74"/>
      <c r="G30" s="75"/>
      <c r="H30" s="221"/>
      <c r="I30" s="221"/>
      <c r="J30" s="221"/>
      <c r="K30" s="221"/>
      <c r="L30" s="221"/>
      <c r="M30" s="238"/>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40"/>
    </row>
    <row r="31" spans="1:48" ht="15" customHeight="1">
      <c r="A31" s="72" t="s">
        <v>116</v>
      </c>
      <c r="B31" s="73"/>
      <c r="C31" s="73"/>
      <c r="D31" s="73"/>
      <c r="E31" s="74"/>
      <c r="F31" s="74"/>
      <c r="G31" s="75"/>
      <c r="H31" s="221"/>
      <c r="I31" s="221"/>
      <c r="J31" s="221"/>
      <c r="K31" s="221"/>
      <c r="L31" s="221"/>
      <c r="M31" s="238"/>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40"/>
    </row>
    <row r="32" spans="1:48" ht="15" customHeight="1">
      <c r="A32" s="72" t="s">
        <v>117</v>
      </c>
      <c r="B32" s="73"/>
      <c r="C32" s="73"/>
      <c r="D32" s="73"/>
      <c r="E32" s="74"/>
      <c r="F32" s="74"/>
      <c r="G32" s="75"/>
      <c r="H32" s="221"/>
      <c r="I32" s="221"/>
      <c r="J32" s="221"/>
      <c r="K32" s="221"/>
      <c r="L32" s="221"/>
      <c r="M32" s="238"/>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0"/>
    </row>
    <row r="33" spans="1:48" ht="15" customHeight="1">
      <c r="A33" s="72" t="s">
        <v>118</v>
      </c>
      <c r="B33" s="73"/>
      <c r="C33" s="73"/>
      <c r="D33" s="73"/>
      <c r="E33" s="74"/>
      <c r="F33" s="74"/>
      <c r="G33" s="75"/>
      <c r="H33" s="221"/>
      <c r="I33" s="221"/>
      <c r="J33" s="221"/>
      <c r="K33" s="221"/>
      <c r="L33" s="221"/>
      <c r="M33" s="238"/>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40"/>
      <c r="AV33" s="3"/>
    </row>
    <row r="34" spans="1:48" ht="15" customHeight="1">
      <c r="A34" s="72" t="s">
        <v>119</v>
      </c>
      <c r="B34" s="73"/>
      <c r="C34" s="73"/>
      <c r="D34" s="73"/>
      <c r="E34" s="74"/>
      <c r="F34" s="74"/>
      <c r="G34" s="75"/>
      <c r="H34" s="221"/>
      <c r="I34" s="221"/>
      <c r="J34" s="221"/>
      <c r="K34" s="221"/>
      <c r="L34" s="221"/>
      <c r="M34" s="238"/>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40"/>
    </row>
    <row r="35" spans="1:48" ht="15" customHeight="1">
      <c r="A35" s="72" t="s">
        <v>120</v>
      </c>
      <c r="B35" s="76"/>
      <c r="C35" s="76"/>
      <c r="D35" s="76"/>
      <c r="E35" s="76"/>
      <c r="F35" s="76"/>
      <c r="G35" s="77"/>
      <c r="H35" s="221"/>
      <c r="I35" s="221"/>
      <c r="J35" s="221"/>
      <c r="K35" s="221"/>
      <c r="L35" s="221"/>
      <c r="M35" s="238"/>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40"/>
    </row>
    <row r="36" spans="1:48" ht="15" customHeight="1">
      <c r="A36" s="78" t="s">
        <v>121</v>
      </c>
      <c r="B36" s="79"/>
      <c r="C36" s="79"/>
      <c r="D36" s="79"/>
      <c r="E36" s="80"/>
      <c r="F36" s="80"/>
      <c r="G36" s="81"/>
      <c r="H36" s="231"/>
      <c r="I36" s="231"/>
      <c r="J36" s="231"/>
      <c r="K36" s="231"/>
      <c r="L36" s="231"/>
      <c r="M36" s="241"/>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3"/>
    </row>
    <row r="37" spans="1:48" ht="15" customHeight="1">
      <c r="A37" s="82" t="s">
        <v>16</v>
      </c>
      <c r="B37" s="83"/>
      <c r="C37" s="83"/>
      <c r="D37" s="83"/>
      <c r="E37" s="83"/>
      <c r="F37" s="83"/>
      <c r="G37" s="84"/>
      <c r="H37" s="226">
        <f>SUM(H28:L36)</f>
        <v>0</v>
      </c>
      <c r="I37" s="226"/>
      <c r="J37" s="226"/>
      <c r="K37" s="226"/>
      <c r="L37" s="227"/>
      <c r="M37" s="228"/>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30"/>
    </row>
    <row r="38" spans="1:48" ht="7.5" customHeight="1">
      <c r="A38" s="85"/>
      <c r="B38" s="85"/>
      <c r="C38" s="85"/>
      <c r="D38" s="85"/>
      <c r="E38" s="86"/>
      <c r="F38" s="86"/>
      <c r="G38" s="86"/>
      <c r="H38" s="86"/>
      <c r="I38" s="86"/>
      <c r="J38" s="87"/>
      <c r="K38" s="87"/>
      <c r="L38" s="87"/>
      <c r="M38" s="87"/>
      <c r="N38" s="87"/>
      <c r="O38" s="88"/>
      <c r="P38" s="88"/>
      <c r="Q38" s="88"/>
      <c r="R38" s="88"/>
      <c r="S38" s="88"/>
      <c r="T38" s="88"/>
      <c r="U38" s="88"/>
      <c r="V38" s="88"/>
      <c r="W38" s="88"/>
      <c r="X38" s="88"/>
      <c r="Y38" s="88"/>
      <c r="Z38" s="88"/>
      <c r="AA38" s="88"/>
      <c r="AB38" s="88"/>
      <c r="AC38" s="88"/>
      <c r="AD38" s="88"/>
      <c r="AE38" s="88"/>
      <c r="AF38" s="88"/>
      <c r="AG38" s="88"/>
      <c r="AH38" s="144"/>
      <c r="AI38" s="88"/>
      <c r="AJ38" s="88"/>
      <c r="AK38" s="88"/>
      <c r="AL38" s="88"/>
      <c r="AM38" s="88"/>
    </row>
    <row r="39" spans="1:48" ht="19.5" customHeight="1" thickBot="1">
      <c r="A39" s="64" t="s">
        <v>229</v>
      </c>
      <c r="B39" s="61"/>
      <c r="C39" s="140"/>
      <c r="D39" s="61"/>
      <c r="E39" s="65"/>
      <c r="F39" s="61"/>
      <c r="G39" s="61"/>
      <c r="H39" s="61"/>
      <c r="I39" s="61"/>
      <c r="J39" s="66"/>
      <c r="K39" s="66"/>
      <c r="L39" s="66"/>
      <c r="M39" s="66"/>
      <c r="N39" s="66"/>
      <c r="O39" s="67"/>
      <c r="P39" s="68"/>
      <c r="Q39" s="69"/>
      <c r="R39" s="69"/>
      <c r="S39" s="66"/>
      <c r="T39" s="62"/>
      <c r="U39" s="66"/>
      <c r="V39" s="66"/>
      <c r="W39" s="140"/>
      <c r="X39" s="284" t="s">
        <v>127</v>
      </c>
      <c r="Y39" s="285"/>
      <c r="Z39" s="285"/>
      <c r="AA39" s="285"/>
      <c r="AB39" s="286"/>
      <c r="AC39" s="248"/>
      <c r="AD39" s="139"/>
      <c r="AE39" s="139"/>
      <c r="AF39" s="139"/>
      <c r="AG39" s="139"/>
      <c r="AH39" s="139"/>
      <c r="AI39" s="249"/>
      <c r="AJ39" s="249"/>
      <c r="AK39" s="249"/>
      <c r="AL39" s="250"/>
      <c r="AM39" s="250"/>
    </row>
    <row r="40" spans="1:48" ht="14.25" thickBot="1">
      <c r="A40" s="64"/>
      <c r="B40" s="61"/>
      <c r="C40" s="141" t="s">
        <v>192</v>
      </c>
      <c r="D40" s="61"/>
      <c r="E40" s="65"/>
      <c r="F40" s="61"/>
      <c r="G40" s="61"/>
      <c r="H40" s="61"/>
      <c r="I40" s="61"/>
      <c r="J40" s="66"/>
      <c r="K40" s="66"/>
      <c r="L40" s="66"/>
      <c r="M40" s="66"/>
      <c r="N40" s="66"/>
      <c r="O40" s="67"/>
      <c r="P40" s="68"/>
      <c r="Q40" s="69"/>
      <c r="R40" s="69"/>
      <c r="S40" s="66"/>
      <c r="T40" s="62"/>
      <c r="U40" s="66"/>
      <c r="V40" s="66"/>
      <c r="W40" s="70"/>
      <c r="X40" s="251" t="e">
        <f>VLOOKUP(L10,計算用!A3:G34,5,FALSE)</f>
        <v>#N/A</v>
      </c>
      <c r="Y40" s="252"/>
      <c r="Z40" s="252"/>
      <c r="AA40" s="253" t="s">
        <v>12</v>
      </c>
      <c r="AB40" s="254"/>
      <c r="AC40" s="248"/>
      <c r="AD40" s="139"/>
      <c r="AE40" s="259" t="s">
        <v>124</v>
      </c>
      <c r="AF40" s="260"/>
      <c r="AG40" s="260"/>
      <c r="AH40" s="261"/>
      <c r="AI40" s="255" t="str">
        <f>IF(OR(L10=計算用!A7, L10=計算用!A17,L10=計算用!A18,L10=計算用!A19,L10=計算用!A20,L10=計算用!A21,L10=計算用!A22,L10=計算用!A23),MIN(X40,ROUNDDOWN(H50/1000,0)),"")</f>
        <v/>
      </c>
      <c r="AJ40" s="256"/>
      <c r="AK40" s="256"/>
      <c r="AL40" s="257" t="s">
        <v>12</v>
      </c>
      <c r="AM40" s="258"/>
      <c r="AV40" s="3"/>
    </row>
    <row r="41" spans="1:48" ht="15" customHeight="1">
      <c r="A41" s="232" t="s">
        <v>111</v>
      </c>
      <c r="B41" s="233"/>
      <c r="C41" s="233"/>
      <c r="D41" s="233"/>
      <c r="E41" s="233"/>
      <c r="F41" s="233"/>
      <c r="G41" s="234"/>
      <c r="H41" s="233" t="s">
        <v>112</v>
      </c>
      <c r="I41" s="233"/>
      <c r="J41" s="233"/>
      <c r="K41" s="233"/>
      <c r="L41" s="233"/>
      <c r="M41" s="232" t="s">
        <v>7</v>
      </c>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4"/>
    </row>
    <row r="42" spans="1:48" ht="15" customHeight="1">
      <c r="A42" s="72" t="s">
        <v>193</v>
      </c>
      <c r="B42" s="73"/>
      <c r="C42" s="73"/>
      <c r="D42" s="73"/>
      <c r="E42" s="74"/>
      <c r="F42" s="74"/>
      <c r="G42" s="75"/>
      <c r="H42" s="221"/>
      <c r="I42" s="221"/>
      <c r="J42" s="221"/>
      <c r="K42" s="221"/>
      <c r="L42" s="221"/>
      <c r="M42" s="238"/>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40"/>
    </row>
    <row r="43" spans="1:48" ht="15" customHeight="1">
      <c r="A43" s="148" t="s">
        <v>201</v>
      </c>
      <c r="B43" s="73"/>
      <c r="C43" s="73"/>
      <c r="D43" s="73"/>
      <c r="E43" s="74"/>
      <c r="F43" s="74"/>
      <c r="G43" s="75"/>
      <c r="H43" s="221"/>
      <c r="I43" s="221"/>
      <c r="J43" s="221"/>
      <c r="K43" s="221"/>
      <c r="L43" s="221"/>
      <c r="M43" s="238"/>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40"/>
    </row>
    <row r="44" spans="1:48" ht="15" customHeight="1">
      <c r="A44" s="148" t="s">
        <v>202</v>
      </c>
      <c r="B44" s="73"/>
      <c r="C44" s="73"/>
      <c r="D44" s="73"/>
      <c r="E44" s="74"/>
      <c r="F44" s="74"/>
      <c r="G44" s="75"/>
      <c r="H44" s="221"/>
      <c r="I44" s="221"/>
      <c r="J44" s="221"/>
      <c r="K44" s="221"/>
      <c r="L44" s="221"/>
      <c r="M44" s="238"/>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40"/>
    </row>
    <row r="45" spans="1:48" ht="15" customHeight="1">
      <c r="A45" s="72" t="s">
        <v>118</v>
      </c>
      <c r="B45" s="73"/>
      <c r="C45" s="73"/>
      <c r="D45" s="73"/>
      <c r="E45" s="74"/>
      <c r="F45" s="74"/>
      <c r="G45" s="75"/>
      <c r="H45" s="221"/>
      <c r="I45" s="221"/>
      <c r="J45" s="221"/>
      <c r="K45" s="221"/>
      <c r="L45" s="221"/>
      <c r="M45" s="238"/>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40"/>
    </row>
    <row r="46" spans="1:48" ht="15" customHeight="1">
      <c r="A46" s="72" t="s">
        <v>116</v>
      </c>
      <c r="B46" s="73"/>
      <c r="C46" s="73"/>
      <c r="D46" s="73"/>
      <c r="E46" s="74"/>
      <c r="F46" s="74"/>
      <c r="G46" s="75"/>
      <c r="H46" s="221"/>
      <c r="I46" s="221"/>
      <c r="J46" s="221"/>
      <c r="K46" s="221"/>
      <c r="L46" s="221"/>
      <c r="M46" s="238"/>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40"/>
    </row>
    <row r="47" spans="1:48" ht="15" customHeight="1">
      <c r="A47" s="72" t="s">
        <v>119</v>
      </c>
      <c r="B47" s="73"/>
      <c r="C47" s="73"/>
      <c r="D47" s="73"/>
      <c r="E47" s="74"/>
      <c r="F47" s="74"/>
      <c r="G47" s="75"/>
      <c r="H47" s="221"/>
      <c r="I47" s="221"/>
      <c r="J47" s="221"/>
      <c r="K47" s="221"/>
      <c r="L47" s="221"/>
      <c r="M47" s="238"/>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40"/>
    </row>
    <row r="48" spans="1:48" ht="15" customHeight="1">
      <c r="A48" s="72" t="s">
        <v>120</v>
      </c>
      <c r="B48" s="76"/>
      <c r="C48" s="76"/>
      <c r="D48" s="76"/>
      <c r="E48" s="76"/>
      <c r="F48" s="76"/>
      <c r="G48" s="77"/>
      <c r="H48" s="221"/>
      <c r="I48" s="221"/>
      <c r="J48" s="221"/>
      <c r="K48" s="221"/>
      <c r="L48" s="221"/>
      <c r="M48" s="238"/>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40"/>
    </row>
    <row r="49" spans="1:46" ht="15" customHeight="1">
      <c r="A49" s="78" t="s">
        <v>121</v>
      </c>
      <c r="B49" s="79"/>
      <c r="C49" s="79"/>
      <c r="D49" s="79"/>
      <c r="E49" s="80"/>
      <c r="F49" s="80"/>
      <c r="G49" s="81"/>
      <c r="H49" s="231"/>
      <c r="I49" s="231"/>
      <c r="J49" s="231"/>
      <c r="K49" s="231"/>
      <c r="L49" s="231"/>
      <c r="M49" s="241"/>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3"/>
    </row>
    <row r="50" spans="1:46" ht="15" customHeight="1">
      <c r="A50" s="82" t="s">
        <v>16</v>
      </c>
      <c r="B50" s="83"/>
      <c r="C50" s="83"/>
      <c r="D50" s="83"/>
      <c r="E50" s="83"/>
      <c r="F50" s="83"/>
      <c r="G50" s="84"/>
      <c r="H50" s="226">
        <f>SUM(H42:L49)</f>
        <v>0</v>
      </c>
      <c r="I50" s="226"/>
      <c r="J50" s="226"/>
      <c r="K50" s="226"/>
      <c r="L50" s="227"/>
      <c r="M50" s="228"/>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30"/>
    </row>
    <row r="51" spans="1:46" ht="7.5" customHeight="1" thickBot="1">
      <c r="A51" s="85"/>
      <c r="B51" s="85"/>
      <c r="C51" s="85"/>
      <c r="D51" s="85"/>
      <c r="E51" s="86"/>
      <c r="F51" s="86"/>
      <c r="G51" s="86"/>
      <c r="H51" s="86"/>
      <c r="I51" s="86"/>
      <c r="J51" s="87"/>
      <c r="K51" s="87"/>
      <c r="L51" s="87"/>
      <c r="M51" s="87"/>
      <c r="N51" s="87"/>
      <c r="O51" s="88"/>
      <c r="P51" s="88"/>
      <c r="Q51" s="88"/>
      <c r="R51" s="88"/>
      <c r="S51" s="88"/>
      <c r="T51" s="88"/>
      <c r="U51" s="88"/>
      <c r="V51" s="88"/>
      <c r="W51" s="88"/>
      <c r="X51" s="88"/>
      <c r="Y51" s="88"/>
      <c r="Z51" s="88"/>
      <c r="AA51" s="88"/>
      <c r="AB51" s="88"/>
      <c r="AC51" s="88"/>
      <c r="AD51" s="88"/>
      <c r="AE51" s="88"/>
      <c r="AF51" s="88"/>
      <c r="AG51" s="88"/>
      <c r="AH51" s="143"/>
      <c r="AI51" s="88"/>
      <c r="AJ51" s="88"/>
      <c r="AK51" s="88"/>
      <c r="AL51" s="88"/>
      <c r="AM51" s="88"/>
    </row>
    <row r="52" spans="1:46" s="3" customFormat="1" ht="19.5" customHeight="1" thickBot="1">
      <c r="A52" s="63" t="s">
        <v>230</v>
      </c>
      <c r="B52" s="61"/>
      <c r="C52" s="61"/>
      <c r="D52" s="61"/>
      <c r="E52" s="61"/>
      <c r="F52" s="61"/>
      <c r="G52" s="61"/>
      <c r="H52" s="61"/>
      <c r="I52" s="57"/>
      <c r="J52" s="62"/>
      <c r="K52" s="56"/>
      <c r="L52" s="58"/>
      <c r="M52" s="58"/>
      <c r="N52" s="58"/>
      <c r="O52" s="58"/>
      <c r="P52" s="58"/>
      <c r="Q52" s="58"/>
      <c r="R52" s="58"/>
      <c r="S52" s="58"/>
      <c r="T52" s="58"/>
      <c r="U52" s="58"/>
      <c r="V52" s="58"/>
      <c r="W52" s="58"/>
      <c r="X52" s="58"/>
      <c r="Y52" s="58"/>
      <c r="Z52" s="58"/>
      <c r="AA52" s="58"/>
      <c r="AB52" s="58"/>
      <c r="AC52" s="58"/>
      <c r="AD52" s="58"/>
      <c r="AE52" s="259" t="s">
        <v>126</v>
      </c>
      <c r="AF52" s="260"/>
      <c r="AG52" s="260"/>
      <c r="AH52" s="261"/>
      <c r="AI52" s="274">
        <f t="shared" ref="AI52" si="0">IF(L10=A54,ROUNDDOWN(X54*AI54/1000,0),IF(L10=A55,ROUNDDOWN(X55*AI55/1000,0),IF(NOT(OR(L10=A54,L10=A55)),ROUNDDOWN(X53*AI53/1000,0))))</f>
        <v>0</v>
      </c>
      <c r="AJ52" s="275"/>
      <c r="AK52" s="275"/>
      <c r="AL52" s="257" t="s">
        <v>12</v>
      </c>
      <c r="AM52" s="258"/>
    </row>
    <row r="53" spans="1:46" s="3" customFormat="1" ht="15.75" customHeight="1">
      <c r="A53" s="264" t="s">
        <v>157</v>
      </c>
      <c r="B53" s="265"/>
      <c r="C53" s="265"/>
      <c r="D53" s="265"/>
      <c r="E53" s="265"/>
      <c r="F53" s="265"/>
      <c r="G53" s="265"/>
      <c r="H53" s="265"/>
      <c r="I53" s="265"/>
      <c r="J53" s="265"/>
      <c r="K53" s="265"/>
      <c r="L53" s="265"/>
      <c r="M53" s="265"/>
      <c r="N53" s="265"/>
      <c r="O53" s="265"/>
      <c r="P53" s="265"/>
      <c r="Q53" s="265"/>
      <c r="R53" s="265"/>
      <c r="S53" s="265"/>
      <c r="T53" s="265"/>
      <c r="U53" s="265"/>
      <c r="V53" s="265"/>
      <c r="W53" s="266"/>
      <c r="X53" s="279">
        <v>2000</v>
      </c>
      <c r="Y53" s="279"/>
      <c r="Z53" s="279"/>
      <c r="AA53" s="262" t="s">
        <v>23</v>
      </c>
      <c r="AB53" s="263"/>
      <c r="AC53" s="264" t="s">
        <v>24</v>
      </c>
      <c r="AD53" s="265"/>
      <c r="AE53" s="265"/>
      <c r="AF53" s="265"/>
      <c r="AG53" s="265"/>
      <c r="AH53" s="266"/>
      <c r="AI53" s="267"/>
      <c r="AJ53" s="268"/>
      <c r="AK53" s="268"/>
      <c r="AL53" s="276" t="s">
        <v>13</v>
      </c>
      <c r="AM53" s="277"/>
    </row>
    <row r="54" spans="1:46" s="3" customFormat="1" ht="15.75" customHeight="1">
      <c r="A54" s="264" t="s">
        <v>158</v>
      </c>
      <c r="B54" s="265"/>
      <c r="C54" s="265"/>
      <c r="D54" s="265"/>
      <c r="E54" s="265"/>
      <c r="F54" s="265"/>
      <c r="G54" s="265"/>
      <c r="H54" s="265"/>
      <c r="I54" s="265"/>
      <c r="J54" s="265"/>
      <c r="K54" s="265"/>
      <c r="L54" s="265"/>
      <c r="M54" s="265"/>
      <c r="N54" s="265"/>
      <c r="O54" s="265"/>
      <c r="P54" s="265"/>
      <c r="Q54" s="265"/>
      <c r="R54" s="265"/>
      <c r="S54" s="265"/>
      <c r="T54" s="265"/>
      <c r="U54" s="265"/>
      <c r="V54" s="265"/>
      <c r="W54" s="266"/>
      <c r="X54" s="279">
        <v>1500</v>
      </c>
      <c r="Y54" s="279"/>
      <c r="Z54" s="279"/>
      <c r="AA54" s="262" t="s">
        <v>23</v>
      </c>
      <c r="AB54" s="263"/>
      <c r="AC54" s="264" t="s">
        <v>24</v>
      </c>
      <c r="AD54" s="265"/>
      <c r="AE54" s="265"/>
      <c r="AF54" s="265"/>
      <c r="AG54" s="265"/>
      <c r="AH54" s="266"/>
      <c r="AI54" s="267"/>
      <c r="AJ54" s="268"/>
      <c r="AK54" s="268"/>
      <c r="AL54" s="269" t="s">
        <v>13</v>
      </c>
      <c r="AM54" s="270"/>
    </row>
    <row r="55" spans="1:46" s="3" customFormat="1" ht="15.75" customHeight="1">
      <c r="A55" s="264" t="s">
        <v>159</v>
      </c>
      <c r="B55" s="265"/>
      <c r="C55" s="265"/>
      <c r="D55" s="265"/>
      <c r="E55" s="265"/>
      <c r="F55" s="265"/>
      <c r="G55" s="265"/>
      <c r="H55" s="265"/>
      <c r="I55" s="265"/>
      <c r="J55" s="265"/>
      <c r="K55" s="265"/>
      <c r="L55" s="265"/>
      <c r="M55" s="265"/>
      <c r="N55" s="265"/>
      <c r="O55" s="265"/>
      <c r="P55" s="265"/>
      <c r="Q55" s="265"/>
      <c r="R55" s="265"/>
      <c r="S55" s="265"/>
      <c r="T55" s="265"/>
      <c r="U55" s="265"/>
      <c r="V55" s="265"/>
      <c r="W55" s="266"/>
      <c r="X55" s="279">
        <v>2500</v>
      </c>
      <c r="Y55" s="279"/>
      <c r="Z55" s="279"/>
      <c r="AA55" s="262" t="s">
        <v>23</v>
      </c>
      <c r="AB55" s="263"/>
      <c r="AC55" s="264" t="s">
        <v>24</v>
      </c>
      <c r="AD55" s="265"/>
      <c r="AE55" s="265"/>
      <c r="AF55" s="265"/>
      <c r="AG55" s="265"/>
      <c r="AH55" s="266"/>
      <c r="AI55" s="267"/>
      <c r="AJ55" s="268"/>
      <c r="AK55" s="268"/>
      <c r="AL55" s="269" t="s">
        <v>13</v>
      </c>
      <c r="AM55" s="270"/>
    </row>
    <row r="56" spans="1:46" s="3" customFormat="1" ht="7.5" customHeight="1" thickBot="1">
      <c r="A56" s="61"/>
      <c r="B56" s="61"/>
      <c r="C56" s="61"/>
      <c r="D56" s="61"/>
      <c r="E56" s="61"/>
      <c r="F56" s="61"/>
      <c r="G56" s="61"/>
      <c r="H56" s="61"/>
      <c r="I56" s="57"/>
      <c r="J56" s="62"/>
      <c r="K56" s="56"/>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row>
    <row r="57" spans="1:46" s="3" customFormat="1" ht="19.5" customHeight="1" thickBot="1">
      <c r="A57" s="63" t="s">
        <v>160</v>
      </c>
      <c r="B57" s="56"/>
      <c r="C57" s="61"/>
      <c r="D57" s="61"/>
      <c r="E57" s="61"/>
      <c r="F57" s="61"/>
      <c r="G57" s="61"/>
      <c r="H57" s="61"/>
      <c r="I57" s="57"/>
      <c r="J57" s="62"/>
      <c r="K57" s="56"/>
      <c r="L57" s="58"/>
      <c r="M57" s="58"/>
      <c r="N57" s="58"/>
      <c r="O57" s="59"/>
      <c r="P57" s="59"/>
      <c r="Q57" s="59"/>
      <c r="R57" s="59"/>
      <c r="S57" s="59"/>
      <c r="T57" s="89"/>
      <c r="U57" s="89"/>
      <c r="V57" s="89"/>
      <c r="W57" s="89"/>
      <c r="X57" s="284" t="s">
        <v>127</v>
      </c>
      <c r="Y57" s="285"/>
      <c r="Z57" s="285"/>
      <c r="AA57" s="285"/>
      <c r="AB57" s="286"/>
      <c r="AC57" s="287" t="s">
        <v>124</v>
      </c>
      <c r="AD57" s="101" t="s">
        <v>29</v>
      </c>
      <c r="AE57" s="102"/>
      <c r="AF57" s="102"/>
      <c r="AG57" s="102"/>
      <c r="AH57" s="107"/>
      <c r="AI57" s="271" t="e">
        <f>MIN(X58,ROUNDDOWN(H70/1000,0))</f>
        <v>#N/A</v>
      </c>
      <c r="AJ57" s="272"/>
      <c r="AK57" s="272"/>
      <c r="AL57" s="257" t="s">
        <v>12</v>
      </c>
      <c r="AM57" s="258"/>
    </row>
    <row r="58" spans="1:46" s="3" customFormat="1" ht="12">
      <c r="A58" s="59"/>
      <c r="B58" s="142" t="s">
        <v>161</v>
      </c>
      <c r="C58" s="61"/>
      <c r="D58" s="61"/>
      <c r="E58" s="61"/>
      <c r="F58" s="61"/>
      <c r="G58" s="61"/>
      <c r="H58" s="61"/>
      <c r="I58" s="61"/>
      <c r="J58" s="61"/>
      <c r="K58" s="61"/>
      <c r="L58" s="61"/>
      <c r="M58" s="61"/>
      <c r="N58" s="61"/>
      <c r="O58" s="61"/>
      <c r="P58" s="61"/>
      <c r="Q58" s="61"/>
      <c r="R58" s="61"/>
      <c r="S58" s="61"/>
      <c r="T58" s="61"/>
      <c r="U58" s="61"/>
      <c r="V58" s="61"/>
      <c r="W58" s="61"/>
      <c r="X58" s="280" t="e">
        <f>VLOOKUP(L10,計算用!A3:G34,6,FALSE)</f>
        <v>#N/A</v>
      </c>
      <c r="Y58" s="281"/>
      <c r="Z58" s="281"/>
      <c r="AA58" s="282" t="s">
        <v>12</v>
      </c>
      <c r="AB58" s="283"/>
      <c r="AC58" s="288"/>
      <c r="AD58" s="99" t="s">
        <v>25</v>
      </c>
      <c r="AE58" s="100"/>
      <c r="AF58" s="100"/>
      <c r="AG58" s="100"/>
      <c r="AH58" s="108"/>
      <c r="AI58" s="244">
        <v>0</v>
      </c>
      <c r="AJ58" s="245"/>
      <c r="AK58" s="245"/>
      <c r="AL58" s="246" t="s">
        <v>12</v>
      </c>
      <c r="AM58" s="247"/>
    </row>
    <row r="59" spans="1:46" s="3" customFormat="1" ht="12">
      <c r="A59" s="55" t="s">
        <v>130</v>
      </c>
      <c r="B59" s="61"/>
      <c r="C59" s="61"/>
      <c r="D59" s="61"/>
      <c r="E59" s="61"/>
      <c r="F59" s="61"/>
      <c r="G59" s="61"/>
      <c r="H59" s="61"/>
      <c r="I59" s="61"/>
      <c r="J59" s="61"/>
      <c r="K59" s="61"/>
      <c r="L59" s="61"/>
      <c r="M59" s="61"/>
      <c r="N59" s="61"/>
      <c r="O59" s="61"/>
      <c r="P59" s="61"/>
      <c r="Q59" s="61"/>
      <c r="R59" s="61"/>
      <c r="S59" s="61"/>
      <c r="T59" s="61"/>
      <c r="U59" s="61"/>
      <c r="V59" s="61"/>
      <c r="W59" s="61"/>
      <c r="X59" s="280" t="e">
        <f>VLOOKUP(L30,計算用!A24:G52,5,FALSE)</f>
        <v>#N/A</v>
      </c>
      <c r="Y59" s="281"/>
      <c r="Z59" s="281"/>
      <c r="AA59" s="282"/>
      <c r="AB59" s="283"/>
      <c r="AC59" s="288"/>
      <c r="AD59" s="97" t="s">
        <v>26</v>
      </c>
      <c r="AE59" s="98"/>
      <c r="AF59" s="98"/>
      <c r="AG59" s="98"/>
      <c r="AH59" s="109"/>
      <c r="AI59" s="222" t="e">
        <f>SUM(AI57:AK58)</f>
        <v>#N/A</v>
      </c>
      <c r="AJ59" s="223"/>
      <c r="AK59" s="223"/>
      <c r="AL59" s="224" t="s">
        <v>12</v>
      </c>
      <c r="AM59" s="225"/>
      <c r="AT59" s="4"/>
    </row>
    <row r="60" spans="1:46" ht="15" customHeight="1">
      <c r="A60" s="232" t="s">
        <v>111</v>
      </c>
      <c r="B60" s="233"/>
      <c r="C60" s="233"/>
      <c r="D60" s="233"/>
      <c r="E60" s="233"/>
      <c r="F60" s="233"/>
      <c r="G60" s="234"/>
      <c r="H60" s="233" t="s">
        <v>112</v>
      </c>
      <c r="I60" s="233"/>
      <c r="J60" s="233"/>
      <c r="K60" s="233"/>
      <c r="L60" s="233"/>
      <c r="M60" s="232" t="s">
        <v>7</v>
      </c>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4"/>
    </row>
    <row r="61" spans="1:46" ht="15" customHeight="1">
      <c r="A61" s="127" t="s">
        <v>113</v>
      </c>
      <c r="B61" s="128"/>
      <c r="C61" s="128"/>
      <c r="D61" s="128"/>
      <c r="E61" s="129"/>
      <c r="F61" s="129"/>
      <c r="G61" s="130"/>
      <c r="H61" s="278"/>
      <c r="I61" s="278"/>
      <c r="J61" s="278"/>
      <c r="K61" s="278"/>
      <c r="L61" s="278"/>
      <c r="M61" s="235"/>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7"/>
    </row>
    <row r="62" spans="1:46" ht="15" customHeight="1">
      <c r="A62" s="72" t="s">
        <v>114</v>
      </c>
      <c r="B62" s="73"/>
      <c r="C62" s="73"/>
      <c r="D62" s="73"/>
      <c r="E62" s="74"/>
      <c r="F62" s="74"/>
      <c r="G62" s="75"/>
      <c r="H62" s="221"/>
      <c r="I62" s="221"/>
      <c r="J62" s="221"/>
      <c r="K62" s="221"/>
      <c r="L62" s="221"/>
      <c r="M62" s="238"/>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40"/>
    </row>
    <row r="63" spans="1:46" ht="15" customHeight="1">
      <c r="A63" s="72" t="s">
        <v>115</v>
      </c>
      <c r="B63" s="73"/>
      <c r="C63" s="73"/>
      <c r="D63" s="73"/>
      <c r="E63" s="74"/>
      <c r="F63" s="74"/>
      <c r="G63" s="75"/>
      <c r="H63" s="221"/>
      <c r="I63" s="221"/>
      <c r="J63" s="221"/>
      <c r="K63" s="221"/>
      <c r="L63" s="221"/>
      <c r="M63" s="238"/>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40"/>
    </row>
    <row r="64" spans="1:46" ht="15" customHeight="1">
      <c r="A64" s="72" t="s">
        <v>116</v>
      </c>
      <c r="B64" s="73"/>
      <c r="C64" s="73"/>
      <c r="D64" s="73"/>
      <c r="E64" s="74"/>
      <c r="F64" s="74"/>
      <c r="G64" s="75"/>
      <c r="H64" s="221"/>
      <c r="I64" s="221"/>
      <c r="J64" s="221"/>
      <c r="K64" s="221"/>
      <c r="L64" s="221"/>
      <c r="M64" s="238"/>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40"/>
    </row>
    <row r="65" spans="1:39" ht="15" customHeight="1">
      <c r="A65" s="72" t="s">
        <v>117</v>
      </c>
      <c r="B65" s="73"/>
      <c r="C65" s="73"/>
      <c r="D65" s="73"/>
      <c r="E65" s="74"/>
      <c r="F65" s="74"/>
      <c r="G65" s="75"/>
      <c r="H65" s="221"/>
      <c r="I65" s="221"/>
      <c r="J65" s="221"/>
      <c r="K65" s="221"/>
      <c r="L65" s="221"/>
      <c r="M65" s="238"/>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40"/>
    </row>
    <row r="66" spans="1:39" ht="15" customHeight="1">
      <c r="A66" s="72" t="s">
        <v>118</v>
      </c>
      <c r="B66" s="73"/>
      <c r="C66" s="73"/>
      <c r="D66" s="73"/>
      <c r="E66" s="74"/>
      <c r="F66" s="74"/>
      <c r="G66" s="75"/>
      <c r="H66" s="221"/>
      <c r="I66" s="221"/>
      <c r="J66" s="221"/>
      <c r="K66" s="221"/>
      <c r="L66" s="221"/>
      <c r="M66" s="238"/>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40"/>
    </row>
    <row r="67" spans="1:39" ht="15" customHeight="1">
      <c r="A67" s="72" t="s">
        <v>119</v>
      </c>
      <c r="B67" s="73"/>
      <c r="C67" s="73"/>
      <c r="D67" s="73"/>
      <c r="E67" s="74"/>
      <c r="F67" s="74"/>
      <c r="G67" s="75"/>
      <c r="H67" s="221"/>
      <c r="I67" s="221"/>
      <c r="J67" s="221"/>
      <c r="K67" s="221"/>
      <c r="L67" s="221"/>
      <c r="M67" s="238"/>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40"/>
    </row>
    <row r="68" spans="1:39" ht="15" customHeight="1">
      <c r="A68" s="72" t="s">
        <v>120</v>
      </c>
      <c r="B68" s="76"/>
      <c r="C68" s="76"/>
      <c r="D68" s="76"/>
      <c r="E68" s="76"/>
      <c r="F68" s="76"/>
      <c r="G68" s="77"/>
      <c r="H68" s="221"/>
      <c r="I68" s="221"/>
      <c r="J68" s="221"/>
      <c r="K68" s="221"/>
      <c r="L68" s="221"/>
      <c r="M68" s="238"/>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40"/>
    </row>
    <row r="69" spans="1:39" ht="15" customHeight="1">
      <c r="A69" s="78" t="s">
        <v>121</v>
      </c>
      <c r="B69" s="79"/>
      <c r="C69" s="79"/>
      <c r="D69" s="79"/>
      <c r="E69" s="80"/>
      <c r="F69" s="80"/>
      <c r="G69" s="81"/>
      <c r="H69" s="231"/>
      <c r="I69" s="231"/>
      <c r="J69" s="231"/>
      <c r="K69" s="231"/>
      <c r="L69" s="231"/>
      <c r="M69" s="241"/>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3"/>
    </row>
    <row r="70" spans="1:39" ht="15" customHeight="1">
      <c r="A70" s="82" t="s">
        <v>16</v>
      </c>
      <c r="B70" s="90"/>
      <c r="C70" s="90"/>
      <c r="D70" s="90"/>
      <c r="E70" s="83"/>
      <c r="F70" s="83"/>
      <c r="G70" s="84"/>
      <c r="H70" s="226">
        <f>SUM(H61:L69)</f>
        <v>0</v>
      </c>
      <c r="I70" s="226"/>
      <c r="J70" s="226"/>
      <c r="K70" s="226"/>
      <c r="L70" s="227"/>
      <c r="M70" s="228"/>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30"/>
    </row>
    <row r="71" spans="1:39" ht="4.5" customHeight="1">
      <c r="A71" s="85"/>
      <c r="B71" s="85"/>
      <c r="C71" s="85"/>
      <c r="D71" s="85"/>
      <c r="E71" s="91"/>
      <c r="F71" s="91"/>
      <c r="G71" s="91"/>
      <c r="H71" s="91"/>
      <c r="I71" s="91"/>
      <c r="J71" s="93"/>
      <c r="K71" s="93"/>
      <c r="L71" s="93"/>
      <c r="M71" s="93"/>
      <c r="N71" s="93"/>
      <c r="O71" s="91"/>
      <c r="P71" s="91"/>
      <c r="Q71" s="91"/>
      <c r="R71" s="91"/>
      <c r="S71" s="91"/>
      <c r="T71" s="91"/>
      <c r="U71" s="91"/>
      <c r="V71" s="91"/>
      <c r="W71" s="91"/>
      <c r="X71" s="91"/>
      <c r="Y71" s="94"/>
      <c r="Z71" s="94"/>
      <c r="AA71" s="94"/>
      <c r="AB71" s="94"/>
      <c r="AC71" s="94"/>
      <c r="AD71" s="94"/>
      <c r="AE71" s="91"/>
      <c r="AF71" s="91"/>
      <c r="AG71" s="91"/>
      <c r="AH71" s="91"/>
      <c r="AI71" s="91"/>
      <c r="AJ71" s="91"/>
      <c r="AK71" s="91"/>
      <c r="AL71" s="91"/>
      <c r="AM71" s="91"/>
    </row>
    <row r="72" spans="1:39">
      <c r="A72" s="40" t="s">
        <v>191</v>
      </c>
      <c r="B72" s="92"/>
      <c r="C72" s="92"/>
      <c r="D72" s="92"/>
      <c r="E72" s="92"/>
      <c r="F72" s="92"/>
      <c r="G72" s="92"/>
      <c r="H72" s="92"/>
      <c r="I72" s="92"/>
      <c r="J72" s="92"/>
      <c r="K72" s="92"/>
      <c r="L72" s="92"/>
      <c r="M72" s="92"/>
      <c r="N72" s="92"/>
      <c r="O72" s="92"/>
      <c r="P72" s="92"/>
      <c r="Q72" s="92"/>
      <c r="R72" s="92"/>
      <c r="S72" s="92"/>
      <c r="T72" s="92"/>
      <c r="U72" s="92"/>
      <c r="V72" s="92"/>
      <c r="W72" s="92"/>
      <c r="X72" s="92"/>
      <c r="Y72" s="69"/>
      <c r="Z72" s="69"/>
      <c r="AA72" s="69"/>
      <c r="AB72" s="69"/>
      <c r="AC72" s="69"/>
      <c r="AD72" s="69"/>
      <c r="AE72" s="92"/>
      <c r="AF72" s="92"/>
      <c r="AG72" s="92"/>
      <c r="AH72" s="92"/>
      <c r="AI72" s="92"/>
      <c r="AJ72" s="92"/>
      <c r="AK72" s="92"/>
      <c r="AL72" s="92"/>
      <c r="AM72" s="92"/>
    </row>
  </sheetData>
  <sheetProtection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115" zoomScaleNormal="100" zoomScaleSheetLayoutView="115" workbookViewId="0">
      <selection activeCell="H7" sqref="H7:N7"/>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8">
      <c r="A1" s="2" t="s">
        <v>147</v>
      </c>
    </row>
    <row r="2" spans="1:48" ht="7.5" customHeight="1"/>
    <row r="3" spans="1:48">
      <c r="A3" s="320" t="s">
        <v>235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2"/>
    </row>
    <row r="4" spans="1:48" ht="9"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48">
      <c r="A5" s="317" t="s">
        <v>53</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9"/>
    </row>
    <row r="6" spans="1:48" ht="4.5" customHeight="1">
      <c r="A6" s="42"/>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1"/>
    </row>
    <row r="7" spans="1:48" ht="17.25" customHeight="1">
      <c r="A7" s="232" t="s">
        <v>22</v>
      </c>
      <c r="B7" s="233"/>
      <c r="C7" s="233"/>
      <c r="D7" s="233"/>
      <c r="E7" s="233"/>
      <c r="F7" s="233"/>
      <c r="G7" s="234"/>
      <c r="H7" s="344"/>
      <c r="I7" s="345"/>
      <c r="J7" s="345"/>
      <c r="K7" s="345"/>
      <c r="L7" s="345"/>
      <c r="M7" s="345"/>
      <c r="N7" s="346"/>
      <c r="O7" s="232" t="s">
        <v>54</v>
      </c>
      <c r="P7" s="233"/>
      <c r="Q7" s="233"/>
      <c r="R7" s="233"/>
      <c r="S7" s="234"/>
      <c r="T7" s="347"/>
      <c r="U7" s="294"/>
      <c r="V7" s="294"/>
      <c r="W7" s="294"/>
      <c r="X7" s="294"/>
      <c r="Y7" s="294"/>
      <c r="Z7" s="294"/>
      <c r="AA7" s="294"/>
      <c r="AB7" s="294"/>
      <c r="AC7" s="294"/>
      <c r="AD7" s="294"/>
      <c r="AE7" s="294"/>
      <c r="AF7" s="294"/>
      <c r="AG7" s="294"/>
      <c r="AH7" s="294"/>
      <c r="AI7" s="294"/>
      <c r="AJ7" s="294"/>
      <c r="AK7" s="294"/>
      <c r="AL7" s="294"/>
      <c r="AM7" s="348"/>
    </row>
    <row r="8" spans="1:48">
      <c r="A8" s="323" t="s">
        <v>55</v>
      </c>
      <c r="B8" s="324"/>
      <c r="C8" s="325"/>
      <c r="D8" s="232" t="s">
        <v>56</v>
      </c>
      <c r="E8" s="233"/>
      <c r="F8" s="233"/>
      <c r="G8" s="234"/>
      <c r="H8" s="22" t="s">
        <v>57</v>
      </c>
      <c r="I8" s="22"/>
      <c r="J8" s="22"/>
      <c r="K8" s="22"/>
      <c r="L8" s="22"/>
      <c r="M8" s="22"/>
      <c r="N8" s="22"/>
      <c r="O8" s="22"/>
      <c r="P8" s="22"/>
      <c r="Q8" s="22"/>
      <c r="R8" s="22"/>
      <c r="S8" s="23"/>
      <c r="T8" s="323" t="s">
        <v>58</v>
      </c>
      <c r="U8" s="324"/>
      <c r="V8" s="325"/>
      <c r="W8" s="232" t="s">
        <v>4</v>
      </c>
      <c r="X8" s="233"/>
      <c r="Y8" s="233"/>
      <c r="Z8" s="233"/>
      <c r="AA8" s="233"/>
      <c r="AB8" s="233"/>
      <c r="AC8" s="233"/>
      <c r="AD8" s="233"/>
      <c r="AE8" s="233"/>
      <c r="AF8" s="234"/>
      <c r="AG8" s="332" t="s">
        <v>60</v>
      </c>
      <c r="AH8" s="333"/>
      <c r="AI8" s="333"/>
      <c r="AJ8" s="333"/>
      <c r="AK8" s="333"/>
      <c r="AL8" s="333"/>
      <c r="AM8" s="334"/>
    </row>
    <row r="9" spans="1:48" ht="17.25" customHeight="1">
      <c r="A9" s="326"/>
      <c r="B9" s="327"/>
      <c r="C9" s="328"/>
      <c r="D9" s="329" t="s">
        <v>92</v>
      </c>
      <c r="E9" s="330"/>
      <c r="F9" s="330"/>
      <c r="G9" s="331"/>
      <c r="H9" s="335"/>
      <c r="I9" s="336"/>
      <c r="J9" s="336"/>
      <c r="K9" s="336"/>
      <c r="L9" s="336"/>
      <c r="M9" s="336"/>
      <c r="N9" s="336"/>
      <c r="O9" s="336"/>
      <c r="P9" s="336"/>
      <c r="Q9" s="336"/>
      <c r="R9" s="336"/>
      <c r="S9" s="337"/>
      <c r="T9" s="326"/>
      <c r="U9" s="327"/>
      <c r="V9" s="328"/>
      <c r="W9" s="338"/>
      <c r="X9" s="339"/>
      <c r="Y9" s="339"/>
      <c r="Z9" s="339"/>
      <c r="AA9" s="339"/>
      <c r="AB9" s="339"/>
      <c r="AC9" s="339"/>
      <c r="AD9" s="339"/>
      <c r="AE9" s="339"/>
      <c r="AF9" s="340"/>
      <c r="AG9" s="341"/>
      <c r="AH9" s="342"/>
      <c r="AI9" s="342"/>
      <c r="AJ9" s="342"/>
      <c r="AK9" s="342"/>
      <c r="AL9" s="342"/>
      <c r="AM9" s="343"/>
    </row>
    <row r="10" spans="1:48" s="3" customFormat="1" ht="20.25" customHeight="1">
      <c r="A10" s="26" t="s">
        <v>122</v>
      </c>
      <c r="B10" s="24"/>
      <c r="C10" s="27"/>
      <c r="D10" s="27"/>
      <c r="E10" s="25"/>
      <c r="F10" s="25"/>
      <c r="G10" s="25"/>
      <c r="H10" s="25"/>
      <c r="I10" s="25"/>
      <c r="J10" s="25"/>
      <c r="K10" s="28"/>
      <c r="L10" s="301"/>
      <c r="M10" s="302"/>
      <c r="N10" s="302"/>
      <c r="O10" s="302"/>
      <c r="P10" s="302"/>
      <c r="Q10" s="302"/>
      <c r="R10" s="302"/>
      <c r="S10" s="302"/>
      <c r="T10" s="302"/>
      <c r="U10" s="302"/>
      <c r="V10" s="302"/>
      <c r="W10" s="302"/>
      <c r="X10" s="302"/>
      <c r="Y10" s="303"/>
      <c r="Z10" s="298" t="s">
        <v>43</v>
      </c>
      <c r="AA10" s="299"/>
      <c r="AB10" s="300"/>
      <c r="AC10" s="294"/>
      <c r="AD10" s="294"/>
      <c r="AE10" s="269" t="s">
        <v>13</v>
      </c>
      <c r="AF10" s="270"/>
      <c r="AG10" s="295" t="s">
        <v>129</v>
      </c>
      <c r="AH10" s="296"/>
      <c r="AI10" s="297"/>
      <c r="AJ10" s="294"/>
      <c r="AK10" s="294"/>
      <c r="AL10" s="269" t="s">
        <v>13</v>
      </c>
      <c r="AM10" s="270"/>
      <c r="AP10" s="289"/>
      <c r="AQ10" s="289"/>
      <c r="AR10" s="289"/>
      <c r="AS10" s="289"/>
      <c r="AT10" s="289"/>
      <c r="AU10" s="289"/>
    </row>
    <row r="11" spans="1:48" s="3" customFormat="1" ht="18" customHeight="1">
      <c r="A11" s="304" t="s">
        <v>6</v>
      </c>
      <c r="B11" s="305"/>
      <c r="C11" s="305"/>
      <c r="D11" s="305"/>
      <c r="E11" s="305"/>
      <c r="F11" s="305"/>
      <c r="G11" s="305"/>
      <c r="H11" s="306"/>
      <c r="I11" s="10"/>
      <c r="J11" s="45" t="s">
        <v>153</v>
      </c>
      <c r="K11" s="46"/>
      <c r="L11" s="47"/>
      <c r="M11" s="47"/>
      <c r="N11" s="47"/>
      <c r="O11" s="47"/>
      <c r="P11" s="47"/>
      <c r="Q11" s="47"/>
      <c r="R11" s="47"/>
      <c r="S11" s="47"/>
      <c r="T11" s="47"/>
      <c r="U11" s="47"/>
      <c r="V11" s="47"/>
      <c r="W11" s="47"/>
      <c r="X11" s="47"/>
      <c r="Y11" s="10"/>
      <c r="Z11" s="45" t="s">
        <v>154</v>
      </c>
      <c r="AA11" s="46"/>
      <c r="AB11" s="47"/>
      <c r="AC11" s="47"/>
      <c r="AD11" s="47"/>
      <c r="AE11" s="47"/>
      <c r="AF11" s="47"/>
      <c r="AG11" s="47"/>
      <c r="AH11" s="47"/>
      <c r="AI11" s="47"/>
      <c r="AJ11" s="47"/>
      <c r="AK11" s="47"/>
      <c r="AL11" s="47"/>
      <c r="AM11" s="51"/>
    </row>
    <row r="12" spans="1:48" s="3" customFormat="1" ht="18" customHeight="1">
      <c r="A12" s="307"/>
      <c r="B12" s="308"/>
      <c r="C12" s="308"/>
      <c r="D12" s="308"/>
      <c r="E12" s="308"/>
      <c r="F12" s="308"/>
      <c r="G12" s="308"/>
      <c r="H12" s="309"/>
      <c r="I12" s="14"/>
      <c r="J12" s="48" t="s">
        <v>48</v>
      </c>
      <c r="K12" s="49"/>
      <c r="L12" s="50"/>
      <c r="M12" s="50"/>
      <c r="N12" s="50"/>
      <c r="O12" s="50"/>
      <c r="P12" s="50"/>
      <c r="Q12" s="50"/>
      <c r="R12" s="50"/>
      <c r="S12" s="50"/>
      <c r="T12" s="50"/>
      <c r="U12" s="49"/>
      <c r="V12" s="50"/>
      <c r="W12" s="50"/>
      <c r="X12" s="50"/>
      <c r="Y12" s="9"/>
      <c r="Z12" s="52" t="s">
        <v>47</v>
      </c>
      <c r="AA12" s="49"/>
      <c r="AB12" s="50"/>
      <c r="AC12" s="50"/>
      <c r="AD12" s="50"/>
      <c r="AE12" s="50"/>
      <c r="AF12" s="50"/>
      <c r="AG12" s="50"/>
      <c r="AH12" s="50"/>
      <c r="AI12" s="50"/>
      <c r="AJ12" s="50"/>
      <c r="AK12" s="50"/>
      <c r="AL12" s="50"/>
      <c r="AM12" s="53"/>
    </row>
    <row r="13" spans="1:48" s="3" customFormat="1" ht="9" customHeight="1">
      <c r="A13" s="54"/>
      <c r="B13" s="195"/>
      <c r="C13" s="195"/>
      <c r="D13" s="195"/>
      <c r="E13" s="195"/>
      <c r="F13" s="195"/>
      <c r="G13" s="195"/>
      <c r="H13" s="195"/>
      <c r="I13" s="56"/>
      <c r="J13" s="57"/>
      <c r="K13" s="56"/>
      <c r="L13" s="58"/>
      <c r="M13" s="58"/>
      <c r="N13" s="58"/>
      <c r="O13" s="58"/>
      <c r="P13" s="58"/>
      <c r="Q13" s="58"/>
      <c r="R13" s="58"/>
      <c r="S13" s="58"/>
      <c r="T13" s="58"/>
      <c r="U13" s="59"/>
      <c r="V13" s="58"/>
      <c r="W13" s="58"/>
      <c r="X13" s="58"/>
      <c r="Y13" s="48"/>
      <c r="Z13" s="52"/>
      <c r="AA13" s="49"/>
      <c r="AB13" s="50"/>
      <c r="AC13" s="50"/>
      <c r="AD13" s="50"/>
      <c r="AE13" s="50"/>
      <c r="AF13" s="50"/>
      <c r="AG13" s="50"/>
      <c r="AH13" s="50"/>
      <c r="AI13" s="50"/>
      <c r="AJ13" s="50"/>
      <c r="AK13" s="50"/>
      <c r="AL13" s="58"/>
      <c r="AM13" s="60"/>
    </row>
    <row r="14" spans="1:48" s="3" customFormat="1" ht="12">
      <c r="A14" s="317" t="s">
        <v>108</v>
      </c>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9"/>
    </row>
    <row r="15" spans="1:48" s="3" customFormat="1" ht="4.5" customHeight="1">
      <c r="A15" s="61"/>
      <c r="B15" s="61"/>
      <c r="C15" s="61"/>
      <c r="D15" s="61"/>
      <c r="E15" s="61"/>
      <c r="F15" s="61"/>
      <c r="G15" s="61"/>
      <c r="H15" s="61"/>
      <c r="I15" s="57"/>
      <c r="J15" s="62"/>
      <c r="K15" s="56"/>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row>
    <row r="16" spans="1:48" s="3" customFormat="1" ht="19.5" customHeight="1">
      <c r="A16" s="350" t="s">
        <v>215</v>
      </c>
      <c r="B16" s="350"/>
      <c r="C16" s="350"/>
      <c r="D16" s="350"/>
      <c r="E16" s="350"/>
      <c r="F16" s="350"/>
      <c r="G16" s="350"/>
      <c r="H16" s="350"/>
      <c r="I16" s="350"/>
      <c r="J16" s="350"/>
      <c r="K16" s="350"/>
      <c r="L16" s="350"/>
      <c r="M16" s="350"/>
      <c r="N16" s="350"/>
      <c r="O16" s="350"/>
      <c r="P16" s="350"/>
      <c r="Q16" s="350"/>
      <c r="R16" s="350"/>
      <c r="S16" s="350"/>
      <c r="T16" s="350"/>
      <c r="U16" s="350"/>
      <c r="V16" s="350"/>
      <c r="W16" s="350"/>
      <c r="X16" s="349" t="s">
        <v>254</v>
      </c>
      <c r="Y16" s="349"/>
      <c r="Z16" s="349"/>
      <c r="AA16" s="351" t="s">
        <v>237</v>
      </c>
      <c r="AB16" s="352"/>
      <c r="AC16" s="352"/>
      <c r="AD16" s="352"/>
      <c r="AE16" s="352"/>
      <c r="AF16" s="352"/>
      <c r="AG16" s="352"/>
      <c r="AH16" s="352"/>
      <c r="AI16" s="352"/>
      <c r="AJ16" s="352"/>
      <c r="AK16" s="352"/>
      <c r="AL16" s="352"/>
      <c r="AM16" s="352"/>
    </row>
    <row r="17" spans="1:48" s="3" customFormat="1" ht="19.5" customHeight="1">
      <c r="A17" s="350" t="s">
        <v>123</v>
      </c>
      <c r="B17" s="350"/>
      <c r="C17" s="350"/>
      <c r="D17" s="350"/>
      <c r="E17" s="350"/>
      <c r="F17" s="350"/>
      <c r="G17" s="350"/>
      <c r="H17" s="350"/>
      <c r="I17" s="350"/>
      <c r="J17" s="350"/>
      <c r="K17" s="350"/>
      <c r="L17" s="350"/>
      <c r="M17" s="350"/>
      <c r="N17" s="350"/>
      <c r="O17" s="350"/>
      <c r="P17" s="350"/>
      <c r="Q17" s="350"/>
      <c r="R17" s="350"/>
      <c r="S17" s="350"/>
      <c r="T17" s="350"/>
      <c r="U17" s="350"/>
      <c r="V17" s="350"/>
      <c r="W17" s="350"/>
      <c r="X17" s="349" t="s">
        <v>254</v>
      </c>
      <c r="Y17" s="349"/>
      <c r="Z17" s="349"/>
      <c r="AA17" s="351" t="s">
        <v>109</v>
      </c>
      <c r="AB17" s="352"/>
      <c r="AC17" s="352"/>
      <c r="AD17" s="352"/>
      <c r="AE17" s="352"/>
      <c r="AF17" s="352"/>
      <c r="AG17" s="352"/>
      <c r="AH17" s="352"/>
      <c r="AI17" s="352"/>
      <c r="AJ17" s="352"/>
      <c r="AK17" s="352"/>
      <c r="AL17" s="352"/>
      <c r="AM17" s="352"/>
    </row>
    <row r="18" spans="1:48" s="3" customFormat="1" ht="9" customHeight="1">
      <c r="A18" s="61"/>
      <c r="B18" s="61"/>
      <c r="C18" s="61"/>
      <c r="D18" s="61"/>
      <c r="E18" s="61"/>
      <c r="F18" s="61"/>
      <c r="G18" s="61"/>
      <c r="H18" s="61"/>
      <c r="I18" s="57"/>
      <c r="J18" s="62"/>
      <c r="K18" s="56"/>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row>
    <row r="19" spans="1:48" s="3" customFormat="1" ht="12">
      <c r="A19" s="317" t="s">
        <v>110</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9"/>
    </row>
    <row r="20" spans="1:48" s="3" customFormat="1" ht="6" customHeight="1" thickBot="1">
      <c r="A20" s="61"/>
      <c r="B20" s="61"/>
      <c r="C20" s="61"/>
      <c r="D20" s="61"/>
      <c r="E20" s="61"/>
      <c r="F20" s="61"/>
      <c r="G20" s="61"/>
      <c r="H20" s="61"/>
      <c r="I20" s="57"/>
      <c r="J20" s="62"/>
      <c r="K20" s="56"/>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row>
    <row r="21" spans="1:48" s="3" customFormat="1" ht="19.5" customHeight="1" thickBot="1">
      <c r="A21" s="63" t="s">
        <v>195</v>
      </c>
      <c r="B21" s="61"/>
      <c r="C21" s="61"/>
      <c r="D21" s="61"/>
      <c r="E21" s="61"/>
      <c r="F21" s="61"/>
      <c r="G21" s="61"/>
      <c r="H21" s="61"/>
      <c r="I21" s="168" t="s">
        <v>144</v>
      </c>
      <c r="J21" s="62"/>
      <c r="K21" s="56"/>
      <c r="L21" s="58"/>
      <c r="M21" s="58"/>
      <c r="N21" s="58"/>
      <c r="O21" s="58"/>
      <c r="P21" s="58"/>
      <c r="Q21" s="58"/>
      <c r="R21" s="58"/>
      <c r="S21" s="58"/>
      <c r="T21" s="58"/>
      <c r="U21" s="58"/>
      <c r="V21" s="58"/>
      <c r="W21" s="58"/>
      <c r="X21" s="58"/>
      <c r="Y21" s="58"/>
      <c r="Z21" s="58"/>
      <c r="AA21" s="58"/>
      <c r="AB21" s="58"/>
      <c r="AC21" s="58"/>
      <c r="AD21" s="58"/>
      <c r="AE21" s="259" t="s">
        <v>125</v>
      </c>
      <c r="AF21" s="260"/>
      <c r="AG21" s="260"/>
      <c r="AH21" s="261"/>
      <c r="AI21" s="271">
        <f>(20*M22+5*V22)*10+AE22</f>
        <v>0</v>
      </c>
      <c r="AJ21" s="272"/>
      <c r="AK21" s="272"/>
      <c r="AL21" s="257" t="s">
        <v>12</v>
      </c>
      <c r="AM21" s="258"/>
    </row>
    <row r="22" spans="1:48" s="3" customFormat="1" ht="19.5" customHeight="1">
      <c r="A22" s="29" t="s">
        <v>39</v>
      </c>
      <c r="B22" s="30"/>
      <c r="C22" s="31"/>
      <c r="D22" s="31"/>
      <c r="E22" s="31"/>
      <c r="F22" s="31"/>
      <c r="G22" s="32"/>
      <c r="H22" s="290" t="s">
        <v>40</v>
      </c>
      <c r="I22" s="291"/>
      <c r="J22" s="291"/>
      <c r="K22" s="291"/>
      <c r="L22" s="292"/>
      <c r="M22" s="293">
        <f>COUNTIFS(職員表!$H6:$H405,$H$7,職員表!$O6:$O405,20,職員表!$I6:$I405,個票2!$L$10)</f>
        <v>0</v>
      </c>
      <c r="N22" s="293"/>
      <c r="O22" s="293"/>
      <c r="P22" s="21" t="s">
        <v>13</v>
      </c>
      <c r="Q22" s="264" t="s">
        <v>42</v>
      </c>
      <c r="R22" s="265"/>
      <c r="S22" s="265"/>
      <c r="T22" s="265"/>
      <c r="U22" s="266"/>
      <c r="V22" s="293">
        <f>COUNTIFS(職員表!$H6:$H405,$H7,職員表!$O6:$O405,5,職員表!$I6:$I405,個票2!$L$10)</f>
        <v>0</v>
      </c>
      <c r="W22" s="293"/>
      <c r="X22" s="293"/>
      <c r="Y22" s="71" t="s">
        <v>13</v>
      </c>
      <c r="Z22" s="192" t="s">
        <v>145</v>
      </c>
      <c r="AA22" s="193"/>
      <c r="AB22" s="193"/>
      <c r="AC22" s="193"/>
      <c r="AD22" s="194"/>
      <c r="AE22" s="244"/>
      <c r="AF22" s="245"/>
      <c r="AG22" s="245"/>
      <c r="AH22" s="273" t="s">
        <v>12</v>
      </c>
      <c r="AI22" s="273"/>
      <c r="AJ22" s="134" t="s">
        <v>146</v>
      </c>
      <c r="AK22" s="50"/>
      <c r="AL22" s="50"/>
      <c r="AM22" s="53"/>
      <c r="AO22" s="3">
        <f>IF(M22=0,,"有")</f>
        <v>0</v>
      </c>
    </row>
    <row r="23" spans="1:48" s="3" customFormat="1" ht="7.5" customHeight="1" thickBot="1">
      <c r="A23" s="61"/>
      <c r="B23" s="61"/>
      <c r="C23" s="61"/>
      <c r="D23" s="61"/>
      <c r="E23" s="61"/>
      <c r="F23" s="61"/>
      <c r="G23" s="61"/>
      <c r="H23" s="61"/>
      <c r="I23" s="57"/>
      <c r="J23" s="62"/>
      <c r="K23" s="56"/>
      <c r="L23" s="58"/>
      <c r="M23" s="58"/>
      <c r="N23" s="58"/>
      <c r="O23" s="58"/>
      <c r="P23" s="58"/>
      <c r="Q23" s="58"/>
      <c r="R23" s="58"/>
      <c r="S23" s="58"/>
      <c r="T23" s="58"/>
      <c r="U23" s="58"/>
      <c r="V23" s="58"/>
      <c r="W23" s="58"/>
      <c r="X23" s="190"/>
      <c r="Y23" s="190"/>
      <c r="Z23" s="190"/>
      <c r="AA23" s="190"/>
      <c r="AB23" s="190"/>
      <c r="AC23" s="190"/>
      <c r="AD23" s="47"/>
      <c r="AE23" s="58"/>
      <c r="AF23" s="58"/>
      <c r="AG23" s="58"/>
      <c r="AH23" s="58"/>
      <c r="AI23" s="58"/>
      <c r="AJ23" s="58"/>
      <c r="AK23" s="58"/>
      <c r="AL23" s="58"/>
      <c r="AM23" s="58"/>
    </row>
    <row r="24" spans="1:48" ht="19.5" customHeight="1" thickBot="1">
      <c r="A24" s="64" t="s">
        <v>228</v>
      </c>
      <c r="B24" s="61"/>
      <c r="C24" s="195"/>
      <c r="D24" s="61"/>
      <c r="E24" s="65"/>
      <c r="F24" s="61"/>
      <c r="G24" s="61"/>
      <c r="H24" s="61"/>
      <c r="I24" s="61"/>
      <c r="J24" s="66"/>
      <c r="K24" s="66"/>
      <c r="L24" s="66"/>
      <c r="M24" s="66"/>
      <c r="N24" s="66"/>
      <c r="O24" s="67"/>
      <c r="P24" s="68"/>
      <c r="Q24" s="69"/>
      <c r="R24" s="69"/>
      <c r="S24" s="66"/>
      <c r="T24" s="62"/>
      <c r="U24" s="66"/>
      <c r="V24" s="66"/>
      <c r="W24" s="195"/>
      <c r="X24" s="310" t="s">
        <v>127</v>
      </c>
      <c r="Y24" s="311"/>
      <c r="Z24" s="311"/>
      <c r="AA24" s="311"/>
      <c r="AB24" s="312"/>
      <c r="AC24" s="288" t="s">
        <v>124</v>
      </c>
      <c r="AD24" s="101" t="s">
        <v>49</v>
      </c>
      <c r="AE24" s="102"/>
      <c r="AF24" s="102"/>
      <c r="AG24" s="103"/>
      <c r="AH24" s="102"/>
      <c r="AI24" s="271" t="e">
        <f>MIN(X25,ROUNDDOWN(H37/1000,0))</f>
        <v>#N/A</v>
      </c>
      <c r="AJ24" s="272"/>
      <c r="AK24" s="272"/>
      <c r="AL24" s="257" t="s">
        <v>12</v>
      </c>
      <c r="AM24" s="258"/>
    </row>
    <row r="25" spans="1:48">
      <c r="A25" s="64"/>
      <c r="B25" s="61"/>
      <c r="C25" s="141" t="s">
        <v>155</v>
      </c>
      <c r="D25" s="61"/>
      <c r="E25" s="65"/>
      <c r="F25" s="61"/>
      <c r="G25" s="61"/>
      <c r="H25" s="61"/>
      <c r="I25" s="61"/>
      <c r="J25" s="66"/>
      <c r="K25" s="66"/>
      <c r="L25" s="66"/>
      <c r="M25" s="66"/>
      <c r="N25" s="66"/>
      <c r="O25" s="67"/>
      <c r="P25" s="68"/>
      <c r="Q25" s="69"/>
      <c r="R25" s="69"/>
      <c r="S25" s="66"/>
      <c r="T25" s="62"/>
      <c r="U25" s="66"/>
      <c r="V25" s="66"/>
      <c r="W25" s="70"/>
      <c r="X25" s="313" t="e">
        <f>VLOOKUP(L10,計算用!A3:G34,2,FALSE)</f>
        <v>#N/A</v>
      </c>
      <c r="Y25" s="314"/>
      <c r="Z25" s="314"/>
      <c r="AA25" s="315" t="s">
        <v>12</v>
      </c>
      <c r="AB25" s="316"/>
      <c r="AC25" s="288"/>
      <c r="AD25" s="198" t="s">
        <v>25</v>
      </c>
      <c r="AE25" s="104"/>
      <c r="AF25" s="104"/>
      <c r="AG25" s="104"/>
      <c r="AH25" s="106"/>
      <c r="AI25" s="244"/>
      <c r="AJ25" s="245"/>
      <c r="AK25" s="245"/>
      <c r="AL25" s="246" t="s">
        <v>12</v>
      </c>
      <c r="AM25" s="247"/>
      <c r="AV25" s="3"/>
    </row>
    <row r="26" spans="1:48">
      <c r="A26" s="195" t="s">
        <v>156</v>
      </c>
      <c r="B26" s="61"/>
      <c r="C26" s="195"/>
      <c r="D26" s="61"/>
      <c r="E26" s="65"/>
      <c r="F26" s="61"/>
      <c r="G26" s="61"/>
      <c r="H26" s="61"/>
      <c r="I26" s="61"/>
      <c r="J26" s="66"/>
      <c r="K26" s="66"/>
      <c r="L26" s="66"/>
      <c r="M26" s="66"/>
      <c r="N26" s="66"/>
      <c r="O26" s="67"/>
      <c r="P26" s="68"/>
      <c r="Q26" s="69"/>
      <c r="R26" s="69"/>
      <c r="S26" s="66"/>
      <c r="T26" s="62"/>
      <c r="U26" s="66"/>
      <c r="V26" s="66"/>
      <c r="W26" s="70"/>
      <c r="X26" s="313"/>
      <c r="Y26" s="314"/>
      <c r="Z26" s="314"/>
      <c r="AA26" s="315"/>
      <c r="AB26" s="316"/>
      <c r="AC26" s="288"/>
      <c r="AD26" s="196" t="s">
        <v>26</v>
      </c>
      <c r="AE26" s="105"/>
      <c r="AF26" s="105"/>
      <c r="AG26" s="105"/>
      <c r="AH26" s="201"/>
      <c r="AI26" s="222" t="e">
        <f>SUM(AI24:AK25)</f>
        <v>#N/A</v>
      </c>
      <c r="AJ26" s="223"/>
      <c r="AK26" s="223"/>
      <c r="AL26" s="224" t="s">
        <v>12</v>
      </c>
      <c r="AM26" s="225"/>
    </row>
    <row r="27" spans="1:48" ht="15" customHeight="1">
      <c r="A27" s="232" t="s">
        <v>111</v>
      </c>
      <c r="B27" s="233"/>
      <c r="C27" s="233"/>
      <c r="D27" s="233"/>
      <c r="E27" s="233"/>
      <c r="F27" s="233"/>
      <c r="G27" s="234"/>
      <c r="H27" s="233" t="s">
        <v>112</v>
      </c>
      <c r="I27" s="233"/>
      <c r="J27" s="233"/>
      <c r="K27" s="233"/>
      <c r="L27" s="233"/>
      <c r="M27" s="232" t="s">
        <v>7</v>
      </c>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4"/>
    </row>
    <row r="28" spans="1:48" ht="15" customHeight="1">
      <c r="A28" s="127" t="s">
        <v>113</v>
      </c>
      <c r="B28" s="128"/>
      <c r="C28" s="128"/>
      <c r="D28" s="128"/>
      <c r="E28" s="129"/>
      <c r="F28" s="129"/>
      <c r="G28" s="130"/>
      <c r="H28" s="278"/>
      <c r="I28" s="278"/>
      <c r="J28" s="278"/>
      <c r="K28" s="278"/>
      <c r="L28" s="278"/>
      <c r="M28" s="235"/>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7"/>
    </row>
    <row r="29" spans="1:48" ht="15" customHeight="1">
      <c r="A29" s="72" t="s">
        <v>114</v>
      </c>
      <c r="B29" s="73"/>
      <c r="C29" s="73"/>
      <c r="D29" s="73"/>
      <c r="E29" s="74"/>
      <c r="F29" s="74"/>
      <c r="G29" s="75"/>
      <c r="H29" s="221"/>
      <c r="I29" s="221"/>
      <c r="J29" s="221"/>
      <c r="K29" s="221"/>
      <c r="L29" s="221"/>
      <c r="M29" s="238"/>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40"/>
    </row>
    <row r="30" spans="1:48" ht="15" customHeight="1">
      <c r="A30" s="72" t="s">
        <v>115</v>
      </c>
      <c r="B30" s="73"/>
      <c r="C30" s="73"/>
      <c r="D30" s="73"/>
      <c r="E30" s="74"/>
      <c r="F30" s="74"/>
      <c r="G30" s="75"/>
      <c r="H30" s="221"/>
      <c r="I30" s="221"/>
      <c r="J30" s="221"/>
      <c r="K30" s="221"/>
      <c r="L30" s="221"/>
      <c r="M30" s="238"/>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40"/>
    </row>
    <row r="31" spans="1:48" ht="15" customHeight="1">
      <c r="A31" s="72" t="s">
        <v>116</v>
      </c>
      <c r="B31" s="73"/>
      <c r="C31" s="73"/>
      <c r="D31" s="73"/>
      <c r="E31" s="74"/>
      <c r="F31" s="74"/>
      <c r="G31" s="75"/>
      <c r="H31" s="221"/>
      <c r="I31" s="221"/>
      <c r="J31" s="221"/>
      <c r="K31" s="221"/>
      <c r="L31" s="221"/>
      <c r="M31" s="238"/>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40"/>
    </row>
    <row r="32" spans="1:48" ht="15" customHeight="1">
      <c r="A32" s="72" t="s">
        <v>117</v>
      </c>
      <c r="B32" s="73"/>
      <c r="C32" s="73"/>
      <c r="D32" s="73"/>
      <c r="E32" s="74"/>
      <c r="F32" s="74"/>
      <c r="G32" s="75"/>
      <c r="H32" s="221"/>
      <c r="I32" s="221"/>
      <c r="J32" s="221"/>
      <c r="K32" s="221"/>
      <c r="L32" s="221"/>
      <c r="M32" s="238"/>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0"/>
    </row>
    <row r="33" spans="1:48" ht="15" customHeight="1">
      <c r="A33" s="72" t="s">
        <v>118</v>
      </c>
      <c r="B33" s="73"/>
      <c r="C33" s="73"/>
      <c r="D33" s="73"/>
      <c r="E33" s="74"/>
      <c r="F33" s="74"/>
      <c r="G33" s="75"/>
      <c r="H33" s="221"/>
      <c r="I33" s="221"/>
      <c r="J33" s="221"/>
      <c r="K33" s="221"/>
      <c r="L33" s="221"/>
      <c r="M33" s="238"/>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40"/>
      <c r="AV33" s="3"/>
    </row>
    <row r="34" spans="1:48" ht="15" customHeight="1">
      <c r="A34" s="72" t="s">
        <v>119</v>
      </c>
      <c r="B34" s="73"/>
      <c r="C34" s="73"/>
      <c r="D34" s="73"/>
      <c r="E34" s="74"/>
      <c r="F34" s="74"/>
      <c r="G34" s="75"/>
      <c r="H34" s="221"/>
      <c r="I34" s="221"/>
      <c r="J34" s="221"/>
      <c r="K34" s="221"/>
      <c r="L34" s="221"/>
      <c r="M34" s="238"/>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40"/>
    </row>
    <row r="35" spans="1:48" ht="15" customHeight="1">
      <c r="A35" s="72" t="s">
        <v>120</v>
      </c>
      <c r="B35" s="76"/>
      <c r="C35" s="76"/>
      <c r="D35" s="76"/>
      <c r="E35" s="76"/>
      <c r="F35" s="76"/>
      <c r="G35" s="77"/>
      <c r="H35" s="221"/>
      <c r="I35" s="221"/>
      <c r="J35" s="221"/>
      <c r="K35" s="221"/>
      <c r="L35" s="221"/>
      <c r="M35" s="238"/>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40"/>
    </row>
    <row r="36" spans="1:48" ht="15" customHeight="1">
      <c r="A36" s="78" t="s">
        <v>121</v>
      </c>
      <c r="B36" s="79"/>
      <c r="C36" s="79"/>
      <c r="D36" s="79"/>
      <c r="E36" s="80"/>
      <c r="F36" s="80"/>
      <c r="G36" s="81"/>
      <c r="H36" s="231"/>
      <c r="I36" s="231"/>
      <c r="J36" s="231"/>
      <c r="K36" s="231"/>
      <c r="L36" s="231"/>
      <c r="M36" s="241"/>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3"/>
    </row>
    <row r="37" spans="1:48" ht="15" customHeight="1">
      <c r="A37" s="82" t="s">
        <v>16</v>
      </c>
      <c r="B37" s="83"/>
      <c r="C37" s="83"/>
      <c r="D37" s="83"/>
      <c r="E37" s="83"/>
      <c r="F37" s="83"/>
      <c r="G37" s="84"/>
      <c r="H37" s="226">
        <f>SUM(H28:L36)</f>
        <v>0</v>
      </c>
      <c r="I37" s="226"/>
      <c r="J37" s="226"/>
      <c r="K37" s="226"/>
      <c r="L37" s="227"/>
      <c r="M37" s="228"/>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30"/>
    </row>
    <row r="38" spans="1:48" ht="7.5" customHeight="1">
      <c r="A38" s="85"/>
      <c r="B38" s="85"/>
      <c r="C38" s="85"/>
      <c r="D38" s="85"/>
      <c r="E38" s="86"/>
      <c r="F38" s="86"/>
      <c r="G38" s="86"/>
      <c r="H38" s="86"/>
      <c r="I38" s="86"/>
      <c r="J38" s="87"/>
      <c r="K38" s="87"/>
      <c r="L38" s="87"/>
      <c r="M38" s="87"/>
      <c r="N38" s="87"/>
      <c r="O38" s="88"/>
      <c r="P38" s="88"/>
      <c r="Q38" s="88"/>
      <c r="R38" s="88"/>
      <c r="S38" s="88"/>
      <c r="T38" s="88"/>
      <c r="U38" s="88"/>
      <c r="V38" s="88"/>
      <c r="W38" s="88"/>
      <c r="X38" s="88"/>
      <c r="Y38" s="88"/>
      <c r="Z38" s="88"/>
      <c r="AA38" s="88"/>
      <c r="AB38" s="88"/>
      <c r="AC38" s="88"/>
      <c r="AD38" s="88"/>
      <c r="AE38" s="88"/>
      <c r="AF38" s="88"/>
      <c r="AG38" s="88"/>
      <c r="AH38" s="144"/>
      <c r="AI38" s="88"/>
      <c r="AJ38" s="88"/>
      <c r="AK38" s="88"/>
      <c r="AL38" s="88"/>
      <c r="AM38" s="88"/>
    </row>
    <row r="39" spans="1:48" ht="19.5" customHeight="1" thickBot="1">
      <c r="A39" s="64" t="s">
        <v>229</v>
      </c>
      <c r="B39" s="61"/>
      <c r="C39" s="195"/>
      <c r="D39" s="61"/>
      <c r="E39" s="65"/>
      <c r="F39" s="61"/>
      <c r="G39" s="61"/>
      <c r="H39" s="61"/>
      <c r="I39" s="61"/>
      <c r="J39" s="66"/>
      <c r="K39" s="66"/>
      <c r="L39" s="66"/>
      <c r="M39" s="66"/>
      <c r="N39" s="66"/>
      <c r="O39" s="67"/>
      <c r="P39" s="68"/>
      <c r="Q39" s="69"/>
      <c r="R39" s="69"/>
      <c r="S39" s="66"/>
      <c r="T39" s="62"/>
      <c r="U39" s="66"/>
      <c r="V39" s="66"/>
      <c r="W39" s="195"/>
      <c r="X39" s="284" t="s">
        <v>127</v>
      </c>
      <c r="Y39" s="285"/>
      <c r="Z39" s="285"/>
      <c r="AA39" s="285"/>
      <c r="AB39" s="286"/>
      <c r="AC39" s="248"/>
      <c r="AD39" s="200"/>
      <c r="AE39" s="200"/>
      <c r="AF39" s="200"/>
      <c r="AG39" s="200"/>
      <c r="AH39" s="200"/>
      <c r="AI39" s="249"/>
      <c r="AJ39" s="249"/>
      <c r="AK39" s="249"/>
      <c r="AL39" s="250"/>
      <c r="AM39" s="250"/>
    </row>
    <row r="40" spans="1:48" ht="14.25" thickBot="1">
      <c r="A40" s="64"/>
      <c r="B40" s="61"/>
      <c r="C40" s="141" t="s">
        <v>192</v>
      </c>
      <c r="D40" s="61"/>
      <c r="E40" s="65"/>
      <c r="F40" s="61"/>
      <c r="G40" s="61"/>
      <c r="H40" s="61"/>
      <c r="I40" s="61"/>
      <c r="J40" s="66"/>
      <c r="K40" s="66"/>
      <c r="L40" s="66"/>
      <c r="M40" s="66"/>
      <c r="N40" s="66"/>
      <c r="O40" s="67"/>
      <c r="P40" s="68"/>
      <c r="Q40" s="69"/>
      <c r="R40" s="69"/>
      <c r="S40" s="66"/>
      <c r="T40" s="62"/>
      <c r="U40" s="66"/>
      <c r="V40" s="66"/>
      <c r="W40" s="70"/>
      <c r="X40" s="251" t="e">
        <f>VLOOKUP(L10,計算用!A3:G34,5,FALSE)</f>
        <v>#N/A</v>
      </c>
      <c r="Y40" s="252"/>
      <c r="Z40" s="252"/>
      <c r="AA40" s="253" t="s">
        <v>12</v>
      </c>
      <c r="AB40" s="254"/>
      <c r="AC40" s="248"/>
      <c r="AD40" s="200"/>
      <c r="AE40" s="259" t="s">
        <v>124</v>
      </c>
      <c r="AF40" s="260"/>
      <c r="AG40" s="260"/>
      <c r="AH40" s="261"/>
      <c r="AI40" s="255" t="str">
        <f>IF(OR(L10=計算用!A7, L10=計算用!A17,L10=計算用!A18,L10=計算用!A19,L10=計算用!A20,L10=計算用!A21,L10=計算用!A22,L10=計算用!A23),MIN(X40,ROUNDDOWN(H50/1000,0)),"")</f>
        <v/>
      </c>
      <c r="AJ40" s="256"/>
      <c r="AK40" s="256"/>
      <c r="AL40" s="257" t="s">
        <v>12</v>
      </c>
      <c r="AM40" s="258"/>
      <c r="AV40" s="3"/>
    </row>
    <row r="41" spans="1:48" ht="15" customHeight="1">
      <c r="A41" s="232" t="s">
        <v>111</v>
      </c>
      <c r="B41" s="233"/>
      <c r="C41" s="233"/>
      <c r="D41" s="233"/>
      <c r="E41" s="233"/>
      <c r="F41" s="233"/>
      <c r="G41" s="234"/>
      <c r="H41" s="233" t="s">
        <v>112</v>
      </c>
      <c r="I41" s="233"/>
      <c r="J41" s="233"/>
      <c r="K41" s="233"/>
      <c r="L41" s="233"/>
      <c r="M41" s="232" t="s">
        <v>7</v>
      </c>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4"/>
    </row>
    <row r="42" spans="1:48" ht="15" customHeight="1">
      <c r="A42" s="72" t="s">
        <v>193</v>
      </c>
      <c r="B42" s="73"/>
      <c r="C42" s="73"/>
      <c r="D42" s="73"/>
      <c r="E42" s="74"/>
      <c r="F42" s="74"/>
      <c r="G42" s="75"/>
      <c r="H42" s="221"/>
      <c r="I42" s="221"/>
      <c r="J42" s="221"/>
      <c r="K42" s="221"/>
      <c r="L42" s="221"/>
      <c r="M42" s="238"/>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40"/>
    </row>
    <row r="43" spans="1:48" ht="15" customHeight="1">
      <c r="A43" s="148" t="s">
        <v>201</v>
      </c>
      <c r="B43" s="73"/>
      <c r="C43" s="73"/>
      <c r="D43" s="73"/>
      <c r="E43" s="74"/>
      <c r="F43" s="74"/>
      <c r="G43" s="75"/>
      <c r="H43" s="221"/>
      <c r="I43" s="221"/>
      <c r="J43" s="221"/>
      <c r="K43" s="221"/>
      <c r="L43" s="221"/>
      <c r="M43" s="238"/>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40"/>
    </row>
    <row r="44" spans="1:48" ht="15" customHeight="1">
      <c r="A44" s="148" t="s">
        <v>117</v>
      </c>
      <c r="B44" s="73"/>
      <c r="C44" s="73"/>
      <c r="D44" s="73"/>
      <c r="E44" s="74"/>
      <c r="F44" s="74"/>
      <c r="G44" s="75"/>
      <c r="H44" s="221"/>
      <c r="I44" s="221"/>
      <c r="J44" s="221"/>
      <c r="K44" s="221"/>
      <c r="L44" s="221"/>
      <c r="M44" s="238"/>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40"/>
    </row>
    <row r="45" spans="1:48" ht="15" customHeight="1">
      <c r="A45" s="72" t="s">
        <v>118</v>
      </c>
      <c r="B45" s="73"/>
      <c r="C45" s="73"/>
      <c r="D45" s="73"/>
      <c r="E45" s="74"/>
      <c r="F45" s="74"/>
      <c r="G45" s="75"/>
      <c r="H45" s="221"/>
      <c r="I45" s="221"/>
      <c r="J45" s="221"/>
      <c r="K45" s="221"/>
      <c r="L45" s="221"/>
      <c r="M45" s="238"/>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40"/>
    </row>
    <row r="46" spans="1:48" ht="15" customHeight="1">
      <c r="A46" s="72" t="s">
        <v>116</v>
      </c>
      <c r="B46" s="73"/>
      <c r="C46" s="73"/>
      <c r="D46" s="73"/>
      <c r="E46" s="74"/>
      <c r="F46" s="74"/>
      <c r="G46" s="75"/>
      <c r="H46" s="221"/>
      <c r="I46" s="221"/>
      <c r="J46" s="221"/>
      <c r="K46" s="221"/>
      <c r="L46" s="221"/>
      <c r="M46" s="238"/>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40"/>
    </row>
    <row r="47" spans="1:48" ht="15" customHeight="1">
      <c r="A47" s="72" t="s">
        <v>119</v>
      </c>
      <c r="B47" s="73"/>
      <c r="C47" s="73"/>
      <c r="D47" s="73"/>
      <c r="E47" s="74"/>
      <c r="F47" s="74"/>
      <c r="G47" s="75"/>
      <c r="H47" s="221"/>
      <c r="I47" s="221"/>
      <c r="J47" s="221"/>
      <c r="K47" s="221"/>
      <c r="L47" s="221"/>
      <c r="M47" s="238"/>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40"/>
    </row>
    <row r="48" spans="1:48" ht="15" customHeight="1">
      <c r="A48" s="72" t="s">
        <v>120</v>
      </c>
      <c r="B48" s="76"/>
      <c r="C48" s="76"/>
      <c r="D48" s="76"/>
      <c r="E48" s="76"/>
      <c r="F48" s="76"/>
      <c r="G48" s="77"/>
      <c r="H48" s="221"/>
      <c r="I48" s="221"/>
      <c r="J48" s="221"/>
      <c r="K48" s="221"/>
      <c r="L48" s="221"/>
      <c r="M48" s="238"/>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40"/>
    </row>
    <row r="49" spans="1:46" ht="15" customHeight="1">
      <c r="A49" s="78" t="s">
        <v>121</v>
      </c>
      <c r="B49" s="79"/>
      <c r="C49" s="79"/>
      <c r="D49" s="79"/>
      <c r="E49" s="80"/>
      <c r="F49" s="80"/>
      <c r="G49" s="81"/>
      <c r="H49" s="231"/>
      <c r="I49" s="231"/>
      <c r="J49" s="231"/>
      <c r="K49" s="231"/>
      <c r="L49" s="231"/>
      <c r="M49" s="241"/>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3"/>
    </row>
    <row r="50" spans="1:46" ht="15" customHeight="1">
      <c r="A50" s="82" t="s">
        <v>16</v>
      </c>
      <c r="B50" s="83"/>
      <c r="C50" s="83"/>
      <c r="D50" s="83"/>
      <c r="E50" s="83"/>
      <c r="F50" s="83"/>
      <c r="G50" s="84"/>
      <c r="H50" s="226">
        <f>SUM(H42:L49)</f>
        <v>0</v>
      </c>
      <c r="I50" s="226"/>
      <c r="J50" s="226"/>
      <c r="K50" s="226"/>
      <c r="L50" s="227"/>
      <c r="M50" s="228"/>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30"/>
    </row>
    <row r="51" spans="1:46" ht="7.5" customHeight="1" thickBot="1">
      <c r="A51" s="85"/>
      <c r="B51" s="85"/>
      <c r="C51" s="85"/>
      <c r="D51" s="85"/>
      <c r="E51" s="86"/>
      <c r="F51" s="86"/>
      <c r="G51" s="86"/>
      <c r="H51" s="86"/>
      <c r="I51" s="86"/>
      <c r="J51" s="87"/>
      <c r="K51" s="87"/>
      <c r="L51" s="87"/>
      <c r="M51" s="87"/>
      <c r="N51" s="87"/>
      <c r="O51" s="88"/>
      <c r="P51" s="88"/>
      <c r="Q51" s="88"/>
      <c r="R51" s="88"/>
      <c r="S51" s="88"/>
      <c r="T51" s="88"/>
      <c r="U51" s="88"/>
      <c r="V51" s="88"/>
      <c r="W51" s="88"/>
      <c r="X51" s="88"/>
      <c r="Y51" s="88"/>
      <c r="Z51" s="88"/>
      <c r="AA51" s="88"/>
      <c r="AB51" s="88"/>
      <c r="AC51" s="88"/>
      <c r="AD51" s="88"/>
      <c r="AE51" s="88"/>
      <c r="AF51" s="88"/>
      <c r="AG51" s="88"/>
      <c r="AH51" s="143"/>
      <c r="AI51" s="88"/>
      <c r="AJ51" s="88"/>
      <c r="AK51" s="88"/>
      <c r="AL51" s="88"/>
      <c r="AM51" s="88"/>
    </row>
    <row r="52" spans="1:46" s="3" customFormat="1" ht="19.5" customHeight="1" thickBot="1">
      <c r="A52" s="63" t="s">
        <v>230</v>
      </c>
      <c r="B52" s="61"/>
      <c r="C52" s="61"/>
      <c r="D52" s="61"/>
      <c r="E52" s="61"/>
      <c r="F52" s="61"/>
      <c r="G52" s="61"/>
      <c r="H52" s="61"/>
      <c r="I52" s="57"/>
      <c r="J52" s="62"/>
      <c r="K52" s="56"/>
      <c r="L52" s="58"/>
      <c r="M52" s="58"/>
      <c r="N52" s="58"/>
      <c r="O52" s="58"/>
      <c r="P52" s="58"/>
      <c r="Q52" s="58"/>
      <c r="R52" s="58"/>
      <c r="S52" s="58"/>
      <c r="T52" s="58"/>
      <c r="U52" s="58"/>
      <c r="V52" s="58"/>
      <c r="W52" s="58"/>
      <c r="X52" s="58"/>
      <c r="Y52" s="58"/>
      <c r="Z52" s="58"/>
      <c r="AA52" s="58"/>
      <c r="AB52" s="58"/>
      <c r="AC52" s="58"/>
      <c r="AD52" s="58"/>
      <c r="AE52" s="259" t="s">
        <v>126</v>
      </c>
      <c r="AF52" s="260"/>
      <c r="AG52" s="260"/>
      <c r="AH52" s="261"/>
      <c r="AI52" s="274">
        <f t="shared" ref="AI52" si="0">IF(L10=A54,ROUNDDOWN(X54*AI54/1000,0),IF(L10=A55,ROUNDDOWN(X55*AI55/1000,0),IF(NOT(OR(L10=A54,L10=A55)),ROUNDDOWN(X53*AI53/1000,0))))</f>
        <v>0</v>
      </c>
      <c r="AJ52" s="275"/>
      <c r="AK52" s="275"/>
      <c r="AL52" s="257" t="s">
        <v>12</v>
      </c>
      <c r="AM52" s="258"/>
    </row>
    <row r="53" spans="1:46" s="3" customFormat="1" ht="15.75" customHeight="1">
      <c r="A53" s="264" t="s">
        <v>157</v>
      </c>
      <c r="B53" s="265"/>
      <c r="C53" s="265"/>
      <c r="D53" s="265"/>
      <c r="E53" s="265"/>
      <c r="F53" s="265"/>
      <c r="G53" s="265"/>
      <c r="H53" s="265"/>
      <c r="I53" s="265"/>
      <c r="J53" s="265"/>
      <c r="K53" s="265"/>
      <c r="L53" s="265"/>
      <c r="M53" s="265"/>
      <c r="N53" s="265"/>
      <c r="O53" s="265"/>
      <c r="P53" s="265"/>
      <c r="Q53" s="265"/>
      <c r="R53" s="265"/>
      <c r="S53" s="265"/>
      <c r="T53" s="265"/>
      <c r="U53" s="265"/>
      <c r="V53" s="265"/>
      <c r="W53" s="266"/>
      <c r="X53" s="279">
        <v>2000</v>
      </c>
      <c r="Y53" s="279"/>
      <c r="Z53" s="279"/>
      <c r="AA53" s="262" t="s">
        <v>23</v>
      </c>
      <c r="AB53" s="263"/>
      <c r="AC53" s="264" t="s">
        <v>24</v>
      </c>
      <c r="AD53" s="265"/>
      <c r="AE53" s="265"/>
      <c r="AF53" s="265"/>
      <c r="AG53" s="265"/>
      <c r="AH53" s="266"/>
      <c r="AI53" s="267"/>
      <c r="AJ53" s="268"/>
      <c r="AK53" s="268"/>
      <c r="AL53" s="276" t="s">
        <v>13</v>
      </c>
      <c r="AM53" s="277"/>
    </row>
    <row r="54" spans="1:46" s="3" customFormat="1" ht="15.75" customHeight="1">
      <c r="A54" s="264" t="s">
        <v>158</v>
      </c>
      <c r="B54" s="265"/>
      <c r="C54" s="265"/>
      <c r="D54" s="265"/>
      <c r="E54" s="265"/>
      <c r="F54" s="265"/>
      <c r="G54" s="265"/>
      <c r="H54" s="265"/>
      <c r="I54" s="265"/>
      <c r="J54" s="265"/>
      <c r="K54" s="265"/>
      <c r="L54" s="265"/>
      <c r="M54" s="265"/>
      <c r="N54" s="265"/>
      <c r="O54" s="265"/>
      <c r="P54" s="265"/>
      <c r="Q54" s="265"/>
      <c r="R54" s="265"/>
      <c r="S54" s="265"/>
      <c r="T54" s="265"/>
      <c r="U54" s="265"/>
      <c r="V54" s="265"/>
      <c r="W54" s="266"/>
      <c r="X54" s="279">
        <v>1500</v>
      </c>
      <c r="Y54" s="279"/>
      <c r="Z54" s="279"/>
      <c r="AA54" s="262" t="s">
        <v>23</v>
      </c>
      <c r="AB54" s="263"/>
      <c r="AC54" s="264" t="s">
        <v>24</v>
      </c>
      <c r="AD54" s="265"/>
      <c r="AE54" s="265"/>
      <c r="AF54" s="265"/>
      <c r="AG54" s="265"/>
      <c r="AH54" s="266"/>
      <c r="AI54" s="267"/>
      <c r="AJ54" s="268"/>
      <c r="AK54" s="268"/>
      <c r="AL54" s="269" t="s">
        <v>13</v>
      </c>
      <c r="AM54" s="270"/>
    </row>
    <row r="55" spans="1:46" s="3" customFormat="1" ht="15.75" customHeight="1">
      <c r="A55" s="264" t="s">
        <v>159</v>
      </c>
      <c r="B55" s="265"/>
      <c r="C55" s="265"/>
      <c r="D55" s="265"/>
      <c r="E55" s="265"/>
      <c r="F55" s="265"/>
      <c r="G55" s="265"/>
      <c r="H55" s="265"/>
      <c r="I55" s="265"/>
      <c r="J55" s="265"/>
      <c r="K55" s="265"/>
      <c r="L55" s="265"/>
      <c r="M55" s="265"/>
      <c r="N55" s="265"/>
      <c r="O55" s="265"/>
      <c r="P55" s="265"/>
      <c r="Q55" s="265"/>
      <c r="R55" s="265"/>
      <c r="S55" s="265"/>
      <c r="T55" s="265"/>
      <c r="U55" s="265"/>
      <c r="V55" s="265"/>
      <c r="W55" s="266"/>
      <c r="X55" s="279">
        <v>2500</v>
      </c>
      <c r="Y55" s="279"/>
      <c r="Z55" s="279"/>
      <c r="AA55" s="262" t="s">
        <v>23</v>
      </c>
      <c r="AB55" s="263"/>
      <c r="AC55" s="264" t="s">
        <v>24</v>
      </c>
      <c r="AD55" s="265"/>
      <c r="AE55" s="265"/>
      <c r="AF55" s="265"/>
      <c r="AG55" s="265"/>
      <c r="AH55" s="266"/>
      <c r="AI55" s="267"/>
      <c r="AJ55" s="268"/>
      <c r="AK55" s="268"/>
      <c r="AL55" s="269" t="s">
        <v>13</v>
      </c>
      <c r="AM55" s="270"/>
    </row>
    <row r="56" spans="1:46" s="3" customFormat="1" ht="7.5" customHeight="1" thickBot="1">
      <c r="A56" s="61"/>
      <c r="B56" s="61"/>
      <c r="C56" s="61"/>
      <c r="D56" s="61"/>
      <c r="E56" s="61"/>
      <c r="F56" s="61"/>
      <c r="G56" s="61"/>
      <c r="H56" s="61"/>
      <c r="I56" s="57"/>
      <c r="J56" s="62"/>
      <c r="K56" s="56"/>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row>
    <row r="57" spans="1:46" s="3" customFormat="1" ht="19.5" customHeight="1" thickBot="1">
      <c r="A57" s="63" t="s">
        <v>160</v>
      </c>
      <c r="B57" s="56"/>
      <c r="C57" s="61"/>
      <c r="D57" s="61"/>
      <c r="E57" s="61"/>
      <c r="F57" s="61"/>
      <c r="G57" s="61"/>
      <c r="H57" s="61"/>
      <c r="I57" s="57"/>
      <c r="J57" s="62"/>
      <c r="K57" s="56"/>
      <c r="L57" s="58"/>
      <c r="M57" s="58"/>
      <c r="N57" s="58"/>
      <c r="O57" s="59"/>
      <c r="P57" s="59"/>
      <c r="Q57" s="59"/>
      <c r="R57" s="59"/>
      <c r="S57" s="59"/>
      <c r="T57" s="89"/>
      <c r="U57" s="89"/>
      <c r="V57" s="89"/>
      <c r="W57" s="89"/>
      <c r="X57" s="284" t="s">
        <v>127</v>
      </c>
      <c r="Y57" s="285"/>
      <c r="Z57" s="285"/>
      <c r="AA57" s="285"/>
      <c r="AB57" s="286"/>
      <c r="AC57" s="287" t="s">
        <v>124</v>
      </c>
      <c r="AD57" s="101" t="s">
        <v>29</v>
      </c>
      <c r="AE57" s="102"/>
      <c r="AF57" s="102"/>
      <c r="AG57" s="102"/>
      <c r="AH57" s="107"/>
      <c r="AI57" s="271" t="e">
        <f>MIN(X58,ROUNDDOWN(H70/1000,0))</f>
        <v>#N/A</v>
      </c>
      <c r="AJ57" s="272"/>
      <c r="AK57" s="272"/>
      <c r="AL57" s="257" t="s">
        <v>12</v>
      </c>
      <c r="AM57" s="258"/>
    </row>
    <row r="58" spans="1:46" s="3" customFormat="1" ht="12">
      <c r="A58" s="59"/>
      <c r="B58" s="142" t="s">
        <v>161</v>
      </c>
      <c r="C58" s="61"/>
      <c r="D58" s="61"/>
      <c r="E58" s="61"/>
      <c r="F58" s="61"/>
      <c r="G58" s="61"/>
      <c r="H58" s="61"/>
      <c r="I58" s="61"/>
      <c r="J58" s="61"/>
      <c r="K58" s="61"/>
      <c r="L58" s="61"/>
      <c r="M58" s="61"/>
      <c r="N58" s="61"/>
      <c r="O58" s="61"/>
      <c r="P58" s="61"/>
      <c r="Q58" s="61"/>
      <c r="R58" s="61"/>
      <c r="S58" s="61"/>
      <c r="T58" s="61"/>
      <c r="U58" s="61"/>
      <c r="V58" s="61"/>
      <c r="W58" s="61"/>
      <c r="X58" s="280" t="e">
        <f>VLOOKUP(L10,計算用!A3:G34,6,FALSE)</f>
        <v>#N/A</v>
      </c>
      <c r="Y58" s="281"/>
      <c r="Z58" s="281"/>
      <c r="AA58" s="282" t="s">
        <v>12</v>
      </c>
      <c r="AB58" s="283"/>
      <c r="AC58" s="288"/>
      <c r="AD58" s="198" t="s">
        <v>25</v>
      </c>
      <c r="AE58" s="199"/>
      <c r="AF58" s="199"/>
      <c r="AG58" s="199"/>
      <c r="AH58" s="108"/>
      <c r="AI58" s="244">
        <v>0</v>
      </c>
      <c r="AJ58" s="245"/>
      <c r="AK58" s="245"/>
      <c r="AL58" s="246" t="s">
        <v>12</v>
      </c>
      <c r="AM58" s="247"/>
    </row>
    <row r="59" spans="1:46" s="3" customFormat="1" ht="12">
      <c r="A59" s="195" t="s">
        <v>130</v>
      </c>
      <c r="B59" s="61"/>
      <c r="C59" s="61"/>
      <c r="D59" s="61"/>
      <c r="E59" s="61"/>
      <c r="F59" s="61"/>
      <c r="G59" s="61"/>
      <c r="H59" s="61"/>
      <c r="I59" s="61"/>
      <c r="J59" s="61"/>
      <c r="K59" s="61"/>
      <c r="L59" s="61"/>
      <c r="M59" s="61"/>
      <c r="N59" s="61"/>
      <c r="O59" s="61"/>
      <c r="P59" s="61"/>
      <c r="Q59" s="61"/>
      <c r="R59" s="61"/>
      <c r="S59" s="61"/>
      <c r="T59" s="61"/>
      <c r="U59" s="61"/>
      <c r="V59" s="61"/>
      <c r="W59" s="61"/>
      <c r="X59" s="280" t="e">
        <f>VLOOKUP(L30,計算用!A24:G52,5,FALSE)</f>
        <v>#N/A</v>
      </c>
      <c r="Y59" s="281"/>
      <c r="Z59" s="281"/>
      <c r="AA59" s="282"/>
      <c r="AB59" s="283"/>
      <c r="AC59" s="288"/>
      <c r="AD59" s="196" t="s">
        <v>26</v>
      </c>
      <c r="AE59" s="197"/>
      <c r="AF59" s="197"/>
      <c r="AG59" s="197"/>
      <c r="AH59" s="109"/>
      <c r="AI59" s="222" t="e">
        <f>SUM(AI57:AK58)</f>
        <v>#N/A</v>
      </c>
      <c r="AJ59" s="223"/>
      <c r="AK59" s="223"/>
      <c r="AL59" s="224" t="s">
        <v>12</v>
      </c>
      <c r="AM59" s="225"/>
      <c r="AT59" s="4"/>
    </row>
    <row r="60" spans="1:46" ht="15" customHeight="1">
      <c r="A60" s="232" t="s">
        <v>111</v>
      </c>
      <c r="B60" s="233"/>
      <c r="C60" s="233"/>
      <c r="D60" s="233"/>
      <c r="E60" s="233"/>
      <c r="F60" s="233"/>
      <c r="G60" s="234"/>
      <c r="H60" s="233" t="s">
        <v>112</v>
      </c>
      <c r="I60" s="233"/>
      <c r="J60" s="233"/>
      <c r="K60" s="233"/>
      <c r="L60" s="233"/>
      <c r="M60" s="232" t="s">
        <v>7</v>
      </c>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4"/>
    </row>
    <row r="61" spans="1:46" ht="15" customHeight="1">
      <c r="A61" s="127" t="s">
        <v>113</v>
      </c>
      <c r="B61" s="128"/>
      <c r="C61" s="128"/>
      <c r="D61" s="128"/>
      <c r="E61" s="129"/>
      <c r="F61" s="129"/>
      <c r="G61" s="130"/>
      <c r="H61" s="278"/>
      <c r="I61" s="278"/>
      <c r="J61" s="278"/>
      <c r="K61" s="278"/>
      <c r="L61" s="278"/>
      <c r="M61" s="235"/>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7"/>
    </row>
    <row r="62" spans="1:46" ht="15" customHeight="1">
      <c r="A62" s="72" t="s">
        <v>114</v>
      </c>
      <c r="B62" s="73"/>
      <c r="C62" s="73"/>
      <c r="D62" s="73"/>
      <c r="E62" s="74"/>
      <c r="F62" s="74"/>
      <c r="G62" s="75"/>
      <c r="H62" s="221"/>
      <c r="I62" s="221"/>
      <c r="J62" s="221"/>
      <c r="K62" s="221"/>
      <c r="L62" s="221"/>
      <c r="M62" s="238"/>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40"/>
    </row>
    <row r="63" spans="1:46" ht="15" customHeight="1">
      <c r="A63" s="72" t="s">
        <v>115</v>
      </c>
      <c r="B63" s="73"/>
      <c r="C63" s="73"/>
      <c r="D63" s="73"/>
      <c r="E63" s="74"/>
      <c r="F63" s="74"/>
      <c r="G63" s="75"/>
      <c r="H63" s="221"/>
      <c r="I63" s="221"/>
      <c r="J63" s="221"/>
      <c r="K63" s="221"/>
      <c r="L63" s="221"/>
      <c r="M63" s="238"/>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40"/>
    </row>
    <row r="64" spans="1:46" ht="15" customHeight="1">
      <c r="A64" s="72" t="s">
        <v>116</v>
      </c>
      <c r="B64" s="73"/>
      <c r="C64" s="73"/>
      <c r="D64" s="73"/>
      <c r="E64" s="74"/>
      <c r="F64" s="74"/>
      <c r="G64" s="75"/>
      <c r="H64" s="221"/>
      <c r="I64" s="221"/>
      <c r="J64" s="221"/>
      <c r="K64" s="221"/>
      <c r="L64" s="221"/>
      <c r="M64" s="238"/>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40"/>
    </row>
    <row r="65" spans="1:39" ht="15" customHeight="1">
      <c r="A65" s="72" t="s">
        <v>117</v>
      </c>
      <c r="B65" s="73"/>
      <c r="C65" s="73"/>
      <c r="D65" s="73"/>
      <c r="E65" s="74"/>
      <c r="F65" s="74"/>
      <c r="G65" s="75"/>
      <c r="H65" s="221"/>
      <c r="I65" s="221"/>
      <c r="J65" s="221"/>
      <c r="K65" s="221"/>
      <c r="L65" s="221"/>
      <c r="M65" s="238"/>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40"/>
    </row>
    <row r="66" spans="1:39" ht="15" customHeight="1">
      <c r="A66" s="72" t="s">
        <v>118</v>
      </c>
      <c r="B66" s="73"/>
      <c r="C66" s="73"/>
      <c r="D66" s="73"/>
      <c r="E66" s="74"/>
      <c r="F66" s="74"/>
      <c r="G66" s="75"/>
      <c r="H66" s="221"/>
      <c r="I66" s="221"/>
      <c r="J66" s="221"/>
      <c r="K66" s="221"/>
      <c r="L66" s="221"/>
      <c r="M66" s="238"/>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40"/>
    </row>
    <row r="67" spans="1:39" ht="15" customHeight="1">
      <c r="A67" s="72" t="s">
        <v>119</v>
      </c>
      <c r="B67" s="73"/>
      <c r="C67" s="73"/>
      <c r="D67" s="73"/>
      <c r="E67" s="74"/>
      <c r="F67" s="74"/>
      <c r="G67" s="75"/>
      <c r="H67" s="221"/>
      <c r="I67" s="221"/>
      <c r="J67" s="221"/>
      <c r="K67" s="221"/>
      <c r="L67" s="221"/>
      <c r="M67" s="238"/>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40"/>
    </row>
    <row r="68" spans="1:39" ht="15" customHeight="1">
      <c r="A68" s="72" t="s">
        <v>120</v>
      </c>
      <c r="B68" s="76"/>
      <c r="C68" s="76"/>
      <c r="D68" s="76"/>
      <c r="E68" s="76"/>
      <c r="F68" s="76"/>
      <c r="G68" s="77"/>
      <c r="H68" s="221"/>
      <c r="I68" s="221"/>
      <c r="J68" s="221"/>
      <c r="K68" s="221"/>
      <c r="L68" s="221"/>
      <c r="M68" s="238"/>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40"/>
    </row>
    <row r="69" spans="1:39" ht="15" customHeight="1">
      <c r="A69" s="78" t="s">
        <v>121</v>
      </c>
      <c r="B69" s="79"/>
      <c r="C69" s="79"/>
      <c r="D69" s="79"/>
      <c r="E69" s="80"/>
      <c r="F69" s="80"/>
      <c r="G69" s="81"/>
      <c r="H69" s="231"/>
      <c r="I69" s="231"/>
      <c r="J69" s="231"/>
      <c r="K69" s="231"/>
      <c r="L69" s="231"/>
      <c r="M69" s="241"/>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3"/>
    </row>
    <row r="70" spans="1:39" ht="15" customHeight="1">
      <c r="A70" s="82" t="s">
        <v>16</v>
      </c>
      <c r="B70" s="90"/>
      <c r="C70" s="90"/>
      <c r="D70" s="90"/>
      <c r="E70" s="83"/>
      <c r="F70" s="83"/>
      <c r="G70" s="84"/>
      <c r="H70" s="226">
        <f>SUM(H61:L69)</f>
        <v>0</v>
      </c>
      <c r="I70" s="226"/>
      <c r="J70" s="226"/>
      <c r="K70" s="226"/>
      <c r="L70" s="227"/>
      <c r="M70" s="228"/>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30"/>
    </row>
    <row r="71" spans="1:39" ht="4.5" customHeight="1">
      <c r="A71" s="85"/>
      <c r="B71" s="85"/>
      <c r="C71" s="85"/>
      <c r="D71" s="85"/>
      <c r="E71" s="91"/>
      <c r="F71" s="91"/>
      <c r="G71" s="91"/>
      <c r="H71" s="91"/>
      <c r="I71" s="91"/>
      <c r="J71" s="93"/>
      <c r="K71" s="93"/>
      <c r="L71" s="93"/>
      <c r="M71" s="93"/>
      <c r="N71" s="93"/>
      <c r="O71" s="91"/>
      <c r="P71" s="91"/>
      <c r="Q71" s="91"/>
      <c r="R71" s="91"/>
      <c r="S71" s="91"/>
      <c r="T71" s="91"/>
      <c r="U71" s="91"/>
      <c r="V71" s="91"/>
      <c r="W71" s="91"/>
      <c r="X71" s="91"/>
      <c r="Y71" s="94"/>
      <c r="Z71" s="94"/>
      <c r="AA71" s="94"/>
      <c r="AB71" s="94"/>
      <c r="AC71" s="94"/>
      <c r="AD71" s="94"/>
      <c r="AE71" s="91"/>
      <c r="AF71" s="91"/>
      <c r="AG71" s="91"/>
      <c r="AH71" s="91"/>
      <c r="AI71" s="91"/>
      <c r="AJ71" s="91"/>
      <c r="AK71" s="91"/>
      <c r="AL71" s="91"/>
      <c r="AM71" s="91"/>
    </row>
    <row r="72" spans="1:39">
      <c r="A72" s="40" t="s">
        <v>191</v>
      </c>
      <c r="B72" s="92"/>
      <c r="C72" s="92"/>
      <c r="D72" s="92"/>
      <c r="E72" s="92"/>
      <c r="F72" s="92"/>
      <c r="G72" s="92"/>
      <c r="H72" s="92"/>
      <c r="I72" s="92"/>
      <c r="J72" s="92"/>
      <c r="K72" s="92"/>
      <c r="L72" s="92"/>
      <c r="M72" s="92"/>
      <c r="N72" s="92"/>
      <c r="O72" s="92"/>
      <c r="P72" s="92"/>
      <c r="Q72" s="92"/>
      <c r="R72" s="92"/>
      <c r="S72" s="92"/>
      <c r="T72" s="92"/>
      <c r="U72" s="92"/>
      <c r="V72" s="92"/>
      <c r="W72" s="92"/>
      <c r="X72" s="92"/>
      <c r="Y72" s="69"/>
      <c r="Z72" s="69"/>
      <c r="AA72" s="69"/>
      <c r="AB72" s="69"/>
      <c r="AC72" s="69"/>
      <c r="AD72" s="69"/>
      <c r="AE72" s="92"/>
      <c r="AF72" s="92"/>
      <c r="AG72" s="92"/>
      <c r="AH72" s="92"/>
      <c r="AI72" s="92"/>
      <c r="AJ72" s="92"/>
      <c r="AK72" s="92"/>
      <c r="AL72" s="92"/>
      <c r="AM72" s="92"/>
    </row>
  </sheetData>
  <sheetProtection selectLockedCells="1"/>
  <mergeCells count="158">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 ref="AL10:AM10"/>
    <mergeCell ref="AP10:AU10"/>
    <mergeCell ref="A11:H12"/>
    <mergeCell ref="A14:AM14"/>
    <mergeCell ref="A16:W16"/>
    <mergeCell ref="X16:Z16"/>
    <mergeCell ref="AA16:AM16"/>
    <mergeCell ref="L10:Y10"/>
    <mergeCell ref="Z10:AB10"/>
    <mergeCell ref="AC10:AD10"/>
    <mergeCell ref="AE10:AF10"/>
    <mergeCell ref="AG10:AI10"/>
    <mergeCell ref="AJ10:AK10"/>
    <mergeCell ref="H22:L22"/>
    <mergeCell ref="M22:O22"/>
    <mergeCell ref="Q22:U22"/>
    <mergeCell ref="V22:X22"/>
    <mergeCell ref="AE22:AG22"/>
    <mergeCell ref="AH22:AI22"/>
    <mergeCell ref="A17:W17"/>
    <mergeCell ref="X17:Z17"/>
    <mergeCell ref="AA17:AM17"/>
    <mergeCell ref="A19:AM19"/>
    <mergeCell ref="AE21:AH21"/>
    <mergeCell ref="AI21:AK21"/>
    <mergeCell ref="AL21:AM21"/>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41:G41"/>
    <mergeCell ref="H41:L41"/>
    <mergeCell ref="M41:AM41"/>
    <mergeCell ref="H36:L36"/>
    <mergeCell ref="M36:AM36"/>
    <mergeCell ref="H37:L37"/>
    <mergeCell ref="M37:AM37"/>
    <mergeCell ref="X39:AB39"/>
    <mergeCell ref="AC39:AC40"/>
    <mergeCell ref="AI39:AK39"/>
    <mergeCell ref="AL39:AM39"/>
    <mergeCell ref="X40:Z40"/>
    <mergeCell ref="AA40:AB40"/>
    <mergeCell ref="H42:L42"/>
    <mergeCell ref="M42:AM42"/>
    <mergeCell ref="H43:L43"/>
    <mergeCell ref="M43:AM43"/>
    <mergeCell ref="H44:L44"/>
    <mergeCell ref="M44:AM44"/>
    <mergeCell ref="AE40:AH40"/>
    <mergeCell ref="AI40:AK40"/>
    <mergeCell ref="AL40:AM40"/>
    <mergeCell ref="H48:L48"/>
    <mergeCell ref="M48:AM48"/>
    <mergeCell ref="H49:L49"/>
    <mergeCell ref="M49:AM49"/>
    <mergeCell ref="H50:L50"/>
    <mergeCell ref="M50:AM50"/>
    <mergeCell ref="H45:L45"/>
    <mergeCell ref="M45:AM45"/>
    <mergeCell ref="H46:L46"/>
    <mergeCell ref="M46:AM46"/>
    <mergeCell ref="H47:L47"/>
    <mergeCell ref="M47:AM47"/>
    <mergeCell ref="AE52:AH52"/>
    <mergeCell ref="AI52:AK52"/>
    <mergeCell ref="AL52:AM52"/>
    <mergeCell ref="A53:W53"/>
    <mergeCell ref="X53:Z53"/>
    <mergeCell ref="AA53:AB53"/>
    <mergeCell ref="AC53:AH53"/>
    <mergeCell ref="AI53:AK53"/>
    <mergeCell ref="AL53:AM53"/>
    <mergeCell ref="A55:W55"/>
    <mergeCell ref="X55:Z55"/>
    <mergeCell ref="AA55:AB55"/>
    <mergeCell ref="AC55:AH55"/>
    <mergeCell ref="AI55:AK55"/>
    <mergeCell ref="AL55:AM55"/>
    <mergeCell ref="A54:W54"/>
    <mergeCell ref="X54:Z54"/>
    <mergeCell ref="AA54:AB54"/>
    <mergeCell ref="AC54:AH54"/>
    <mergeCell ref="AI54:AK54"/>
    <mergeCell ref="AL54:AM54"/>
    <mergeCell ref="X57:AB57"/>
    <mergeCell ref="AC57:AC59"/>
    <mergeCell ref="AI57:AK57"/>
    <mergeCell ref="AL57:AM57"/>
    <mergeCell ref="X58:Z59"/>
    <mergeCell ref="AA58:AB59"/>
    <mergeCell ref="AI58:AK58"/>
    <mergeCell ref="AL58:AM58"/>
    <mergeCell ref="AI59:AK59"/>
    <mergeCell ref="AL59:AM59"/>
    <mergeCell ref="H63:L63"/>
    <mergeCell ref="M63:AM63"/>
    <mergeCell ref="H64:L64"/>
    <mergeCell ref="M64:AM64"/>
    <mergeCell ref="H65:L65"/>
    <mergeCell ref="M65:AM65"/>
    <mergeCell ref="A60:G60"/>
    <mergeCell ref="H60:L60"/>
    <mergeCell ref="M60:AM60"/>
    <mergeCell ref="H61:L61"/>
    <mergeCell ref="M61:AM61"/>
    <mergeCell ref="H62:L62"/>
    <mergeCell ref="M62:AM62"/>
    <mergeCell ref="H69:L69"/>
    <mergeCell ref="M69:AM69"/>
    <mergeCell ref="H70:L70"/>
    <mergeCell ref="M70:AM70"/>
    <mergeCell ref="H66:L66"/>
    <mergeCell ref="M66:AM66"/>
    <mergeCell ref="H67:L67"/>
    <mergeCell ref="M67:AM67"/>
    <mergeCell ref="H68:L68"/>
    <mergeCell ref="M68:AM68"/>
  </mergeCells>
  <phoneticPr fontId="3"/>
  <dataValidations count="2">
    <dataValidation type="list" allowBlank="1" showInputMessage="1" showErrorMessage="1" sqref="X16:Z17">
      <formula1>"✔"</formula1>
    </dataValidation>
    <dataValidation imeMode="halfAlpha" allowBlank="1" showInputMessage="1" showErrorMessage="1" sqref="S24:V26 J24:N26 J39:N40 S39:V40"/>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計算用!$A$3:$A$34</xm:f>
          </x14:formula1>
          <xm:sqref>L10:Y10</xm:sqref>
        </x14:dataValidation>
        <x14:dataValidation type="list" allowBlank="1" showInputMessage="1" showErrorMessage="1">
          <x14:formula1>
            <xm:f>計算用!$A$61:$A$107</xm:f>
          </x14:formula1>
          <xm:sqref>D9:G9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115" zoomScaleNormal="100" zoomScaleSheetLayoutView="115" workbookViewId="0">
      <selection activeCell="H7" sqref="H7:N7"/>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8">
      <c r="A1" s="2" t="s">
        <v>147</v>
      </c>
    </row>
    <row r="2" spans="1:48" ht="7.5" customHeight="1"/>
    <row r="3" spans="1:48">
      <c r="A3" s="320" t="s">
        <v>235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2"/>
    </row>
    <row r="4" spans="1:48" ht="9"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48">
      <c r="A5" s="317" t="s">
        <v>53</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9"/>
    </row>
    <row r="6" spans="1:48" ht="4.5" customHeight="1">
      <c r="A6" s="42"/>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1"/>
    </row>
    <row r="7" spans="1:48" ht="17.25" customHeight="1">
      <c r="A7" s="232" t="s">
        <v>22</v>
      </c>
      <c r="B7" s="233"/>
      <c r="C7" s="233"/>
      <c r="D7" s="233"/>
      <c r="E7" s="233"/>
      <c r="F7" s="233"/>
      <c r="G7" s="234"/>
      <c r="H7" s="344"/>
      <c r="I7" s="345"/>
      <c r="J7" s="345"/>
      <c r="K7" s="345"/>
      <c r="L7" s="345"/>
      <c r="M7" s="345"/>
      <c r="N7" s="346"/>
      <c r="O7" s="232" t="s">
        <v>54</v>
      </c>
      <c r="P7" s="233"/>
      <c r="Q7" s="233"/>
      <c r="R7" s="233"/>
      <c r="S7" s="234"/>
      <c r="T7" s="347"/>
      <c r="U7" s="294"/>
      <c r="V7" s="294"/>
      <c r="W7" s="294"/>
      <c r="X7" s="294"/>
      <c r="Y7" s="294"/>
      <c r="Z7" s="294"/>
      <c r="AA7" s="294"/>
      <c r="AB7" s="294"/>
      <c r="AC7" s="294"/>
      <c r="AD7" s="294"/>
      <c r="AE7" s="294"/>
      <c r="AF7" s="294"/>
      <c r="AG7" s="294"/>
      <c r="AH7" s="294"/>
      <c r="AI7" s="294"/>
      <c r="AJ7" s="294"/>
      <c r="AK7" s="294"/>
      <c r="AL7" s="294"/>
      <c r="AM7" s="348"/>
    </row>
    <row r="8" spans="1:48">
      <c r="A8" s="323" t="s">
        <v>55</v>
      </c>
      <c r="B8" s="324"/>
      <c r="C8" s="325"/>
      <c r="D8" s="232" t="s">
        <v>56</v>
      </c>
      <c r="E8" s="233"/>
      <c r="F8" s="233"/>
      <c r="G8" s="234"/>
      <c r="H8" s="22" t="s">
        <v>57</v>
      </c>
      <c r="I8" s="22"/>
      <c r="J8" s="22"/>
      <c r="K8" s="22"/>
      <c r="L8" s="22"/>
      <c r="M8" s="22"/>
      <c r="N8" s="22"/>
      <c r="O8" s="22"/>
      <c r="P8" s="22"/>
      <c r="Q8" s="22"/>
      <c r="R8" s="22"/>
      <c r="S8" s="23"/>
      <c r="T8" s="323" t="s">
        <v>58</v>
      </c>
      <c r="U8" s="324"/>
      <c r="V8" s="325"/>
      <c r="W8" s="232" t="s">
        <v>4</v>
      </c>
      <c r="X8" s="233"/>
      <c r="Y8" s="233"/>
      <c r="Z8" s="233"/>
      <c r="AA8" s="233"/>
      <c r="AB8" s="233"/>
      <c r="AC8" s="233"/>
      <c r="AD8" s="233"/>
      <c r="AE8" s="233"/>
      <c r="AF8" s="234"/>
      <c r="AG8" s="332" t="s">
        <v>60</v>
      </c>
      <c r="AH8" s="333"/>
      <c r="AI8" s="333"/>
      <c r="AJ8" s="333"/>
      <c r="AK8" s="333"/>
      <c r="AL8" s="333"/>
      <c r="AM8" s="334"/>
    </row>
    <row r="9" spans="1:48" ht="17.25" customHeight="1">
      <c r="A9" s="326"/>
      <c r="B9" s="327"/>
      <c r="C9" s="328"/>
      <c r="D9" s="329" t="s">
        <v>92</v>
      </c>
      <c r="E9" s="330"/>
      <c r="F9" s="330"/>
      <c r="G9" s="331"/>
      <c r="H9" s="335"/>
      <c r="I9" s="336"/>
      <c r="J9" s="336"/>
      <c r="K9" s="336"/>
      <c r="L9" s="336"/>
      <c r="M9" s="336"/>
      <c r="N9" s="336"/>
      <c r="O9" s="336"/>
      <c r="P9" s="336"/>
      <c r="Q9" s="336"/>
      <c r="R9" s="336"/>
      <c r="S9" s="337"/>
      <c r="T9" s="326"/>
      <c r="U9" s="327"/>
      <c r="V9" s="328"/>
      <c r="W9" s="338"/>
      <c r="X9" s="339"/>
      <c r="Y9" s="339"/>
      <c r="Z9" s="339"/>
      <c r="AA9" s="339"/>
      <c r="AB9" s="339"/>
      <c r="AC9" s="339"/>
      <c r="AD9" s="339"/>
      <c r="AE9" s="339"/>
      <c r="AF9" s="340"/>
      <c r="AG9" s="341"/>
      <c r="AH9" s="342"/>
      <c r="AI9" s="342"/>
      <c r="AJ9" s="342"/>
      <c r="AK9" s="342"/>
      <c r="AL9" s="342"/>
      <c r="AM9" s="343"/>
    </row>
    <row r="10" spans="1:48" s="3" customFormat="1" ht="20.25" customHeight="1">
      <c r="A10" s="26" t="s">
        <v>122</v>
      </c>
      <c r="B10" s="24"/>
      <c r="C10" s="27"/>
      <c r="D10" s="27"/>
      <c r="E10" s="25"/>
      <c r="F10" s="25"/>
      <c r="G10" s="25"/>
      <c r="H10" s="25"/>
      <c r="I10" s="25"/>
      <c r="J10" s="25"/>
      <c r="K10" s="28"/>
      <c r="L10" s="301"/>
      <c r="M10" s="302"/>
      <c r="N10" s="302"/>
      <c r="O10" s="302"/>
      <c r="P10" s="302"/>
      <c r="Q10" s="302"/>
      <c r="R10" s="302"/>
      <c r="S10" s="302"/>
      <c r="T10" s="302"/>
      <c r="U10" s="302"/>
      <c r="V10" s="302"/>
      <c r="W10" s="302"/>
      <c r="X10" s="302"/>
      <c r="Y10" s="303"/>
      <c r="Z10" s="298" t="s">
        <v>43</v>
      </c>
      <c r="AA10" s="299"/>
      <c r="AB10" s="300"/>
      <c r="AC10" s="294"/>
      <c r="AD10" s="294"/>
      <c r="AE10" s="269" t="s">
        <v>13</v>
      </c>
      <c r="AF10" s="270"/>
      <c r="AG10" s="295" t="s">
        <v>129</v>
      </c>
      <c r="AH10" s="296"/>
      <c r="AI10" s="297"/>
      <c r="AJ10" s="294"/>
      <c r="AK10" s="294"/>
      <c r="AL10" s="269" t="s">
        <v>13</v>
      </c>
      <c r="AM10" s="270"/>
      <c r="AP10" s="289"/>
      <c r="AQ10" s="289"/>
      <c r="AR10" s="289"/>
      <c r="AS10" s="289"/>
      <c r="AT10" s="289"/>
      <c r="AU10" s="289"/>
    </row>
    <row r="11" spans="1:48" s="3" customFormat="1" ht="18" customHeight="1">
      <c r="A11" s="304" t="s">
        <v>6</v>
      </c>
      <c r="B11" s="305"/>
      <c r="C11" s="305"/>
      <c r="D11" s="305"/>
      <c r="E11" s="305"/>
      <c r="F11" s="305"/>
      <c r="G11" s="305"/>
      <c r="H11" s="306"/>
      <c r="I11" s="10"/>
      <c r="J11" s="45" t="s">
        <v>153</v>
      </c>
      <c r="K11" s="46"/>
      <c r="L11" s="47"/>
      <c r="M11" s="47"/>
      <c r="N11" s="47"/>
      <c r="O11" s="47"/>
      <c r="P11" s="47"/>
      <c r="Q11" s="47"/>
      <c r="R11" s="47"/>
      <c r="S11" s="47"/>
      <c r="T11" s="47"/>
      <c r="U11" s="47"/>
      <c r="V11" s="47"/>
      <c r="W11" s="47"/>
      <c r="X11" s="47"/>
      <c r="Y11" s="10"/>
      <c r="Z11" s="45" t="s">
        <v>154</v>
      </c>
      <c r="AA11" s="46"/>
      <c r="AB11" s="47"/>
      <c r="AC11" s="47"/>
      <c r="AD11" s="47"/>
      <c r="AE11" s="47"/>
      <c r="AF11" s="47"/>
      <c r="AG11" s="47"/>
      <c r="AH11" s="47"/>
      <c r="AI11" s="47"/>
      <c r="AJ11" s="47"/>
      <c r="AK11" s="47"/>
      <c r="AL11" s="47"/>
      <c r="AM11" s="51"/>
    </row>
    <row r="12" spans="1:48" s="3" customFormat="1" ht="18" customHeight="1">
      <c r="A12" s="307"/>
      <c r="B12" s="308"/>
      <c r="C12" s="308"/>
      <c r="D12" s="308"/>
      <c r="E12" s="308"/>
      <c r="F12" s="308"/>
      <c r="G12" s="308"/>
      <c r="H12" s="309"/>
      <c r="I12" s="14"/>
      <c r="J12" s="48" t="s">
        <v>48</v>
      </c>
      <c r="K12" s="49"/>
      <c r="L12" s="50"/>
      <c r="M12" s="50"/>
      <c r="N12" s="50"/>
      <c r="O12" s="50"/>
      <c r="P12" s="50"/>
      <c r="Q12" s="50"/>
      <c r="R12" s="50"/>
      <c r="S12" s="50"/>
      <c r="T12" s="50"/>
      <c r="U12" s="49"/>
      <c r="V12" s="50"/>
      <c r="W12" s="50"/>
      <c r="X12" s="50"/>
      <c r="Y12" s="9"/>
      <c r="Z12" s="52" t="s">
        <v>47</v>
      </c>
      <c r="AA12" s="49"/>
      <c r="AB12" s="50"/>
      <c r="AC12" s="50"/>
      <c r="AD12" s="50"/>
      <c r="AE12" s="50"/>
      <c r="AF12" s="50"/>
      <c r="AG12" s="50"/>
      <c r="AH12" s="50"/>
      <c r="AI12" s="50"/>
      <c r="AJ12" s="50"/>
      <c r="AK12" s="50"/>
      <c r="AL12" s="50"/>
      <c r="AM12" s="53"/>
    </row>
    <row r="13" spans="1:48" s="3" customFormat="1" ht="9" customHeight="1">
      <c r="A13" s="54"/>
      <c r="B13" s="195"/>
      <c r="C13" s="195"/>
      <c r="D13" s="195"/>
      <c r="E13" s="195"/>
      <c r="F13" s="195"/>
      <c r="G13" s="195"/>
      <c r="H13" s="195"/>
      <c r="I13" s="56"/>
      <c r="J13" s="57"/>
      <c r="K13" s="56"/>
      <c r="L13" s="58"/>
      <c r="M13" s="58"/>
      <c r="N13" s="58"/>
      <c r="O13" s="58"/>
      <c r="P13" s="58"/>
      <c r="Q13" s="58"/>
      <c r="R13" s="58"/>
      <c r="S13" s="58"/>
      <c r="T13" s="58"/>
      <c r="U13" s="59"/>
      <c r="V13" s="58"/>
      <c r="W13" s="58"/>
      <c r="X13" s="58"/>
      <c r="Y13" s="48"/>
      <c r="Z13" s="52"/>
      <c r="AA13" s="49"/>
      <c r="AB13" s="50"/>
      <c r="AC13" s="50"/>
      <c r="AD13" s="50"/>
      <c r="AE13" s="50"/>
      <c r="AF13" s="50"/>
      <c r="AG13" s="50"/>
      <c r="AH13" s="50"/>
      <c r="AI13" s="50"/>
      <c r="AJ13" s="50"/>
      <c r="AK13" s="50"/>
      <c r="AL13" s="58"/>
      <c r="AM13" s="60"/>
    </row>
    <row r="14" spans="1:48" s="3" customFormat="1" ht="12">
      <c r="A14" s="317" t="s">
        <v>108</v>
      </c>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9"/>
    </row>
    <row r="15" spans="1:48" s="3" customFormat="1" ht="4.5" customHeight="1">
      <c r="A15" s="61"/>
      <c r="B15" s="61"/>
      <c r="C15" s="61"/>
      <c r="D15" s="61"/>
      <c r="E15" s="61"/>
      <c r="F15" s="61"/>
      <c r="G15" s="61"/>
      <c r="H15" s="61"/>
      <c r="I15" s="57"/>
      <c r="J15" s="62"/>
      <c r="K15" s="56"/>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row>
    <row r="16" spans="1:48" s="3" customFormat="1" ht="19.5" customHeight="1">
      <c r="A16" s="350" t="s">
        <v>215</v>
      </c>
      <c r="B16" s="350"/>
      <c r="C16" s="350"/>
      <c r="D16" s="350"/>
      <c r="E16" s="350"/>
      <c r="F16" s="350"/>
      <c r="G16" s="350"/>
      <c r="H16" s="350"/>
      <c r="I16" s="350"/>
      <c r="J16" s="350"/>
      <c r="K16" s="350"/>
      <c r="L16" s="350"/>
      <c r="M16" s="350"/>
      <c r="N16" s="350"/>
      <c r="O16" s="350"/>
      <c r="P16" s="350"/>
      <c r="Q16" s="350"/>
      <c r="R16" s="350"/>
      <c r="S16" s="350"/>
      <c r="T16" s="350"/>
      <c r="U16" s="350"/>
      <c r="V16" s="350"/>
      <c r="W16" s="350"/>
      <c r="X16" s="349" t="s">
        <v>254</v>
      </c>
      <c r="Y16" s="349"/>
      <c r="Z16" s="349"/>
      <c r="AA16" s="351" t="s">
        <v>237</v>
      </c>
      <c r="AB16" s="352"/>
      <c r="AC16" s="352"/>
      <c r="AD16" s="352"/>
      <c r="AE16" s="352"/>
      <c r="AF16" s="352"/>
      <c r="AG16" s="352"/>
      <c r="AH16" s="352"/>
      <c r="AI16" s="352"/>
      <c r="AJ16" s="352"/>
      <c r="AK16" s="352"/>
      <c r="AL16" s="352"/>
      <c r="AM16" s="352"/>
    </row>
    <row r="17" spans="1:48" s="3" customFormat="1" ht="19.5" customHeight="1">
      <c r="A17" s="350" t="s">
        <v>123</v>
      </c>
      <c r="B17" s="350"/>
      <c r="C17" s="350"/>
      <c r="D17" s="350"/>
      <c r="E17" s="350"/>
      <c r="F17" s="350"/>
      <c r="G17" s="350"/>
      <c r="H17" s="350"/>
      <c r="I17" s="350"/>
      <c r="J17" s="350"/>
      <c r="K17" s="350"/>
      <c r="L17" s="350"/>
      <c r="M17" s="350"/>
      <c r="N17" s="350"/>
      <c r="O17" s="350"/>
      <c r="P17" s="350"/>
      <c r="Q17" s="350"/>
      <c r="R17" s="350"/>
      <c r="S17" s="350"/>
      <c r="T17" s="350"/>
      <c r="U17" s="350"/>
      <c r="V17" s="350"/>
      <c r="W17" s="350"/>
      <c r="X17" s="349" t="s">
        <v>254</v>
      </c>
      <c r="Y17" s="349"/>
      <c r="Z17" s="349"/>
      <c r="AA17" s="351" t="s">
        <v>109</v>
      </c>
      <c r="AB17" s="352"/>
      <c r="AC17" s="352"/>
      <c r="AD17" s="352"/>
      <c r="AE17" s="352"/>
      <c r="AF17" s="352"/>
      <c r="AG17" s="352"/>
      <c r="AH17" s="352"/>
      <c r="AI17" s="352"/>
      <c r="AJ17" s="352"/>
      <c r="AK17" s="352"/>
      <c r="AL17" s="352"/>
      <c r="AM17" s="352"/>
    </row>
    <row r="18" spans="1:48" s="3" customFormat="1" ht="9" customHeight="1">
      <c r="A18" s="61"/>
      <c r="B18" s="61"/>
      <c r="C18" s="61"/>
      <c r="D18" s="61"/>
      <c r="E18" s="61"/>
      <c r="F18" s="61"/>
      <c r="G18" s="61"/>
      <c r="H18" s="61"/>
      <c r="I18" s="57"/>
      <c r="J18" s="62"/>
      <c r="K18" s="56"/>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row>
    <row r="19" spans="1:48" s="3" customFormat="1" ht="12">
      <c r="A19" s="317" t="s">
        <v>110</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9"/>
    </row>
    <row r="20" spans="1:48" s="3" customFormat="1" ht="6" customHeight="1" thickBot="1">
      <c r="A20" s="61"/>
      <c r="B20" s="61"/>
      <c r="C20" s="61"/>
      <c r="D20" s="61"/>
      <c r="E20" s="61"/>
      <c r="F20" s="61"/>
      <c r="G20" s="61"/>
      <c r="H20" s="61"/>
      <c r="I20" s="57"/>
      <c r="J20" s="62"/>
      <c r="K20" s="56"/>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row>
    <row r="21" spans="1:48" s="3" customFormat="1" ht="19.5" customHeight="1" thickBot="1">
      <c r="A21" s="63" t="s">
        <v>195</v>
      </c>
      <c r="B21" s="61"/>
      <c r="C21" s="61"/>
      <c r="D21" s="61"/>
      <c r="E21" s="61"/>
      <c r="F21" s="61"/>
      <c r="G21" s="61"/>
      <c r="H21" s="61"/>
      <c r="I21" s="168" t="s">
        <v>144</v>
      </c>
      <c r="J21" s="62"/>
      <c r="K21" s="56"/>
      <c r="L21" s="58"/>
      <c r="M21" s="58"/>
      <c r="N21" s="58"/>
      <c r="O21" s="58"/>
      <c r="P21" s="58"/>
      <c r="Q21" s="58"/>
      <c r="R21" s="58"/>
      <c r="S21" s="58"/>
      <c r="T21" s="58"/>
      <c r="U21" s="58"/>
      <c r="V21" s="58"/>
      <c r="W21" s="58"/>
      <c r="X21" s="58"/>
      <c r="Y21" s="58"/>
      <c r="Z21" s="58"/>
      <c r="AA21" s="58"/>
      <c r="AB21" s="58"/>
      <c r="AC21" s="58"/>
      <c r="AD21" s="58"/>
      <c r="AE21" s="259" t="s">
        <v>125</v>
      </c>
      <c r="AF21" s="260"/>
      <c r="AG21" s="260"/>
      <c r="AH21" s="261"/>
      <c r="AI21" s="271">
        <f>(20*M22+5*V22)*10+AE22</f>
        <v>0</v>
      </c>
      <c r="AJ21" s="272"/>
      <c r="AK21" s="272"/>
      <c r="AL21" s="257" t="s">
        <v>12</v>
      </c>
      <c r="AM21" s="258"/>
    </row>
    <row r="22" spans="1:48" s="3" customFormat="1" ht="19.5" customHeight="1">
      <c r="A22" s="29" t="s">
        <v>39</v>
      </c>
      <c r="B22" s="30"/>
      <c r="C22" s="31"/>
      <c r="D22" s="31"/>
      <c r="E22" s="31"/>
      <c r="F22" s="31"/>
      <c r="G22" s="32"/>
      <c r="H22" s="290" t="s">
        <v>40</v>
      </c>
      <c r="I22" s="291"/>
      <c r="J22" s="291"/>
      <c r="K22" s="291"/>
      <c r="L22" s="292"/>
      <c r="M22" s="293">
        <f>COUNTIFS(職員表!$H6:$H405,$H$7,職員表!$O6:$O405,20,職員表!$I6:$I405,個票3!$L$10)</f>
        <v>0</v>
      </c>
      <c r="N22" s="293"/>
      <c r="O22" s="293"/>
      <c r="P22" s="21" t="s">
        <v>13</v>
      </c>
      <c r="Q22" s="264" t="s">
        <v>42</v>
      </c>
      <c r="R22" s="265"/>
      <c r="S22" s="265"/>
      <c r="T22" s="265"/>
      <c r="U22" s="266"/>
      <c r="V22" s="293">
        <f>COUNTIFS(職員表!$H6:$H405,$H7,職員表!$O6:$O405,5,職員表!$I6:$I405,個票3!$L$10)</f>
        <v>0</v>
      </c>
      <c r="W22" s="293"/>
      <c r="X22" s="293"/>
      <c r="Y22" s="71" t="s">
        <v>13</v>
      </c>
      <c r="Z22" s="192" t="s">
        <v>145</v>
      </c>
      <c r="AA22" s="193"/>
      <c r="AB22" s="193"/>
      <c r="AC22" s="193"/>
      <c r="AD22" s="194"/>
      <c r="AE22" s="244"/>
      <c r="AF22" s="245"/>
      <c r="AG22" s="245"/>
      <c r="AH22" s="273" t="s">
        <v>12</v>
      </c>
      <c r="AI22" s="273"/>
      <c r="AJ22" s="134" t="s">
        <v>146</v>
      </c>
      <c r="AK22" s="50"/>
      <c r="AL22" s="50"/>
      <c r="AM22" s="53"/>
      <c r="AO22" s="3">
        <f>IF(M22=0,,"有")</f>
        <v>0</v>
      </c>
    </row>
    <row r="23" spans="1:48" s="3" customFormat="1" ht="7.5" customHeight="1" thickBot="1">
      <c r="A23" s="61"/>
      <c r="B23" s="61"/>
      <c r="C23" s="61"/>
      <c r="D23" s="61"/>
      <c r="E23" s="61"/>
      <c r="F23" s="61"/>
      <c r="G23" s="61"/>
      <c r="H23" s="61"/>
      <c r="I23" s="57"/>
      <c r="J23" s="62"/>
      <c r="K23" s="56"/>
      <c r="L23" s="58"/>
      <c r="M23" s="58"/>
      <c r="N23" s="58"/>
      <c r="O23" s="58"/>
      <c r="P23" s="58"/>
      <c r="Q23" s="58"/>
      <c r="R23" s="58"/>
      <c r="S23" s="58"/>
      <c r="T23" s="58"/>
      <c r="U23" s="58"/>
      <c r="V23" s="58"/>
      <c r="W23" s="58"/>
      <c r="X23" s="190"/>
      <c r="Y23" s="190"/>
      <c r="Z23" s="190"/>
      <c r="AA23" s="190"/>
      <c r="AB23" s="190"/>
      <c r="AC23" s="190"/>
      <c r="AD23" s="47"/>
      <c r="AE23" s="58"/>
      <c r="AF23" s="58"/>
      <c r="AG23" s="58"/>
      <c r="AH23" s="58"/>
      <c r="AI23" s="58"/>
      <c r="AJ23" s="58"/>
      <c r="AK23" s="58"/>
      <c r="AL23" s="58"/>
      <c r="AM23" s="58"/>
    </row>
    <row r="24" spans="1:48" ht="19.5" customHeight="1" thickBot="1">
      <c r="A24" s="64" t="s">
        <v>228</v>
      </c>
      <c r="B24" s="61"/>
      <c r="C24" s="195"/>
      <c r="D24" s="61"/>
      <c r="E24" s="65"/>
      <c r="F24" s="61"/>
      <c r="G24" s="61"/>
      <c r="H24" s="61"/>
      <c r="I24" s="61"/>
      <c r="J24" s="66"/>
      <c r="K24" s="66"/>
      <c r="L24" s="66"/>
      <c r="M24" s="66"/>
      <c r="N24" s="66"/>
      <c r="O24" s="67"/>
      <c r="P24" s="68"/>
      <c r="Q24" s="69"/>
      <c r="R24" s="69"/>
      <c r="S24" s="66"/>
      <c r="T24" s="62"/>
      <c r="U24" s="66"/>
      <c r="V24" s="66"/>
      <c r="W24" s="195"/>
      <c r="X24" s="310" t="s">
        <v>127</v>
      </c>
      <c r="Y24" s="311"/>
      <c r="Z24" s="311"/>
      <c r="AA24" s="311"/>
      <c r="AB24" s="312"/>
      <c r="AC24" s="288" t="s">
        <v>124</v>
      </c>
      <c r="AD24" s="101" t="s">
        <v>49</v>
      </c>
      <c r="AE24" s="102"/>
      <c r="AF24" s="102"/>
      <c r="AG24" s="103"/>
      <c r="AH24" s="102"/>
      <c r="AI24" s="271" t="e">
        <f>MIN(X25,ROUNDDOWN(H37/1000,0))</f>
        <v>#N/A</v>
      </c>
      <c r="AJ24" s="272"/>
      <c r="AK24" s="272"/>
      <c r="AL24" s="257" t="s">
        <v>12</v>
      </c>
      <c r="AM24" s="258"/>
    </row>
    <row r="25" spans="1:48">
      <c r="A25" s="64"/>
      <c r="B25" s="61"/>
      <c r="C25" s="141" t="s">
        <v>155</v>
      </c>
      <c r="D25" s="61"/>
      <c r="E25" s="65"/>
      <c r="F25" s="61"/>
      <c r="G25" s="61"/>
      <c r="H25" s="61"/>
      <c r="I25" s="61"/>
      <c r="J25" s="66"/>
      <c r="K25" s="66"/>
      <c r="L25" s="66"/>
      <c r="M25" s="66"/>
      <c r="N25" s="66"/>
      <c r="O25" s="67"/>
      <c r="P25" s="68"/>
      <c r="Q25" s="69"/>
      <c r="R25" s="69"/>
      <c r="S25" s="66"/>
      <c r="T25" s="62"/>
      <c r="U25" s="66"/>
      <c r="V25" s="66"/>
      <c r="W25" s="70"/>
      <c r="X25" s="313" t="e">
        <f>VLOOKUP(L10,計算用!A3:G34,2,FALSE)</f>
        <v>#N/A</v>
      </c>
      <c r="Y25" s="314"/>
      <c r="Z25" s="314"/>
      <c r="AA25" s="315" t="s">
        <v>12</v>
      </c>
      <c r="AB25" s="316"/>
      <c r="AC25" s="288"/>
      <c r="AD25" s="198" t="s">
        <v>25</v>
      </c>
      <c r="AE25" s="104"/>
      <c r="AF25" s="104"/>
      <c r="AG25" s="104"/>
      <c r="AH25" s="106"/>
      <c r="AI25" s="244"/>
      <c r="AJ25" s="245"/>
      <c r="AK25" s="245"/>
      <c r="AL25" s="246" t="s">
        <v>12</v>
      </c>
      <c r="AM25" s="247"/>
      <c r="AV25" s="3"/>
    </row>
    <row r="26" spans="1:48">
      <c r="A26" s="195" t="s">
        <v>156</v>
      </c>
      <c r="B26" s="61"/>
      <c r="C26" s="195"/>
      <c r="D26" s="61"/>
      <c r="E26" s="65"/>
      <c r="F26" s="61"/>
      <c r="G26" s="61"/>
      <c r="H26" s="61"/>
      <c r="I26" s="61"/>
      <c r="J26" s="66"/>
      <c r="K26" s="66"/>
      <c r="L26" s="66"/>
      <c r="M26" s="66"/>
      <c r="N26" s="66"/>
      <c r="O26" s="67"/>
      <c r="P26" s="68"/>
      <c r="Q26" s="69"/>
      <c r="R26" s="69"/>
      <c r="S26" s="66"/>
      <c r="T26" s="62"/>
      <c r="U26" s="66"/>
      <c r="V26" s="66"/>
      <c r="W26" s="70"/>
      <c r="X26" s="313"/>
      <c r="Y26" s="314"/>
      <c r="Z26" s="314"/>
      <c r="AA26" s="315"/>
      <c r="AB26" s="316"/>
      <c r="AC26" s="288"/>
      <c r="AD26" s="196" t="s">
        <v>26</v>
      </c>
      <c r="AE26" s="105"/>
      <c r="AF26" s="105"/>
      <c r="AG26" s="105"/>
      <c r="AH26" s="201"/>
      <c r="AI26" s="222" t="e">
        <f>SUM(AI24:AK25)</f>
        <v>#N/A</v>
      </c>
      <c r="AJ26" s="223"/>
      <c r="AK26" s="223"/>
      <c r="AL26" s="224" t="s">
        <v>12</v>
      </c>
      <c r="AM26" s="225"/>
    </row>
    <row r="27" spans="1:48" ht="15" customHeight="1">
      <c r="A27" s="232" t="s">
        <v>111</v>
      </c>
      <c r="B27" s="233"/>
      <c r="C27" s="233"/>
      <c r="D27" s="233"/>
      <c r="E27" s="233"/>
      <c r="F27" s="233"/>
      <c r="G27" s="234"/>
      <c r="H27" s="233" t="s">
        <v>112</v>
      </c>
      <c r="I27" s="233"/>
      <c r="J27" s="233"/>
      <c r="K27" s="233"/>
      <c r="L27" s="233"/>
      <c r="M27" s="232" t="s">
        <v>7</v>
      </c>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4"/>
    </row>
    <row r="28" spans="1:48" ht="15" customHeight="1">
      <c r="A28" s="127" t="s">
        <v>113</v>
      </c>
      <c r="B28" s="128"/>
      <c r="C28" s="128"/>
      <c r="D28" s="128"/>
      <c r="E28" s="129"/>
      <c r="F28" s="129"/>
      <c r="G28" s="130"/>
      <c r="H28" s="278"/>
      <c r="I28" s="278"/>
      <c r="J28" s="278"/>
      <c r="K28" s="278"/>
      <c r="L28" s="278"/>
      <c r="M28" s="235"/>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7"/>
    </row>
    <row r="29" spans="1:48" ht="15" customHeight="1">
      <c r="A29" s="72" t="s">
        <v>114</v>
      </c>
      <c r="B29" s="73"/>
      <c r="C29" s="73"/>
      <c r="D29" s="73"/>
      <c r="E29" s="74"/>
      <c r="F29" s="74"/>
      <c r="G29" s="75"/>
      <c r="H29" s="221"/>
      <c r="I29" s="221"/>
      <c r="J29" s="221"/>
      <c r="K29" s="221"/>
      <c r="L29" s="221"/>
      <c r="M29" s="238"/>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40"/>
    </row>
    <row r="30" spans="1:48" ht="15" customHeight="1">
      <c r="A30" s="72" t="s">
        <v>115</v>
      </c>
      <c r="B30" s="73"/>
      <c r="C30" s="73"/>
      <c r="D30" s="73"/>
      <c r="E30" s="74"/>
      <c r="F30" s="74"/>
      <c r="G30" s="75"/>
      <c r="H30" s="221"/>
      <c r="I30" s="221"/>
      <c r="J30" s="221"/>
      <c r="K30" s="221"/>
      <c r="L30" s="221"/>
      <c r="M30" s="238"/>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40"/>
    </row>
    <row r="31" spans="1:48" ht="15" customHeight="1">
      <c r="A31" s="72" t="s">
        <v>116</v>
      </c>
      <c r="B31" s="73"/>
      <c r="C31" s="73"/>
      <c r="D31" s="73"/>
      <c r="E31" s="74"/>
      <c r="F31" s="74"/>
      <c r="G31" s="75"/>
      <c r="H31" s="221"/>
      <c r="I31" s="221"/>
      <c r="J31" s="221"/>
      <c r="K31" s="221"/>
      <c r="L31" s="221"/>
      <c r="M31" s="238"/>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40"/>
    </row>
    <row r="32" spans="1:48" ht="15" customHeight="1">
      <c r="A32" s="72" t="s">
        <v>117</v>
      </c>
      <c r="B32" s="73"/>
      <c r="C32" s="73"/>
      <c r="D32" s="73"/>
      <c r="E32" s="74"/>
      <c r="F32" s="74"/>
      <c r="G32" s="75"/>
      <c r="H32" s="221"/>
      <c r="I32" s="221"/>
      <c r="J32" s="221"/>
      <c r="K32" s="221"/>
      <c r="L32" s="221"/>
      <c r="M32" s="238"/>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0"/>
    </row>
    <row r="33" spans="1:48" ht="15" customHeight="1">
      <c r="A33" s="72" t="s">
        <v>118</v>
      </c>
      <c r="B33" s="73"/>
      <c r="C33" s="73"/>
      <c r="D33" s="73"/>
      <c r="E33" s="74"/>
      <c r="F33" s="74"/>
      <c r="G33" s="75"/>
      <c r="H33" s="221"/>
      <c r="I33" s="221"/>
      <c r="J33" s="221"/>
      <c r="K33" s="221"/>
      <c r="L33" s="221"/>
      <c r="M33" s="238"/>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40"/>
      <c r="AV33" s="3"/>
    </row>
    <row r="34" spans="1:48" ht="15" customHeight="1">
      <c r="A34" s="72" t="s">
        <v>119</v>
      </c>
      <c r="B34" s="73"/>
      <c r="C34" s="73"/>
      <c r="D34" s="73"/>
      <c r="E34" s="74"/>
      <c r="F34" s="74"/>
      <c r="G34" s="75"/>
      <c r="H34" s="221"/>
      <c r="I34" s="221"/>
      <c r="J34" s="221"/>
      <c r="K34" s="221"/>
      <c r="L34" s="221"/>
      <c r="M34" s="238"/>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40"/>
    </row>
    <row r="35" spans="1:48" ht="15" customHeight="1">
      <c r="A35" s="72" t="s">
        <v>120</v>
      </c>
      <c r="B35" s="76"/>
      <c r="C35" s="76"/>
      <c r="D35" s="76"/>
      <c r="E35" s="76"/>
      <c r="F35" s="76"/>
      <c r="G35" s="77"/>
      <c r="H35" s="221"/>
      <c r="I35" s="221"/>
      <c r="J35" s="221"/>
      <c r="K35" s="221"/>
      <c r="L35" s="221"/>
      <c r="M35" s="238"/>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40"/>
    </row>
    <row r="36" spans="1:48" ht="15" customHeight="1">
      <c r="A36" s="78" t="s">
        <v>121</v>
      </c>
      <c r="B36" s="79"/>
      <c r="C36" s="79"/>
      <c r="D36" s="79"/>
      <c r="E36" s="80"/>
      <c r="F36" s="80"/>
      <c r="G36" s="81"/>
      <c r="H36" s="231"/>
      <c r="I36" s="231"/>
      <c r="J36" s="231"/>
      <c r="K36" s="231"/>
      <c r="L36" s="231"/>
      <c r="M36" s="241"/>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3"/>
    </row>
    <row r="37" spans="1:48" ht="15" customHeight="1">
      <c r="A37" s="82" t="s">
        <v>16</v>
      </c>
      <c r="B37" s="83"/>
      <c r="C37" s="83"/>
      <c r="D37" s="83"/>
      <c r="E37" s="83"/>
      <c r="F37" s="83"/>
      <c r="G37" s="84"/>
      <c r="H37" s="226">
        <f>SUM(H28:L36)</f>
        <v>0</v>
      </c>
      <c r="I37" s="226"/>
      <c r="J37" s="226"/>
      <c r="K37" s="226"/>
      <c r="L37" s="227"/>
      <c r="M37" s="228"/>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30"/>
    </row>
    <row r="38" spans="1:48" ht="7.5" customHeight="1">
      <c r="A38" s="85"/>
      <c r="B38" s="85"/>
      <c r="C38" s="85"/>
      <c r="D38" s="85"/>
      <c r="E38" s="86"/>
      <c r="F38" s="86"/>
      <c r="G38" s="86"/>
      <c r="H38" s="86"/>
      <c r="I38" s="86"/>
      <c r="J38" s="87"/>
      <c r="K38" s="87"/>
      <c r="L38" s="87"/>
      <c r="M38" s="87"/>
      <c r="N38" s="87"/>
      <c r="O38" s="88"/>
      <c r="P38" s="88"/>
      <c r="Q38" s="88"/>
      <c r="R38" s="88"/>
      <c r="S38" s="88"/>
      <c r="T38" s="88"/>
      <c r="U38" s="88"/>
      <c r="V38" s="88"/>
      <c r="W38" s="88"/>
      <c r="X38" s="88"/>
      <c r="Y38" s="88"/>
      <c r="Z38" s="88"/>
      <c r="AA38" s="88"/>
      <c r="AB38" s="88"/>
      <c r="AC38" s="88"/>
      <c r="AD38" s="88"/>
      <c r="AE38" s="88"/>
      <c r="AF38" s="88"/>
      <c r="AG38" s="88"/>
      <c r="AH38" s="144"/>
      <c r="AI38" s="88"/>
      <c r="AJ38" s="88"/>
      <c r="AK38" s="88"/>
      <c r="AL38" s="88"/>
      <c r="AM38" s="88"/>
    </row>
    <row r="39" spans="1:48" ht="19.5" customHeight="1" thickBot="1">
      <c r="A39" s="64" t="s">
        <v>229</v>
      </c>
      <c r="B39" s="61"/>
      <c r="C39" s="195"/>
      <c r="D39" s="61"/>
      <c r="E39" s="65"/>
      <c r="F39" s="61"/>
      <c r="G39" s="61"/>
      <c r="H39" s="61"/>
      <c r="I39" s="61"/>
      <c r="J39" s="66"/>
      <c r="K39" s="66"/>
      <c r="L39" s="66"/>
      <c r="M39" s="66"/>
      <c r="N39" s="66"/>
      <c r="O39" s="67"/>
      <c r="P39" s="68"/>
      <c r="Q39" s="69"/>
      <c r="R39" s="69"/>
      <c r="S39" s="66"/>
      <c r="T39" s="62"/>
      <c r="U39" s="66"/>
      <c r="V39" s="66"/>
      <c r="W39" s="195"/>
      <c r="X39" s="284" t="s">
        <v>127</v>
      </c>
      <c r="Y39" s="285"/>
      <c r="Z39" s="285"/>
      <c r="AA39" s="285"/>
      <c r="AB39" s="286"/>
      <c r="AC39" s="248"/>
      <c r="AD39" s="200"/>
      <c r="AE39" s="200"/>
      <c r="AF39" s="200"/>
      <c r="AG39" s="200"/>
      <c r="AH39" s="200"/>
      <c r="AI39" s="249"/>
      <c r="AJ39" s="249"/>
      <c r="AK39" s="249"/>
      <c r="AL39" s="250"/>
      <c r="AM39" s="250"/>
    </row>
    <row r="40" spans="1:48" ht="14.25" thickBot="1">
      <c r="A40" s="64"/>
      <c r="B40" s="61"/>
      <c r="C40" s="141" t="s">
        <v>192</v>
      </c>
      <c r="D40" s="61"/>
      <c r="E40" s="65"/>
      <c r="F40" s="61"/>
      <c r="G40" s="61"/>
      <c r="H40" s="61"/>
      <c r="I40" s="61"/>
      <c r="J40" s="66"/>
      <c r="K40" s="66"/>
      <c r="L40" s="66"/>
      <c r="M40" s="66"/>
      <c r="N40" s="66"/>
      <c r="O40" s="67"/>
      <c r="P40" s="68"/>
      <c r="Q40" s="69"/>
      <c r="R40" s="69"/>
      <c r="S40" s="66"/>
      <c r="T40" s="62"/>
      <c r="U40" s="66"/>
      <c r="V40" s="66"/>
      <c r="W40" s="70"/>
      <c r="X40" s="251" t="e">
        <f>VLOOKUP(L10,計算用!A3:G34,5,FALSE)</f>
        <v>#N/A</v>
      </c>
      <c r="Y40" s="252"/>
      <c r="Z40" s="252"/>
      <c r="AA40" s="253" t="s">
        <v>12</v>
      </c>
      <c r="AB40" s="254"/>
      <c r="AC40" s="248"/>
      <c r="AD40" s="200"/>
      <c r="AE40" s="259" t="s">
        <v>124</v>
      </c>
      <c r="AF40" s="260"/>
      <c r="AG40" s="260"/>
      <c r="AH40" s="261"/>
      <c r="AI40" s="255" t="str">
        <f>IF(OR(L10=計算用!A7, L10=計算用!A17,L10=計算用!A18,L10=計算用!A19,L10=計算用!A20,L10=計算用!A21,L10=計算用!A22,L10=計算用!A23),MIN(X40,ROUNDDOWN(H50/1000,0)),"")</f>
        <v/>
      </c>
      <c r="AJ40" s="256"/>
      <c r="AK40" s="256"/>
      <c r="AL40" s="257" t="s">
        <v>12</v>
      </c>
      <c r="AM40" s="258"/>
      <c r="AV40" s="3"/>
    </row>
    <row r="41" spans="1:48" ht="15" customHeight="1">
      <c r="A41" s="232" t="s">
        <v>111</v>
      </c>
      <c r="B41" s="233"/>
      <c r="C41" s="233"/>
      <c r="D41" s="233"/>
      <c r="E41" s="233"/>
      <c r="F41" s="233"/>
      <c r="G41" s="234"/>
      <c r="H41" s="233" t="s">
        <v>112</v>
      </c>
      <c r="I41" s="233"/>
      <c r="J41" s="233"/>
      <c r="K41" s="233"/>
      <c r="L41" s="233"/>
      <c r="M41" s="232" t="s">
        <v>7</v>
      </c>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4"/>
    </row>
    <row r="42" spans="1:48" ht="15" customHeight="1">
      <c r="A42" s="72" t="s">
        <v>193</v>
      </c>
      <c r="B42" s="73"/>
      <c r="C42" s="73"/>
      <c r="D42" s="73"/>
      <c r="E42" s="74"/>
      <c r="F42" s="74"/>
      <c r="G42" s="75"/>
      <c r="H42" s="221"/>
      <c r="I42" s="221"/>
      <c r="J42" s="221"/>
      <c r="K42" s="221"/>
      <c r="L42" s="221"/>
      <c r="M42" s="238"/>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40"/>
    </row>
    <row r="43" spans="1:48" ht="15" customHeight="1">
      <c r="A43" s="148" t="s">
        <v>201</v>
      </c>
      <c r="B43" s="73"/>
      <c r="C43" s="73"/>
      <c r="D43" s="73"/>
      <c r="E43" s="74"/>
      <c r="F43" s="74"/>
      <c r="G43" s="75"/>
      <c r="H43" s="221"/>
      <c r="I43" s="221"/>
      <c r="J43" s="221"/>
      <c r="K43" s="221"/>
      <c r="L43" s="221"/>
      <c r="M43" s="238"/>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40"/>
    </row>
    <row r="44" spans="1:48" ht="15" customHeight="1">
      <c r="A44" s="148" t="s">
        <v>117</v>
      </c>
      <c r="B44" s="73"/>
      <c r="C44" s="73"/>
      <c r="D44" s="73"/>
      <c r="E44" s="74"/>
      <c r="F44" s="74"/>
      <c r="G44" s="75"/>
      <c r="H44" s="221"/>
      <c r="I44" s="221"/>
      <c r="J44" s="221"/>
      <c r="K44" s="221"/>
      <c r="L44" s="221"/>
      <c r="M44" s="238"/>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40"/>
    </row>
    <row r="45" spans="1:48" ht="15" customHeight="1">
      <c r="A45" s="72" t="s">
        <v>118</v>
      </c>
      <c r="B45" s="73"/>
      <c r="C45" s="73"/>
      <c r="D45" s="73"/>
      <c r="E45" s="74"/>
      <c r="F45" s="74"/>
      <c r="G45" s="75"/>
      <c r="H45" s="221"/>
      <c r="I45" s="221"/>
      <c r="J45" s="221"/>
      <c r="K45" s="221"/>
      <c r="L45" s="221"/>
      <c r="M45" s="238"/>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40"/>
    </row>
    <row r="46" spans="1:48" ht="15" customHeight="1">
      <c r="A46" s="72" t="s">
        <v>116</v>
      </c>
      <c r="B46" s="73"/>
      <c r="C46" s="73"/>
      <c r="D46" s="73"/>
      <c r="E46" s="74"/>
      <c r="F46" s="74"/>
      <c r="G46" s="75"/>
      <c r="H46" s="221"/>
      <c r="I46" s="221"/>
      <c r="J46" s="221"/>
      <c r="K46" s="221"/>
      <c r="L46" s="221"/>
      <c r="M46" s="238"/>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40"/>
    </row>
    <row r="47" spans="1:48" ht="15" customHeight="1">
      <c r="A47" s="72" t="s">
        <v>119</v>
      </c>
      <c r="B47" s="73"/>
      <c r="C47" s="73"/>
      <c r="D47" s="73"/>
      <c r="E47" s="74"/>
      <c r="F47" s="74"/>
      <c r="G47" s="75"/>
      <c r="H47" s="221"/>
      <c r="I47" s="221"/>
      <c r="J47" s="221"/>
      <c r="K47" s="221"/>
      <c r="L47" s="221"/>
      <c r="M47" s="238"/>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40"/>
    </row>
    <row r="48" spans="1:48" ht="15" customHeight="1">
      <c r="A48" s="72" t="s">
        <v>120</v>
      </c>
      <c r="B48" s="76"/>
      <c r="C48" s="76"/>
      <c r="D48" s="76"/>
      <c r="E48" s="76"/>
      <c r="F48" s="76"/>
      <c r="G48" s="77"/>
      <c r="H48" s="221"/>
      <c r="I48" s="221"/>
      <c r="J48" s="221"/>
      <c r="K48" s="221"/>
      <c r="L48" s="221"/>
      <c r="M48" s="238"/>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40"/>
    </row>
    <row r="49" spans="1:46" ht="15" customHeight="1">
      <c r="A49" s="78" t="s">
        <v>121</v>
      </c>
      <c r="B49" s="79"/>
      <c r="C49" s="79"/>
      <c r="D49" s="79"/>
      <c r="E49" s="80"/>
      <c r="F49" s="80"/>
      <c r="G49" s="81"/>
      <c r="H49" s="231"/>
      <c r="I49" s="231"/>
      <c r="J49" s="231"/>
      <c r="K49" s="231"/>
      <c r="L49" s="231"/>
      <c r="M49" s="241"/>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3"/>
    </row>
    <row r="50" spans="1:46" ht="15" customHeight="1">
      <c r="A50" s="82" t="s">
        <v>16</v>
      </c>
      <c r="B50" s="83"/>
      <c r="C50" s="83"/>
      <c r="D50" s="83"/>
      <c r="E50" s="83"/>
      <c r="F50" s="83"/>
      <c r="G50" s="84"/>
      <c r="H50" s="226">
        <f>SUM(H42:L49)</f>
        <v>0</v>
      </c>
      <c r="I50" s="226"/>
      <c r="J50" s="226"/>
      <c r="K50" s="226"/>
      <c r="L50" s="227"/>
      <c r="M50" s="228"/>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30"/>
    </row>
    <row r="51" spans="1:46" ht="7.5" customHeight="1" thickBot="1">
      <c r="A51" s="85"/>
      <c r="B51" s="85"/>
      <c r="C51" s="85"/>
      <c r="D51" s="85"/>
      <c r="E51" s="86"/>
      <c r="F51" s="86"/>
      <c r="G51" s="86"/>
      <c r="H51" s="86"/>
      <c r="I51" s="86"/>
      <c r="J51" s="87"/>
      <c r="K51" s="87"/>
      <c r="L51" s="87"/>
      <c r="M51" s="87"/>
      <c r="N51" s="87"/>
      <c r="O51" s="88"/>
      <c r="P51" s="88"/>
      <c r="Q51" s="88"/>
      <c r="R51" s="88"/>
      <c r="S51" s="88"/>
      <c r="T51" s="88"/>
      <c r="U51" s="88"/>
      <c r="V51" s="88"/>
      <c r="W51" s="88"/>
      <c r="X51" s="88"/>
      <c r="Y51" s="88"/>
      <c r="Z51" s="88"/>
      <c r="AA51" s="88"/>
      <c r="AB51" s="88"/>
      <c r="AC51" s="88"/>
      <c r="AD51" s="88"/>
      <c r="AE51" s="88"/>
      <c r="AF51" s="88"/>
      <c r="AG51" s="88"/>
      <c r="AH51" s="143"/>
      <c r="AI51" s="88"/>
      <c r="AJ51" s="88"/>
      <c r="AK51" s="88"/>
      <c r="AL51" s="88"/>
      <c r="AM51" s="88"/>
    </row>
    <row r="52" spans="1:46" s="3" customFormat="1" ht="19.5" customHeight="1" thickBot="1">
      <c r="A52" s="63" t="s">
        <v>230</v>
      </c>
      <c r="B52" s="61"/>
      <c r="C52" s="61"/>
      <c r="D52" s="61"/>
      <c r="E52" s="61"/>
      <c r="F52" s="61"/>
      <c r="G52" s="61"/>
      <c r="H52" s="61"/>
      <c r="I52" s="57"/>
      <c r="J52" s="62"/>
      <c r="K52" s="56"/>
      <c r="L52" s="58"/>
      <c r="M52" s="58"/>
      <c r="N52" s="58"/>
      <c r="O52" s="58"/>
      <c r="P52" s="58"/>
      <c r="Q52" s="58"/>
      <c r="R52" s="58"/>
      <c r="S52" s="58"/>
      <c r="T52" s="58"/>
      <c r="U52" s="58"/>
      <c r="V52" s="58"/>
      <c r="W52" s="58"/>
      <c r="X52" s="58"/>
      <c r="Y52" s="58"/>
      <c r="Z52" s="58"/>
      <c r="AA52" s="58"/>
      <c r="AB52" s="58"/>
      <c r="AC52" s="58"/>
      <c r="AD52" s="58"/>
      <c r="AE52" s="259" t="s">
        <v>126</v>
      </c>
      <c r="AF52" s="260"/>
      <c r="AG52" s="260"/>
      <c r="AH52" s="261"/>
      <c r="AI52" s="274">
        <f t="shared" ref="AI52" si="0">IF(L10=A54,ROUNDDOWN(X54*AI54/1000,0),IF(L10=A55,ROUNDDOWN(X55*AI55/1000,0),IF(NOT(OR(L10=A54,L10=A55)),ROUNDDOWN(X53*AI53/1000,0))))</f>
        <v>0</v>
      </c>
      <c r="AJ52" s="275"/>
      <c r="AK52" s="275"/>
      <c r="AL52" s="257" t="s">
        <v>12</v>
      </c>
      <c r="AM52" s="258"/>
    </row>
    <row r="53" spans="1:46" s="3" customFormat="1" ht="15.75" customHeight="1">
      <c r="A53" s="264" t="s">
        <v>157</v>
      </c>
      <c r="B53" s="265"/>
      <c r="C53" s="265"/>
      <c r="D53" s="265"/>
      <c r="E53" s="265"/>
      <c r="F53" s="265"/>
      <c r="G53" s="265"/>
      <c r="H53" s="265"/>
      <c r="I53" s="265"/>
      <c r="J53" s="265"/>
      <c r="K53" s="265"/>
      <c r="L53" s="265"/>
      <c r="M53" s="265"/>
      <c r="N53" s="265"/>
      <c r="O53" s="265"/>
      <c r="P53" s="265"/>
      <c r="Q53" s="265"/>
      <c r="R53" s="265"/>
      <c r="S53" s="265"/>
      <c r="T53" s="265"/>
      <c r="U53" s="265"/>
      <c r="V53" s="265"/>
      <c r="W53" s="266"/>
      <c r="X53" s="279">
        <v>2000</v>
      </c>
      <c r="Y53" s="279"/>
      <c r="Z53" s="279"/>
      <c r="AA53" s="262" t="s">
        <v>23</v>
      </c>
      <c r="AB53" s="263"/>
      <c r="AC53" s="264" t="s">
        <v>24</v>
      </c>
      <c r="AD53" s="265"/>
      <c r="AE53" s="265"/>
      <c r="AF53" s="265"/>
      <c r="AG53" s="265"/>
      <c r="AH53" s="266"/>
      <c r="AI53" s="267"/>
      <c r="AJ53" s="268"/>
      <c r="AK53" s="268"/>
      <c r="AL53" s="276" t="s">
        <v>13</v>
      </c>
      <c r="AM53" s="277"/>
    </row>
    <row r="54" spans="1:46" s="3" customFormat="1" ht="15.75" customHeight="1">
      <c r="A54" s="264" t="s">
        <v>158</v>
      </c>
      <c r="B54" s="265"/>
      <c r="C54" s="265"/>
      <c r="D54" s="265"/>
      <c r="E54" s="265"/>
      <c r="F54" s="265"/>
      <c r="G54" s="265"/>
      <c r="H54" s="265"/>
      <c r="I54" s="265"/>
      <c r="J54" s="265"/>
      <c r="K54" s="265"/>
      <c r="L54" s="265"/>
      <c r="M54" s="265"/>
      <c r="N54" s="265"/>
      <c r="O54" s="265"/>
      <c r="P54" s="265"/>
      <c r="Q54" s="265"/>
      <c r="R54" s="265"/>
      <c r="S54" s="265"/>
      <c r="T54" s="265"/>
      <c r="U54" s="265"/>
      <c r="V54" s="265"/>
      <c r="W54" s="266"/>
      <c r="X54" s="279">
        <v>1500</v>
      </c>
      <c r="Y54" s="279"/>
      <c r="Z54" s="279"/>
      <c r="AA54" s="262" t="s">
        <v>23</v>
      </c>
      <c r="AB54" s="263"/>
      <c r="AC54" s="264" t="s">
        <v>24</v>
      </c>
      <c r="AD54" s="265"/>
      <c r="AE54" s="265"/>
      <c r="AF54" s="265"/>
      <c r="AG54" s="265"/>
      <c r="AH54" s="266"/>
      <c r="AI54" s="267"/>
      <c r="AJ54" s="268"/>
      <c r="AK54" s="268"/>
      <c r="AL54" s="269" t="s">
        <v>13</v>
      </c>
      <c r="AM54" s="270"/>
    </row>
    <row r="55" spans="1:46" s="3" customFormat="1" ht="15.75" customHeight="1">
      <c r="A55" s="264" t="s">
        <v>159</v>
      </c>
      <c r="B55" s="265"/>
      <c r="C55" s="265"/>
      <c r="D55" s="265"/>
      <c r="E55" s="265"/>
      <c r="F55" s="265"/>
      <c r="G55" s="265"/>
      <c r="H55" s="265"/>
      <c r="I55" s="265"/>
      <c r="J55" s="265"/>
      <c r="K55" s="265"/>
      <c r="L55" s="265"/>
      <c r="M55" s="265"/>
      <c r="N55" s="265"/>
      <c r="O55" s="265"/>
      <c r="P55" s="265"/>
      <c r="Q55" s="265"/>
      <c r="R55" s="265"/>
      <c r="S55" s="265"/>
      <c r="T55" s="265"/>
      <c r="U55" s="265"/>
      <c r="V55" s="265"/>
      <c r="W55" s="266"/>
      <c r="X55" s="279">
        <v>2500</v>
      </c>
      <c r="Y55" s="279"/>
      <c r="Z55" s="279"/>
      <c r="AA55" s="262" t="s">
        <v>23</v>
      </c>
      <c r="AB55" s="263"/>
      <c r="AC55" s="264" t="s">
        <v>24</v>
      </c>
      <c r="AD55" s="265"/>
      <c r="AE55" s="265"/>
      <c r="AF55" s="265"/>
      <c r="AG55" s="265"/>
      <c r="AH55" s="266"/>
      <c r="AI55" s="267"/>
      <c r="AJ55" s="268"/>
      <c r="AK55" s="268"/>
      <c r="AL55" s="269" t="s">
        <v>13</v>
      </c>
      <c r="AM55" s="270"/>
    </row>
    <row r="56" spans="1:46" s="3" customFormat="1" ht="7.5" customHeight="1" thickBot="1">
      <c r="A56" s="61"/>
      <c r="B56" s="61"/>
      <c r="C56" s="61"/>
      <c r="D56" s="61"/>
      <c r="E56" s="61"/>
      <c r="F56" s="61"/>
      <c r="G56" s="61"/>
      <c r="H56" s="61"/>
      <c r="I56" s="57"/>
      <c r="J56" s="62"/>
      <c r="K56" s="56"/>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row>
    <row r="57" spans="1:46" s="3" customFormat="1" ht="19.5" customHeight="1" thickBot="1">
      <c r="A57" s="63" t="s">
        <v>160</v>
      </c>
      <c r="B57" s="56"/>
      <c r="C57" s="61"/>
      <c r="D57" s="61"/>
      <c r="E57" s="61"/>
      <c r="F57" s="61"/>
      <c r="G57" s="61"/>
      <c r="H57" s="61"/>
      <c r="I57" s="57"/>
      <c r="J57" s="62"/>
      <c r="K57" s="56"/>
      <c r="L57" s="58"/>
      <c r="M57" s="58"/>
      <c r="N57" s="58"/>
      <c r="O57" s="59"/>
      <c r="P57" s="59"/>
      <c r="Q57" s="59"/>
      <c r="R57" s="59"/>
      <c r="S57" s="59"/>
      <c r="T57" s="89"/>
      <c r="U57" s="89"/>
      <c r="V57" s="89"/>
      <c r="W57" s="89"/>
      <c r="X57" s="284" t="s">
        <v>127</v>
      </c>
      <c r="Y57" s="285"/>
      <c r="Z57" s="285"/>
      <c r="AA57" s="285"/>
      <c r="AB57" s="286"/>
      <c r="AC57" s="287" t="s">
        <v>124</v>
      </c>
      <c r="AD57" s="101" t="s">
        <v>29</v>
      </c>
      <c r="AE57" s="102"/>
      <c r="AF57" s="102"/>
      <c r="AG57" s="102"/>
      <c r="AH57" s="107"/>
      <c r="AI57" s="271" t="e">
        <f>MIN(X58,ROUNDDOWN(H70/1000,0))</f>
        <v>#N/A</v>
      </c>
      <c r="AJ57" s="272"/>
      <c r="AK57" s="272"/>
      <c r="AL57" s="257" t="s">
        <v>12</v>
      </c>
      <c r="AM57" s="258"/>
    </row>
    <row r="58" spans="1:46" s="3" customFormat="1" ht="12">
      <c r="A58" s="59"/>
      <c r="B58" s="142" t="s">
        <v>161</v>
      </c>
      <c r="C58" s="61"/>
      <c r="D58" s="61"/>
      <c r="E58" s="61"/>
      <c r="F58" s="61"/>
      <c r="G58" s="61"/>
      <c r="H58" s="61"/>
      <c r="I58" s="61"/>
      <c r="J58" s="61"/>
      <c r="K58" s="61"/>
      <c r="L58" s="61"/>
      <c r="M58" s="61"/>
      <c r="N58" s="61"/>
      <c r="O58" s="61"/>
      <c r="P58" s="61"/>
      <c r="Q58" s="61"/>
      <c r="R58" s="61"/>
      <c r="S58" s="61"/>
      <c r="T58" s="61"/>
      <c r="U58" s="61"/>
      <c r="V58" s="61"/>
      <c r="W58" s="61"/>
      <c r="X58" s="280" t="e">
        <f>VLOOKUP(L10,計算用!A3:G34,6,FALSE)</f>
        <v>#N/A</v>
      </c>
      <c r="Y58" s="281"/>
      <c r="Z58" s="281"/>
      <c r="AA58" s="282" t="s">
        <v>12</v>
      </c>
      <c r="AB58" s="283"/>
      <c r="AC58" s="288"/>
      <c r="AD58" s="198" t="s">
        <v>25</v>
      </c>
      <c r="AE58" s="199"/>
      <c r="AF58" s="199"/>
      <c r="AG58" s="199"/>
      <c r="AH58" s="108"/>
      <c r="AI58" s="244">
        <v>0</v>
      </c>
      <c r="AJ58" s="245"/>
      <c r="AK58" s="245"/>
      <c r="AL58" s="246" t="s">
        <v>12</v>
      </c>
      <c r="AM58" s="247"/>
    </row>
    <row r="59" spans="1:46" s="3" customFormat="1" ht="12">
      <c r="A59" s="195" t="s">
        <v>130</v>
      </c>
      <c r="B59" s="61"/>
      <c r="C59" s="61"/>
      <c r="D59" s="61"/>
      <c r="E59" s="61"/>
      <c r="F59" s="61"/>
      <c r="G59" s="61"/>
      <c r="H59" s="61"/>
      <c r="I59" s="61"/>
      <c r="J59" s="61"/>
      <c r="K59" s="61"/>
      <c r="L59" s="61"/>
      <c r="M59" s="61"/>
      <c r="N59" s="61"/>
      <c r="O59" s="61"/>
      <c r="P59" s="61"/>
      <c r="Q59" s="61"/>
      <c r="R59" s="61"/>
      <c r="S59" s="61"/>
      <c r="T59" s="61"/>
      <c r="U59" s="61"/>
      <c r="V59" s="61"/>
      <c r="W59" s="61"/>
      <c r="X59" s="280" t="e">
        <f>VLOOKUP(L30,計算用!A24:G52,5,FALSE)</f>
        <v>#N/A</v>
      </c>
      <c r="Y59" s="281"/>
      <c r="Z59" s="281"/>
      <c r="AA59" s="282"/>
      <c r="AB59" s="283"/>
      <c r="AC59" s="288"/>
      <c r="AD59" s="196" t="s">
        <v>26</v>
      </c>
      <c r="AE59" s="197"/>
      <c r="AF59" s="197"/>
      <c r="AG59" s="197"/>
      <c r="AH59" s="109"/>
      <c r="AI59" s="222" t="e">
        <f>SUM(AI57:AK58)</f>
        <v>#N/A</v>
      </c>
      <c r="AJ59" s="223"/>
      <c r="AK59" s="223"/>
      <c r="AL59" s="224" t="s">
        <v>12</v>
      </c>
      <c r="AM59" s="225"/>
      <c r="AT59" s="4"/>
    </row>
    <row r="60" spans="1:46" ht="15" customHeight="1">
      <c r="A60" s="232" t="s">
        <v>111</v>
      </c>
      <c r="B60" s="233"/>
      <c r="C60" s="233"/>
      <c r="D60" s="233"/>
      <c r="E60" s="233"/>
      <c r="F60" s="233"/>
      <c r="G60" s="234"/>
      <c r="H60" s="233" t="s">
        <v>112</v>
      </c>
      <c r="I60" s="233"/>
      <c r="J60" s="233"/>
      <c r="K60" s="233"/>
      <c r="L60" s="233"/>
      <c r="M60" s="232" t="s">
        <v>7</v>
      </c>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4"/>
    </row>
    <row r="61" spans="1:46" ht="15" customHeight="1">
      <c r="A61" s="127" t="s">
        <v>113</v>
      </c>
      <c r="B61" s="128"/>
      <c r="C61" s="128"/>
      <c r="D61" s="128"/>
      <c r="E61" s="129"/>
      <c r="F61" s="129"/>
      <c r="G61" s="130"/>
      <c r="H61" s="278"/>
      <c r="I61" s="278"/>
      <c r="J61" s="278"/>
      <c r="K61" s="278"/>
      <c r="L61" s="278"/>
      <c r="M61" s="235"/>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7"/>
    </row>
    <row r="62" spans="1:46" ht="15" customHeight="1">
      <c r="A62" s="72" t="s">
        <v>114</v>
      </c>
      <c r="B62" s="73"/>
      <c r="C62" s="73"/>
      <c r="D62" s="73"/>
      <c r="E62" s="74"/>
      <c r="F62" s="74"/>
      <c r="G62" s="75"/>
      <c r="H62" s="221"/>
      <c r="I62" s="221"/>
      <c r="J62" s="221"/>
      <c r="K62" s="221"/>
      <c r="L62" s="221"/>
      <c r="M62" s="238"/>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40"/>
    </row>
    <row r="63" spans="1:46" ht="15" customHeight="1">
      <c r="A63" s="72" t="s">
        <v>115</v>
      </c>
      <c r="B63" s="73"/>
      <c r="C63" s="73"/>
      <c r="D63" s="73"/>
      <c r="E63" s="74"/>
      <c r="F63" s="74"/>
      <c r="G63" s="75"/>
      <c r="H63" s="221"/>
      <c r="I63" s="221"/>
      <c r="J63" s="221"/>
      <c r="K63" s="221"/>
      <c r="L63" s="221"/>
      <c r="M63" s="238"/>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40"/>
    </row>
    <row r="64" spans="1:46" ht="15" customHeight="1">
      <c r="A64" s="72" t="s">
        <v>116</v>
      </c>
      <c r="B64" s="73"/>
      <c r="C64" s="73"/>
      <c r="D64" s="73"/>
      <c r="E64" s="74"/>
      <c r="F64" s="74"/>
      <c r="G64" s="75"/>
      <c r="H64" s="221"/>
      <c r="I64" s="221"/>
      <c r="J64" s="221"/>
      <c r="K64" s="221"/>
      <c r="L64" s="221"/>
      <c r="M64" s="238"/>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40"/>
    </row>
    <row r="65" spans="1:39" ht="15" customHeight="1">
      <c r="A65" s="72" t="s">
        <v>117</v>
      </c>
      <c r="B65" s="73"/>
      <c r="C65" s="73"/>
      <c r="D65" s="73"/>
      <c r="E65" s="74"/>
      <c r="F65" s="74"/>
      <c r="G65" s="75"/>
      <c r="H65" s="221"/>
      <c r="I65" s="221"/>
      <c r="J65" s="221"/>
      <c r="K65" s="221"/>
      <c r="L65" s="221"/>
      <c r="M65" s="238"/>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40"/>
    </row>
    <row r="66" spans="1:39" ht="15" customHeight="1">
      <c r="A66" s="72" t="s">
        <v>118</v>
      </c>
      <c r="B66" s="73"/>
      <c r="C66" s="73"/>
      <c r="D66" s="73"/>
      <c r="E66" s="74"/>
      <c r="F66" s="74"/>
      <c r="G66" s="75"/>
      <c r="H66" s="221"/>
      <c r="I66" s="221"/>
      <c r="J66" s="221"/>
      <c r="K66" s="221"/>
      <c r="L66" s="221"/>
      <c r="M66" s="238"/>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40"/>
    </row>
    <row r="67" spans="1:39" ht="15" customHeight="1">
      <c r="A67" s="72" t="s">
        <v>119</v>
      </c>
      <c r="B67" s="73"/>
      <c r="C67" s="73"/>
      <c r="D67" s="73"/>
      <c r="E67" s="74"/>
      <c r="F67" s="74"/>
      <c r="G67" s="75"/>
      <c r="H67" s="221"/>
      <c r="I67" s="221"/>
      <c r="J67" s="221"/>
      <c r="K67" s="221"/>
      <c r="L67" s="221"/>
      <c r="M67" s="238"/>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40"/>
    </row>
    <row r="68" spans="1:39" ht="15" customHeight="1">
      <c r="A68" s="72" t="s">
        <v>120</v>
      </c>
      <c r="B68" s="76"/>
      <c r="C68" s="76"/>
      <c r="D68" s="76"/>
      <c r="E68" s="76"/>
      <c r="F68" s="76"/>
      <c r="G68" s="77"/>
      <c r="H68" s="221"/>
      <c r="I68" s="221"/>
      <c r="J68" s="221"/>
      <c r="K68" s="221"/>
      <c r="L68" s="221"/>
      <c r="M68" s="238"/>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40"/>
    </row>
    <row r="69" spans="1:39" ht="15" customHeight="1">
      <c r="A69" s="78" t="s">
        <v>121</v>
      </c>
      <c r="B69" s="79"/>
      <c r="C69" s="79"/>
      <c r="D69" s="79"/>
      <c r="E69" s="80"/>
      <c r="F69" s="80"/>
      <c r="G69" s="81"/>
      <c r="H69" s="231"/>
      <c r="I69" s="231"/>
      <c r="J69" s="231"/>
      <c r="K69" s="231"/>
      <c r="L69" s="231"/>
      <c r="M69" s="241"/>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3"/>
    </row>
    <row r="70" spans="1:39" ht="15" customHeight="1">
      <c r="A70" s="82" t="s">
        <v>16</v>
      </c>
      <c r="B70" s="90"/>
      <c r="C70" s="90"/>
      <c r="D70" s="90"/>
      <c r="E70" s="83"/>
      <c r="F70" s="83"/>
      <c r="G70" s="84"/>
      <c r="H70" s="226">
        <f>SUM(H61:L69)</f>
        <v>0</v>
      </c>
      <c r="I70" s="226"/>
      <c r="J70" s="226"/>
      <c r="K70" s="226"/>
      <c r="L70" s="227"/>
      <c r="M70" s="228"/>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30"/>
    </row>
    <row r="71" spans="1:39" ht="4.5" customHeight="1">
      <c r="A71" s="85"/>
      <c r="B71" s="85"/>
      <c r="C71" s="85"/>
      <c r="D71" s="85"/>
      <c r="E71" s="91"/>
      <c r="F71" s="91"/>
      <c r="G71" s="91"/>
      <c r="H71" s="91"/>
      <c r="I71" s="91"/>
      <c r="J71" s="93"/>
      <c r="K71" s="93"/>
      <c r="L71" s="93"/>
      <c r="M71" s="93"/>
      <c r="N71" s="93"/>
      <c r="O71" s="91"/>
      <c r="P71" s="91"/>
      <c r="Q71" s="91"/>
      <c r="R71" s="91"/>
      <c r="S71" s="91"/>
      <c r="T71" s="91"/>
      <c r="U71" s="91"/>
      <c r="V71" s="91"/>
      <c r="W71" s="91"/>
      <c r="X71" s="91"/>
      <c r="Y71" s="94"/>
      <c r="Z71" s="94"/>
      <c r="AA71" s="94"/>
      <c r="AB71" s="94"/>
      <c r="AC71" s="94"/>
      <c r="AD71" s="94"/>
      <c r="AE71" s="91"/>
      <c r="AF71" s="91"/>
      <c r="AG71" s="91"/>
      <c r="AH71" s="91"/>
      <c r="AI71" s="91"/>
      <c r="AJ71" s="91"/>
      <c r="AK71" s="91"/>
      <c r="AL71" s="91"/>
      <c r="AM71" s="91"/>
    </row>
    <row r="72" spans="1:39">
      <c r="A72" s="40" t="s">
        <v>191</v>
      </c>
      <c r="B72" s="92"/>
      <c r="C72" s="92"/>
      <c r="D72" s="92"/>
      <c r="E72" s="92"/>
      <c r="F72" s="92"/>
      <c r="G72" s="92"/>
      <c r="H72" s="92"/>
      <c r="I72" s="92"/>
      <c r="J72" s="92"/>
      <c r="K72" s="92"/>
      <c r="L72" s="92"/>
      <c r="M72" s="92"/>
      <c r="N72" s="92"/>
      <c r="O72" s="92"/>
      <c r="P72" s="92"/>
      <c r="Q72" s="92"/>
      <c r="R72" s="92"/>
      <c r="S72" s="92"/>
      <c r="T72" s="92"/>
      <c r="U72" s="92"/>
      <c r="V72" s="92"/>
      <c r="W72" s="92"/>
      <c r="X72" s="92"/>
      <c r="Y72" s="69"/>
      <c r="Z72" s="69"/>
      <c r="AA72" s="69"/>
      <c r="AB72" s="69"/>
      <c r="AC72" s="69"/>
      <c r="AD72" s="69"/>
      <c r="AE72" s="92"/>
      <c r="AF72" s="92"/>
      <c r="AG72" s="92"/>
      <c r="AH72" s="92"/>
      <c r="AI72" s="92"/>
      <c r="AJ72" s="92"/>
      <c r="AK72" s="92"/>
      <c r="AL72" s="92"/>
      <c r="AM72" s="92"/>
    </row>
  </sheetData>
  <sheetProtection selectLockedCells="1"/>
  <mergeCells count="158">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 ref="AL10:AM10"/>
    <mergeCell ref="AP10:AU10"/>
    <mergeCell ref="A11:H12"/>
    <mergeCell ref="A14:AM14"/>
    <mergeCell ref="A16:W16"/>
    <mergeCell ref="X16:Z16"/>
    <mergeCell ref="AA16:AM16"/>
    <mergeCell ref="L10:Y10"/>
    <mergeCell ref="Z10:AB10"/>
    <mergeCell ref="AC10:AD10"/>
    <mergeCell ref="AE10:AF10"/>
    <mergeCell ref="AG10:AI10"/>
    <mergeCell ref="AJ10:AK10"/>
    <mergeCell ref="H22:L22"/>
    <mergeCell ref="M22:O22"/>
    <mergeCell ref="Q22:U22"/>
    <mergeCell ref="V22:X22"/>
    <mergeCell ref="AE22:AG22"/>
    <mergeCell ref="AH22:AI22"/>
    <mergeCell ref="A17:W17"/>
    <mergeCell ref="X17:Z17"/>
    <mergeCell ref="AA17:AM17"/>
    <mergeCell ref="A19:AM19"/>
    <mergeCell ref="AE21:AH21"/>
    <mergeCell ref="AI21:AK21"/>
    <mergeCell ref="AL21:AM21"/>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41:G41"/>
    <mergeCell ref="H41:L41"/>
    <mergeCell ref="M41:AM41"/>
    <mergeCell ref="H36:L36"/>
    <mergeCell ref="M36:AM36"/>
    <mergeCell ref="H37:L37"/>
    <mergeCell ref="M37:AM37"/>
    <mergeCell ref="X39:AB39"/>
    <mergeCell ref="AC39:AC40"/>
    <mergeCell ref="AI39:AK39"/>
    <mergeCell ref="AL39:AM39"/>
    <mergeCell ref="X40:Z40"/>
    <mergeCell ref="AA40:AB40"/>
    <mergeCell ref="H42:L42"/>
    <mergeCell ref="M42:AM42"/>
    <mergeCell ref="H43:L43"/>
    <mergeCell ref="M43:AM43"/>
    <mergeCell ref="H44:L44"/>
    <mergeCell ref="M44:AM44"/>
    <mergeCell ref="AE40:AH40"/>
    <mergeCell ref="AI40:AK40"/>
    <mergeCell ref="AL40:AM40"/>
    <mergeCell ref="H48:L48"/>
    <mergeCell ref="M48:AM48"/>
    <mergeCell ref="H49:L49"/>
    <mergeCell ref="M49:AM49"/>
    <mergeCell ref="H50:L50"/>
    <mergeCell ref="M50:AM50"/>
    <mergeCell ref="H45:L45"/>
    <mergeCell ref="M45:AM45"/>
    <mergeCell ref="H46:L46"/>
    <mergeCell ref="M46:AM46"/>
    <mergeCell ref="H47:L47"/>
    <mergeCell ref="M47:AM47"/>
    <mergeCell ref="AE52:AH52"/>
    <mergeCell ref="AI52:AK52"/>
    <mergeCell ref="AL52:AM52"/>
    <mergeCell ref="A53:W53"/>
    <mergeCell ref="X53:Z53"/>
    <mergeCell ref="AA53:AB53"/>
    <mergeCell ref="AC53:AH53"/>
    <mergeCell ref="AI53:AK53"/>
    <mergeCell ref="AL53:AM53"/>
    <mergeCell ref="A55:W55"/>
    <mergeCell ref="X55:Z55"/>
    <mergeCell ref="AA55:AB55"/>
    <mergeCell ref="AC55:AH55"/>
    <mergeCell ref="AI55:AK55"/>
    <mergeCell ref="AL55:AM55"/>
    <mergeCell ref="A54:W54"/>
    <mergeCell ref="X54:Z54"/>
    <mergeCell ref="AA54:AB54"/>
    <mergeCell ref="AC54:AH54"/>
    <mergeCell ref="AI54:AK54"/>
    <mergeCell ref="AL54:AM54"/>
    <mergeCell ref="X57:AB57"/>
    <mergeCell ref="AC57:AC59"/>
    <mergeCell ref="AI57:AK57"/>
    <mergeCell ref="AL57:AM57"/>
    <mergeCell ref="X58:Z59"/>
    <mergeCell ref="AA58:AB59"/>
    <mergeCell ref="AI58:AK58"/>
    <mergeCell ref="AL58:AM58"/>
    <mergeCell ref="AI59:AK59"/>
    <mergeCell ref="AL59:AM59"/>
    <mergeCell ref="H63:L63"/>
    <mergeCell ref="M63:AM63"/>
    <mergeCell ref="H64:L64"/>
    <mergeCell ref="M64:AM64"/>
    <mergeCell ref="H65:L65"/>
    <mergeCell ref="M65:AM65"/>
    <mergeCell ref="A60:G60"/>
    <mergeCell ref="H60:L60"/>
    <mergeCell ref="M60:AM60"/>
    <mergeCell ref="H61:L61"/>
    <mergeCell ref="M61:AM61"/>
    <mergeCell ref="H62:L62"/>
    <mergeCell ref="M62:AM62"/>
    <mergeCell ref="H69:L69"/>
    <mergeCell ref="M69:AM69"/>
    <mergeCell ref="H70:L70"/>
    <mergeCell ref="M70:AM70"/>
    <mergeCell ref="H66:L66"/>
    <mergeCell ref="M66:AM66"/>
    <mergeCell ref="H67:L67"/>
    <mergeCell ref="M67:AM67"/>
    <mergeCell ref="H68:L68"/>
    <mergeCell ref="M68:AM6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05"/>
  <sheetViews>
    <sheetView zoomScaleNormal="100" workbookViewId="0">
      <selection activeCell="A2" sqref="A2"/>
    </sheetView>
  </sheetViews>
  <sheetFormatPr defaultRowHeight="12"/>
  <cols>
    <col min="1" max="1" width="4.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196</v>
      </c>
    </row>
    <row r="3" spans="1:23">
      <c r="A3" s="11" t="s">
        <v>241</v>
      </c>
      <c r="O3" s="13"/>
      <c r="P3" s="13"/>
      <c r="Q3" s="13"/>
      <c r="R3" s="13"/>
      <c r="T3" s="13"/>
      <c r="U3" s="13"/>
    </row>
    <row r="4" spans="1:23" ht="18" customHeight="1">
      <c r="A4" s="220"/>
      <c r="B4" s="356" t="s">
        <v>19</v>
      </c>
      <c r="C4" s="356" t="s">
        <v>21</v>
      </c>
      <c r="D4" s="356" t="s">
        <v>20</v>
      </c>
      <c r="E4" s="18"/>
      <c r="F4" s="18"/>
      <c r="G4" s="353" t="s">
        <v>28</v>
      </c>
      <c r="H4" s="232" t="s">
        <v>27</v>
      </c>
      <c r="I4" s="233"/>
      <c r="J4" s="234"/>
      <c r="K4" s="232" t="s">
        <v>32</v>
      </c>
      <c r="L4" s="233"/>
      <c r="M4" s="233"/>
      <c r="N4" s="234"/>
      <c r="O4" s="355" t="s">
        <v>35</v>
      </c>
      <c r="P4" s="284" t="s">
        <v>211</v>
      </c>
      <c r="Q4" s="285"/>
      <c r="R4" s="285"/>
      <c r="S4" s="286"/>
      <c r="T4" s="284" t="s">
        <v>207</v>
      </c>
      <c r="U4" s="286"/>
      <c r="V4" s="131"/>
    </row>
    <row r="5" spans="1:23" ht="51.75" customHeight="1">
      <c r="A5" s="220"/>
      <c r="B5" s="356"/>
      <c r="C5" s="356"/>
      <c r="D5" s="356"/>
      <c r="E5" s="19" t="s">
        <v>44</v>
      </c>
      <c r="F5" s="19" t="s">
        <v>44</v>
      </c>
      <c r="G5" s="354"/>
      <c r="H5" s="17" t="s">
        <v>22</v>
      </c>
      <c r="I5" s="188" t="s">
        <v>248</v>
      </c>
      <c r="J5" s="17" t="s">
        <v>5</v>
      </c>
      <c r="K5" s="151" t="s">
        <v>30</v>
      </c>
      <c r="L5" s="151" t="s">
        <v>31</v>
      </c>
      <c r="M5" s="17" t="s">
        <v>36</v>
      </c>
      <c r="N5" s="152" t="s">
        <v>224</v>
      </c>
      <c r="O5" s="356"/>
      <c r="P5" s="146" t="s">
        <v>212</v>
      </c>
      <c r="Q5" s="146" t="s">
        <v>225</v>
      </c>
      <c r="R5" s="146" t="s">
        <v>213</v>
      </c>
      <c r="S5" s="146" t="s">
        <v>210</v>
      </c>
      <c r="T5" s="146" t="s">
        <v>208</v>
      </c>
      <c r="U5" s="147" t="s">
        <v>209</v>
      </c>
      <c r="V5" s="132"/>
      <c r="W5" s="3"/>
    </row>
    <row r="6" spans="1:23">
      <c r="A6" s="171">
        <v>1</v>
      </c>
      <c r="B6" s="172"/>
      <c r="C6" s="172"/>
      <c r="D6" s="173"/>
      <c r="E6" s="174" t="str">
        <f>B6&amp;C6&amp;D6</f>
        <v/>
      </c>
      <c r="F6" s="174" t="str">
        <f>IF(E6="","",COUNTIF($E$6:$E$405,E6))</f>
        <v/>
      </c>
      <c r="G6" s="175"/>
      <c r="H6" s="176"/>
      <c r="I6" s="189"/>
      <c r="J6" s="177"/>
      <c r="K6" s="183"/>
      <c r="L6" s="183"/>
      <c r="M6" s="178" t="str">
        <f>K6&amp;L6</f>
        <v/>
      </c>
      <c r="N6" s="179"/>
      <c r="O6" s="184" t="str">
        <f>IFERROR(VLOOKUP(M6,計算用!$A$48:$B$55,2,FALSE),"")</f>
        <v/>
      </c>
      <c r="P6" s="185"/>
      <c r="Q6" s="185"/>
      <c r="R6" s="185"/>
      <c r="S6" s="180" t="str">
        <f>IF(F6&gt;=2,"","可")</f>
        <v/>
      </c>
      <c r="T6" s="181"/>
      <c r="U6" s="182"/>
      <c r="V6" s="133"/>
      <c r="W6" s="3"/>
    </row>
    <row r="7" spans="1:23">
      <c r="A7" s="171">
        <f>A6+1</f>
        <v>2</v>
      </c>
      <c r="B7" s="172"/>
      <c r="C7" s="172"/>
      <c r="D7" s="173"/>
      <c r="E7" s="174" t="str">
        <f t="shared" ref="E7:E70" si="0">B7&amp;C7&amp;D7</f>
        <v/>
      </c>
      <c r="F7" s="174" t="str">
        <f t="shared" ref="F7:F70" si="1">IF(E7="","",COUNTIF($E$6:$E$405,E7))</f>
        <v/>
      </c>
      <c r="G7" s="175"/>
      <c r="H7" s="176"/>
      <c r="I7" s="189"/>
      <c r="J7" s="177"/>
      <c r="K7" s="183"/>
      <c r="L7" s="183"/>
      <c r="M7" s="178" t="str">
        <f>K7&amp;L7</f>
        <v/>
      </c>
      <c r="N7" s="179"/>
      <c r="O7" s="184" t="str">
        <f>IFERROR(VLOOKUP(M7,計算用!$A$48:$B$55,2,FALSE),"")</f>
        <v/>
      </c>
      <c r="P7" s="185"/>
      <c r="Q7" s="185"/>
      <c r="R7" s="185"/>
      <c r="S7" s="180" t="str">
        <f t="shared" ref="S7:S70" si="2">IF(F7&gt;=2,"","可")</f>
        <v/>
      </c>
      <c r="T7" s="181"/>
      <c r="U7" s="182"/>
      <c r="V7" s="133"/>
    </row>
    <row r="8" spans="1:23">
      <c r="A8" s="171">
        <f t="shared" ref="A8:A14" si="3">A7+1</f>
        <v>3</v>
      </c>
      <c r="B8" s="172"/>
      <c r="C8" s="172"/>
      <c r="D8" s="173"/>
      <c r="E8" s="174" t="str">
        <f t="shared" si="0"/>
        <v/>
      </c>
      <c r="F8" s="174" t="str">
        <f t="shared" si="1"/>
        <v/>
      </c>
      <c r="G8" s="175"/>
      <c r="H8" s="176"/>
      <c r="I8" s="189"/>
      <c r="J8" s="177"/>
      <c r="K8" s="183"/>
      <c r="L8" s="183"/>
      <c r="M8" s="178" t="str">
        <f t="shared" ref="M8:M71" si="4">K8&amp;L8</f>
        <v/>
      </c>
      <c r="N8" s="179"/>
      <c r="O8" s="184" t="str">
        <f>IFERROR(VLOOKUP(M8,計算用!$A$48:$B$55,2,FALSE),"")</f>
        <v/>
      </c>
      <c r="P8" s="185"/>
      <c r="Q8" s="185"/>
      <c r="R8" s="185"/>
      <c r="S8" s="180" t="str">
        <f t="shared" si="2"/>
        <v/>
      </c>
      <c r="T8" s="181"/>
      <c r="U8" s="182"/>
      <c r="V8" s="133"/>
      <c r="W8" s="3"/>
    </row>
    <row r="9" spans="1:23">
      <c r="A9" s="171">
        <f t="shared" si="3"/>
        <v>4</v>
      </c>
      <c r="B9" s="172"/>
      <c r="C9" s="172"/>
      <c r="D9" s="173"/>
      <c r="E9" s="174" t="str">
        <f t="shared" si="0"/>
        <v/>
      </c>
      <c r="F9" s="174" t="str">
        <f t="shared" si="1"/>
        <v/>
      </c>
      <c r="G9" s="175"/>
      <c r="H9" s="176"/>
      <c r="I9" s="189"/>
      <c r="J9" s="177"/>
      <c r="K9" s="183"/>
      <c r="L9" s="183"/>
      <c r="M9" s="178" t="str">
        <f t="shared" si="4"/>
        <v/>
      </c>
      <c r="N9" s="179"/>
      <c r="O9" s="184" t="str">
        <f>IFERROR(VLOOKUP(M9,計算用!$A$48:$B$55,2,FALSE),"")</f>
        <v/>
      </c>
      <c r="P9" s="185"/>
      <c r="Q9" s="185"/>
      <c r="R9" s="185"/>
      <c r="S9" s="180" t="str">
        <f t="shared" si="2"/>
        <v/>
      </c>
      <c r="T9" s="181"/>
      <c r="U9" s="182"/>
      <c r="V9" s="133"/>
    </row>
    <row r="10" spans="1:23">
      <c r="A10" s="171">
        <f t="shared" si="3"/>
        <v>5</v>
      </c>
      <c r="B10" s="172"/>
      <c r="C10" s="172"/>
      <c r="D10" s="173"/>
      <c r="E10" s="174" t="str">
        <f t="shared" si="0"/>
        <v/>
      </c>
      <c r="F10" s="174" t="str">
        <f t="shared" si="1"/>
        <v/>
      </c>
      <c r="G10" s="175"/>
      <c r="H10" s="176"/>
      <c r="I10" s="189"/>
      <c r="J10" s="177"/>
      <c r="K10" s="183"/>
      <c r="L10" s="183"/>
      <c r="M10" s="178" t="str">
        <f t="shared" si="4"/>
        <v/>
      </c>
      <c r="N10" s="179"/>
      <c r="O10" s="184" t="str">
        <f>IFERROR(VLOOKUP(M10,計算用!$A$48:$B$55,2,FALSE),"")</f>
        <v/>
      </c>
      <c r="P10" s="185"/>
      <c r="Q10" s="185"/>
      <c r="R10" s="185"/>
      <c r="S10" s="180" t="str">
        <f t="shared" si="2"/>
        <v/>
      </c>
      <c r="T10" s="181"/>
      <c r="U10" s="182"/>
      <c r="V10" s="133"/>
    </row>
    <row r="11" spans="1:23">
      <c r="A11" s="171">
        <f t="shared" si="3"/>
        <v>6</v>
      </c>
      <c r="B11" s="172"/>
      <c r="C11" s="172"/>
      <c r="D11" s="173"/>
      <c r="E11" s="174" t="str">
        <f t="shared" si="0"/>
        <v/>
      </c>
      <c r="F11" s="174" t="str">
        <f t="shared" si="1"/>
        <v/>
      </c>
      <c r="G11" s="175"/>
      <c r="H11" s="176"/>
      <c r="I11" s="189"/>
      <c r="J11" s="177"/>
      <c r="K11" s="183"/>
      <c r="L11" s="183"/>
      <c r="M11" s="178" t="str">
        <f t="shared" si="4"/>
        <v/>
      </c>
      <c r="N11" s="179"/>
      <c r="O11" s="184" t="str">
        <f>IFERROR(VLOOKUP(M11,計算用!$A$48:$B$55,2,FALSE),"")</f>
        <v/>
      </c>
      <c r="P11" s="185"/>
      <c r="Q11" s="185"/>
      <c r="R11" s="185"/>
      <c r="S11" s="180" t="str">
        <f t="shared" si="2"/>
        <v/>
      </c>
      <c r="T11" s="181"/>
      <c r="U11" s="182"/>
      <c r="V11" s="133"/>
    </row>
    <row r="12" spans="1:23">
      <c r="A12" s="171">
        <f t="shared" si="3"/>
        <v>7</v>
      </c>
      <c r="B12" s="172"/>
      <c r="C12" s="172"/>
      <c r="D12" s="173"/>
      <c r="E12" s="174" t="str">
        <f t="shared" si="0"/>
        <v/>
      </c>
      <c r="F12" s="174" t="str">
        <f t="shared" si="1"/>
        <v/>
      </c>
      <c r="G12" s="175"/>
      <c r="H12" s="176"/>
      <c r="I12" s="189"/>
      <c r="J12" s="177"/>
      <c r="K12" s="183"/>
      <c r="L12" s="183"/>
      <c r="M12" s="178" t="str">
        <f t="shared" si="4"/>
        <v/>
      </c>
      <c r="N12" s="179"/>
      <c r="O12" s="184" t="str">
        <f>IFERROR(VLOOKUP(M12,計算用!$A$48:$B$55,2,FALSE),"")</f>
        <v/>
      </c>
      <c r="P12" s="185"/>
      <c r="Q12" s="185"/>
      <c r="R12" s="185"/>
      <c r="S12" s="180" t="str">
        <f t="shared" si="2"/>
        <v/>
      </c>
      <c r="T12" s="181"/>
      <c r="U12" s="182"/>
      <c r="V12" s="133"/>
      <c r="W12" s="3"/>
    </row>
    <row r="13" spans="1:23">
      <c r="A13" s="171">
        <f t="shared" si="3"/>
        <v>8</v>
      </c>
      <c r="B13" s="172"/>
      <c r="C13" s="172"/>
      <c r="D13" s="173"/>
      <c r="E13" s="174" t="str">
        <f t="shared" si="0"/>
        <v/>
      </c>
      <c r="F13" s="174" t="str">
        <f t="shared" si="1"/>
        <v/>
      </c>
      <c r="G13" s="175"/>
      <c r="H13" s="176"/>
      <c r="I13" s="189"/>
      <c r="J13" s="177"/>
      <c r="K13" s="183"/>
      <c r="L13" s="183"/>
      <c r="M13" s="178" t="str">
        <f t="shared" si="4"/>
        <v/>
      </c>
      <c r="N13" s="179"/>
      <c r="O13" s="184" t="str">
        <f>IFERROR(VLOOKUP(M13,計算用!$A$48:$B$55,2,FALSE),"")</f>
        <v/>
      </c>
      <c r="P13" s="185"/>
      <c r="Q13" s="185"/>
      <c r="R13" s="185"/>
      <c r="S13" s="180" t="str">
        <f t="shared" si="2"/>
        <v/>
      </c>
      <c r="T13" s="181"/>
      <c r="U13" s="182"/>
      <c r="V13" s="133"/>
    </row>
    <row r="14" spans="1:23">
      <c r="A14" s="171">
        <f t="shared" si="3"/>
        <v>9</v>
      </c>
      <c r="B14" s="172"/>
      <c r="C14" s="172"/>
      <c r="D14" s="173"/>
      <c r="E14" s="174" t="str">
        <f t="shared" si="0"/>
        <v/>
      </c>
      <c r="F14" s="174" t="str">
        <f t="shared" si="1"/>
        <v/>
      </c>
      <c r="G14" s="175"/>
      <c r="H14" s="176"/>
      <c r="I14" s="189"/>
      <c r="J14" s="177"/>
      <c r="K14" s="183"/>
      <c r="L14" s="183"/>
      <c r="M14" s="178" t="str">
        <f t="shared" si="4"/>
        <v/>
      </c>
      <c r="N14" s="179"/>
      <c r="O14" s="184" t="str">
        <f>IFERROR(VLOOKUP(M14,計算用!$A$48:$B$55,2,FALSE),"")</f>
        <v/>
      </c>
      <c r="P14" s="185"/>
      <c r="Q14" s="185"/>
      <c r="R14" s="185"/>
      <c r="S14" s="180" t="str">
        <f t="shared" si="2"/>
        <v/>
      </c>
      <c r="T14" s="181"/>
      <c r="U14" s="182"/>
      <c r="V14" s="133"/>
    </row>
    <row r="15" spans="1:23">
      <c r="A15" s="171">
        <f t="shared" ref="A15" si="5">A14+1</f>
        <v>10</v>
      </c>
      <c r="B15" s="172"/>
      <c r="C15" s="172"/>
      <c r="D15" s="173"/>
      <c r="E15" s="174" t="str">
        <f t="shared" si="0"/>
        <v/>
      </c>
      <c r="F15" s="174" t="str">
        <f t="shared" si="1"/>
        <v/>
      </c>
      <c r="G15" s="175"/>
      <c r="H15" s="176"/>
      <c r="I15" s="189"/>
      <c r="J15" s="177"/>
      <c r="K15" s="183"/>
      <c r="L15" s="183"/>
      <c r="M15" s="178" t="str">
        <f t="shared" si="4"/>
        <v/>
      </c>
      <c r="N15" s="179"/>
      <c r="O15" s="184" t="str">
        <f>IFERROR(VLOOKUP(M15,計算用!$A$48:$B$55,2,FALSE),"")</f>
        <v/>
      </c>
      <c r="P15" s="185"/>
      <c r="Q15" s="185"/>
      <c r="R15" s="185"/>
      <c r="S15" s="180" t="str">
        <f t="shared" si="2"/>
        <v/>
      </c>
      <c r="T15" s="181"/>
      <c r="U15" s="182"/>
      <c r="V15" s="133"/>
      <c r="W15" s="3"/>
    </row>
    <row r="16" spans="1:23">
      <c r="A16" s="171">
        <f t="shared" ref="A16:A57" si="6">A15+1</f>
        <v>11</v>
      </c>
      <c r="B16" s="172"/>
      <c r="C16" s="172"/>
      <c r="D16" s="173"/>
      <c r="E16" s="174" t="str">
        <f t="shared" si="0"/>
        <v/>
      </c>
      <c r="F16" s="174" t="str">
        <f t="shared" si="1"/>
        <v/>
      </c>
      <c r="G16" s="175"/>
      <c r="H16" s="176"/>
      <c r="I16" s="189"/>
      <c r="J16" s="177"/>
      <c r="K16" s="183"/>
      <c r="L16" s="183"/>
      <c r="M16" s="178" t="str">
        <f t="shared" si="4"/>
        <v/>
      </c>
      <c r="N16" s="179"/>
      <c r="O16" s="184" t="str">
        <f>IFERROR(VLOOKUP(M16,計算用!$A$48:$B$55,2,FALSE),"")</f>
        <v/>
      </c>
      <c r="P16" s="185"/>
      <c r="Q16" s="185"/>
      <c r="R16" s="185"/>
      <c r="S16" s="180" t="str">
        <f t="shared" si="2"/>
        <v/>
      </c>
      <c r="T16" s="181"/>
      <c r="U16" s="182"/>
      <c r="V16" s="133"/>
    </row>
    <row r="17" spans="1:23">
      <c r="A17" s="171">
        <f t="shared" si="6"/>
        <v>12</v>
      </c>
      <c r="B17" s="172"/>
      <c r="C17" s="172"/>
      <c r="D17" s="173"/>
      <c r="E17" s="174" t="str">
        <f t="shared" si="0"/>
        <v/>
      </c>
      <c r="F17" s="174" t="str">
        <f t="shared" si="1"/>
        <v/>
      </c>
      <c r="G17" s="175"/>
      <c r="H17" s="176"/>
      <c r="I17" s="189"/>
      <c r="J17" s="177"/>
      <c r="K17" s="183"/>
      <c r="L17" s="183"/>
      <c r="M17" s="178" t="str">
        <f t="shared" si="4"/>
        <v/>
      </c>
      <c r="N17" s="179"/>
      <c r="O17" s="184" t="str">
        <f>IFERROR(VLOOKUP(M17,計算用!$A$48:$B$55,2,FALSE),"")</f>
        <v/>
      </c>
      <c r="P17" s="185"/>
      <c r="Q17" s="185"/>
      <c r="R17" s="185"/>
      <c r="S17" s="180" t="str">
        <f t="shared" si="2"/>
        <v/>
      </c>
      <c r="T17" s="181"/>
      <c r="U17" s="182"/>
      <c r="V17" s="133"/>
    </row>
    <row r="18" spans="1:23">
      <c r="A18" s="171">
        <f t="shared" si="6"/>
        <v>13</v>
      </c>
      <c r="B18" s="172"/>
      <c r="C18" s="172"/>
      <c r="D18" s="173"/>
      <c r="E18" s="174" t="str">
        <f t="shared" si="0"/>
        <v/>
      </c>
      <c r="F18" s="174" t="str">
        <f t="shared" si="1"/>
        <v/>
      </c>
      <c r="G18" s="175"/>
      <c r="H18" s="176"/>
      <c r="I18" s="189"/>
      <c r="J18" s="177"/>
      <c r="K18" s="183"/>
      <c r="L18" s="183"/>
      <c r="M18" s="178" t="str">
        <f t="shared" si="4"/>
        <v/>
      </c>
      <c r="N18" s="179"/>
      <c r="O18" s="184" t="str">
        <f>IFERROR(VLOOKUP(M18,計算用!$A$48:$B$55,2,FALSE),"")</f>
        <v/>
      </c>
      <c r="P18" s="185"/>
      <c r="Q18" s="185"/>
      <c r="R18" s="185"/>
      <c r="S18" s="180" t="str">
        <f t="shared" si="2"/>
        <v/>
      </c>
      <c r="T18" s="181"/>
      <c r="U18" s="182"/>
      <c r="V18" s="133"/>
    </row>
    <row r="19" spans="1:23">
      <c r="A19" s="171">
        <f t="shared" si="6"/>
        <v>14</v>
      </c>
      <c r="B19" s="172"/>
      <c r="C19" s="172"/>
      <c r="D19" s="173"/>
      <c r="E19" s="174" t="str">
        <f t="shared" si="0"/>
        <v/>
      </c>
      <c r="F19" s="174" t="str">
        <f t="shared" si="1"/>
        <v/>
      </c>
      <c r="G19" s="175"/>
      <c r="H19" s="176"/>
      <c r="I19" s="189"/>
      <c r="J19" s="177"/>
      <c r="K19" s="183"/>
      <c r="L19" s="183"/>
      <c r="M19" s="178" t="str">
        <f t="shared" si="4"/>
        <v/>
      </c>
      <c r="N19" s="179"/>
      <c r="O19" s="184" t="str">
        <f>IFERROR(VLOOKUP(M19,計算用!$A$48:$B$55,2,FALSE),"")</f>
        <v/>
      </c>
      <c r="P19" s="185"/>
      <c r="Q19" s="185"/>
      <c r="R19" s="185"/>
      <c r="S19" s="180" t="str">
        <f t="shared" si="2"/>
        <v/>
      </c>
      <c r="T19" s="181"/>
      <c r="U19" s="182"/>
      <c r="V19" s="133"/>
    </row>
    <row r="20" spans="1:23">
      <c r="A20" s="171">
        <f t="shared" si="6"/>
        <v>15</v>
      </c>
      <c r="B20" s="172"/>
      <c r="C20" s="172"/>
      <c r="D20" s="173"/>
      <c r="E20" s="174" t="str">
        <f t="shared" si="0"/>
        <v/>
      </c>
      <c r="F20" s="174" t="str">
        <f t="shared" si="1"/>
        <v/>
      </c>
      <c r="G20" s="175"/>
      <c r="H20" s="176"/>
      <c r="I20" s="189"/>
      <c r="J20" s="177"/>
      <c r="K20" s="183"/>
      <c r="L20" s="183"/>
      <c r="M20" s="178" t="str">
        <f t="shared" si="4"/>
        <v/>
      </c>
      <c r="N20" s="179"/>
      <c r="O20" s="184" t="str">
        <f>IFERROR(VLOOKUP(M20,計算用!$A$48:$B$55,2,FALSE),"")</f>
        <v/>
      </c>
      <c r="P20" s="185"/>
      <c r="Q20" s="185"/>
      <c r="R20" s="185"/>
      <c r="S20" s="180" t="str">
        <f t="shared" si="2"/>
        <v/>
      </c>
      <c r="T20" s="181"/>
      <c r="U20" s="182"/>
      <c r="V20" s="133"/>
    </row>
    <row r="21" spans="1:23">
      <c r="A21" s="171">
        <f t="shared" si="6"/>
        <v>16</v>
      </c>
      <c r="B21" s="172"/>
      <c r="C21" s="172"/>
      <c r="D21" s="173"/>
      <c r="E21" s="174" t="str">
        <f t="shared" si="0"/>
        <v/>
      </c>
      <c r="F21" s="174" t="str">
        <f t="shared" si="1"/>
        <v/>
      </c>
      <c r="G21" s="175"/>
      <c r="H21" s="176"/>
      <c r="I21" s="189"/>
      <c r="J21" s="177"/>
      <c r="K21" s="183"/>
      <c r="L21" s="183"/>
      <c r="M21" s="178" t="str">
        <f t="shared" si="4"/>
        <v/>
      </c>
      <c r="N21" s="179"/>
      <c r="O21" s="184" t="str">
        <f>IFERROR(VLOOKUP(M21,計算用!$A$48:$B$55,2,FALSE),"")</f>
        <v/>
      </c>
      <c r="P21" s="185"/>
      <c r="Q21" s="185"/>
      <c r="R21" s="185"/>
      <c r="S21" s="180" t="str">
        <f t="shared" si="2"/>
        <v/>
      </c>
      <c r="T21" s="181"/>
      <c r="U21" s="182"/>
      <c r="V21" s="133"/>
    </row>
    <row r="22" spans="1:23">
      <c r="A22" s="171">
        <f t="shared" si="6"/>
        <v>17</v>
      </c>
      <c r="B22" s="172"/>
      <c r="C22" s="172"/>
      <c r="D22" s="173"/>
      <c r="E22" s="174" t="str">
        <f t="shared" si="0"/>
        <v/>
      </c>
      <c r="F22" s="174" t="str">
        <f t="shared" si="1"/>
        <v/>
      </c>
      <c r="G22" s="175"/>
      <c r="H22" s="176"/>
      <c r="I22" s="189"/>
      <c r="J22" s="177"/>
      <c r="K22" s="183"/>
      <c r="L22" s="183"/>
      <c r="M22" s="178" t="str">
        <f t="shared" si="4"/>
        <v/>
      </c>
      <c r="N22" s="179"/>
      <c r="O22" s="184" t="str">
        <f>IFERROR(VLOOKUP(M22,計算用!$A$48:$B$55,2,FALSE),"")</f>
        <v/>
      </c>
      <c r="P22" s="185"/>
      <c r="Q22" s="185"/>
      <c r="R22" s="185"/>
      <c r="S22" s="180" t="str">
        <f t="shared" si="2"/>
        <v/>
      </c>
      <c r="T22" s="181"/>
      <c r="U22" s="182"/>
      <c r="V22" s="133"/>
    </row>
    <row r="23" spans="1:23">
      <c r="A23" s="171">
        <f t="shared" si="6"/>
        <v>18</v>
      </c>
      <c r="B23" s="172"/>
      <c r="C23" s="172"/>
      <c r="D23" s="173"/>
      <c r="E23" s="174" t="str">
        <f t="shared" si="0"/>
        <v/>
      </c>
      <c r="F23" s="174" t="str">
        <f t="shared" si="1"/>
        <v/>
      </c>
      <c r="G23" s="175"/>
      <c r="H23" s="176"/>
      <c r="I23" s="189"/>
      <c r="J23" s="177"/>
      <c r="K23" s="183"/>
      <c r="L23" s="183"/>
      <c r="M23" s="178" t="str">
        <f t="shared" si="4"/>
        <v/>
      </c>
      <c r="N23" s="179"/>
      <c r="O23" s="184" t="str">
        <f>IFERROR(VLOOKUP(M23,計算用!$A$48:$B$55,2,FALSE),"")</f>
        <v/>
      </c>
      <c r="P23" s="185"/>
      <c r="Q23" s="185"/>
      <c r="R23" s="185"/>
      <c r="S23" s="180" t="str">
        <f t="shared" si="2"/>
        <v/>
      </c>
      <c r="T23" s="181"/>
      <c r="U23" s="182"/>
      <c r="V23" s="133"/>
    </row>
    <row r="24" spans="1:23">
      <c r="A24" s="171">
        <f t="shared" si="6"/>
        <v>19</v>
      </c>
      <c r="B24" s="172"/>
      <c r="C24" s="172"/>
      <c r="D24" s="173"/>
      <c r="E24" s="174" t="str">
        <f t="shared" si="0"/>
        <v/>
      </c>
      <c r="F24" s="174" t="str">
        <f t="shared" si="1"/>
        <v/>
      </c>
      <c r="G24" s="175"/>
      <c r="H24" s="176"/>
      <c r="I24" s="189"/>
      <c r="J24" s="177"/>
      <c r="K24" s="183"/>
      <c r="L24" s="183"/>
      <c r="M24" s="178" t="str">
        <f t="shared" si="4"/>
        <v/>
      </c>
      <c r="N24" s="179"/>
      <c r="O24" s="184" t="str">
        <f>IFERROR(VLOOKUP(M24,計算用!$A$48:$B$55,2,FALSE),"")</f>
        <v/>
      </c>
      <c r="P24" s="185"/>
      <c r="Q24" s="185"/>
      <c r="R24" s="185"/>
      <c r="S24" s="180" t="str">
        <f t="shared" si="2"/>
        <v/>
      </c>
      <c r="T24" s="181"/>
      <c r="U24" s="182"/>
      <c r="V24" s="133"/>
    </row>
    <row r="25" spans="1:23">
      <c r="A25" s="171">
        <f t="shared" si="6"/>
        <v>20</v>
      </c>
      <c r="B25" s="172"/>
      <c r="C25" s="172"/>
      <c r="D25" s="173"/>
      <c r="E25" s="174" t="str">
        <f t="shared" si="0"/>
        <v/>
      </c>
      <c r="F25" s="174" t="str">
        <f t="shared" si="1"/>
        <v/>
      </c>
      <c r="G25" s="175"/>
      <c r="H25" s="176"/>
      <c r="I25" s="189"/>
      <c r="J25" s="177"/>
      <c r="K25" s="183"/>
      <c r="L25" s="183"/>
      <c r="M25" s="178" t="str">
        <f t="shared" si="4"/>
        <v/>
      </c>
      <c r="N25" s="179"/>
      <c r="O25" s="184" t="str">
        <f>IFERROR(VLOOKUP(M25,計算用!$A$48:$B$55,2,FALSE),"")</f>
        <v/>
      </c>
      <c r="P25" s="185"/>
      <c r="Q25" s="185"/>
      <c r="R25" s="185"/>
      <c r="S25" s="180" t="str">
        <f t="shared" si="2"/>
        <v/>
      </c>
      <c r="T25" s="181"/>
      <c r="U25" s="182"/>
      <c r="V25" s="133"/>
    </row>
    <row r="26" spans="1:23">
      <c r="A26" s="171">
        <f t="shared" si="6"/>
        <v>21</v>
      </c>
      <c r="B26" s="172"/>
      <c r="C26" s="172"/>
      <c r="D26" s="173"/>
      <c r="E26" s="174" t="str">
        <f t="shared" si="0"/>
        <v/>
      </c>
      <c r="F26" s="174" t="str">
        <f t="shared" si="1"/>
        <v/>
      </c>
      <c r="G26" s="175"/>
      <c r="H26" s="176"/>
      <c r="I26" s="189"/>
      <c r="J26" s="177"/>
      <c r="K26" s="183"/>
      <c r="L26" s="183"/>
      <c r="M26" s="178" t="str">
        <f t="shared" si="4"/>
        <v/>
      </c>
      <c r="N26" s="179"/>
      <c r="O26" s="184" t="str">
        <f>IFERROR(VLOOKUP(M26,計算用!$A$48:$B$55,2,FALSE),"")</f>
        <v/>
      </c>
      <c r="P26" s="185"/>
      <c r="Q26" s="185"/>
      <c r="R26" s="185"/>
      <c r="S26" s="180" t="str">
        <f t="shared" si="2"/>
        <v/>
      </c>
      <c r="T26" s="181"/>
      <c r="U26" s="182"/>
      <c r="V26" s="133"/>
    </row>
    <row r="27" spans="1:23">
      <c r="A27" s="171">
        <f t="shared" si="6"/>
        <v>22</v>
      </c>
      <c r="B27" s="172"/>
      <c r="C27" s="172"/>
      <c r="D27" s="173"/>
      <c r="E27" s="174" t="str">
        <f t="shared" si="0"/>
        <v/>
      </c>
      <c r="F27" s="174" t="str">
        <f t="shared" si="1"/>
        <v/>
      </c>
      <c r="G27" s="175"/>
      <c r="H27" s="176"/>
      <c r="I27" s="189"/>
      <c r="J27" s="177"/>
      <c r="K27" s="183"/>
      <c r="L27" s="183"/>
      <c r="M27" s="178" t="str">
        <f t="shared" si="4"/>
        <v/>
      </c>
      <c r="N27" s="179"/>
      <c r="O27" s="184" t="str">
        <f>IFERROR(VLOOKUP(M27,計算用!$A$48:$B$55,2,FALSE),"")</f>
        <v/>
      </c>
      <c r="P27" s="185"/>
      <c r="Q27" s="185"/>
      <c r="R27" s="185"/>
      <c r="S27" s="180" t="str">
        <f t="shared" si="2"/>
        <v/>
      </c>
      <c r="T27" s="181"/>
      <c r="U27" s="182"/>
      <c r="V27" s="133"/>
    </row>
    <row r="28" spans="1:23">
      <c r="A28" s="171">
        <f t="shared" si="6"/>
        <v>23</v>
      </c>
      <c r="B28" s="172"/>
      <c r="C28" s="172"/>
      <c r="D28" s="173"/>
      <c r="E28" s="174" t="str">
        <f t="shared" si="0"/>
        <v/>
      </c>
      <c r="F28" s="174" t="str">
        <f t="shared" si="1"/>
        <v/>
      </c>
      <c r="G28" s="175"/>
      <c r="H28" s="176"/>
      <c r="I28" s="189"/>
      <c r="J28" s="177"/>
      <c r="K28" s="183"/>
      <c r="L28" s="183"/>
      <c r="M28" s="178" t="str">
        <f t="shared" si="4"/>
        <v/>
      </c>
      <c r="N28" s="179"/>
      <c r="O28" s="184" t="str">
        <f>IFERROR(VLOOKUP(M28,計算用!$A$48:$B$55,2,FALSE),"")</f>
        <v/>
      </c>
      <c r="P28" s="185"/>
      <c r="Q28" s="185"/>
      <c r="R28" s="185"/>
      <c r="S28" s="180" t="str">
        <f t="shared" si="2"/>
        <v/>
      </c>
      <c r="T28" s="181"/>
      <c r="U28" s="182"/>
      <c r="V28" s="133"/>
    </row>
    <row r="29" spans="1:23">
      <c r="A29" s="171">
        <f t="shared" si="6"/>
        <v>24</v>
      </c>
      <c r="B29" s="172"/>
      <c r="C29" s="172"/>
      <c r="D29" s="173"/>
      <c r="E29" s="174" t="str">
        <f t="shared" si="0"/>
        <v/>
      </c>
      <c r="F29" s="174" t="str">
        <f t="shared" si="1"/>
        <v/>
      </c>
      <c r="G29" s="175"/>
      <c r="H29" s="176"/>
      <c r="I29" s="189"/>
      <c r="J29" s="177"/>
      <c r="K29" s="183"/>
      <c r="L29" s="183"/>
      <c r="M29" s="178" t="str">
        <f t="shared" si="4"/>
        <v/>
      </c>
      <c r="N29" s="179"/>
      <c r="O29" s="184" t="str">
        <f>IFERROR(VLOOKUP(M29,計算用!$A$48:$B$55,2,FALSE),"")</f>
        <v/>
      </c>
      <c r="P29" s="185"/>
      <c r="Q29" s="185"/>
      <c r="R29" s="185"/>
      <c r="S29" s="180" t="str">
        <f t="shared" si="2"/>
        <v/>
      </c>
      <c r="T29" s="181"/>
      <c r="U29" s="182"/>
      <c r="V29" s="133"/>
    </row>
    <row r="30" spans="1:23">
      <c r="A30" s="171">
        <f t="shared" si="6"/>
        <v>25</v>
      </c>
      <c r="B30" s="172"/>
      <c r="C30" s="172"/>
      <c r="D30" s="173"/>
      <c r="E30" s="174" t="str">
        <f t="shared" si="0"/>
        <v/>
      </c>
      <c r="F30" s="174" t="str">
        <f t="shared" si="1"/>
        <v/>
      </c>
      <c r="G30" s="175"/>
      <c r="H30" s="176"/>
      <c r="I30" s="189"/>
      <c r="J30" s="177"/>
      <c r="K30" s="183"/>
      <c r="L30" s="183"/>
      <c r="M30" s="178" t="str">
        <f t="shared" si="4"/>
        <v/>
      </c>
      <c r="N30" s="179"/>
      <c r="O30" s="184" t="str">
        <f>IFERROR(VLOOKUP(M30,計算用!$A$48:$B$55,2,FALSE),"")</f>
        <v/>
      </c>
      <c r="P30" s="185"/>
      <c r="Q30" s="185"/>
      <c r="R30" s="185"/>
      <c r="S30" s="180" t="str">
        <f t="shared" si="2"/>
        <v/>
      </c>
      <c r="T30" s="181"/>
      <c r="U30" s="182"/>
      <c r="V30" s="133"/>
    </row>
    <row r="31" spans="1:23">
      <c r="A31" s="171">
        <f t="shared" si="6"/>
        <v>26</v>
      </c>
      <c r="B31" s="172"/>
      <c r="C31" s="172"/>
      <c r="D31" s="173"/>
      <c r="E31" s="174" t="str">
        <f t="shared" si="0"/>
        <v/>
      </c>
      <c r="F31" s="174" t="str">
        <f t="shared" si="1"/>
        <v/>
      </c>
      <c r="G31" s="175"/>
      <c r="H31" s="176"/>
      <c r="I31" s="189"/>
      <c r="J31" s="177"/>
      <c r="K31" s="183"/>
      <c r="L31" s="183"/>
      <c r="M31" s="178" t="str">
        <f t="shared" si="4"/>
        <v/>
      </c>
      <c r="N31" s="179"/>
      <c r="O31" s="184" t="str">
        <f>IFERROR(VLOOKUP(M31,計算用!$A$48:$B$55,2,FALSE),"")</f>
        <v/>
      </c>
      <c r="P31" s="185"/>
      <c r="Q31" s="185"/>
      <c r="R31" s="185"/>
      <c r="S31" s="180" t="str">
        <f t="shared" si="2"/>
        <v/>
      </c>
      <c r="T31" s="181"/>
      <c r="U31" s="182"/>
      <c r="V31" s="133"/>
    </row>
    <row r="32" spans="1:23">
      <c r="A32" s="171">
        <f t="shared" si="6"/>
        <v>27</v>
      </c>
      <c r="B32" s="172"/>
      <c r="C32" s="172"/>
      <c r="D32" s="173"/>
      <c r="E32" s="174" t="str">
        <f t="shared" si="0"/>
        <v/>
      </c>
      <c r="F32" s="174" t="str">
        <f t="shared" si="1"/>
        <v/>
      </c>
      <c r="G32" s="175"/>
      <c r="H32" s="176"/>
      <c r="I32" s="189"/>
      <c r="J32" s="177"/>
      <c r="K32" s="183"/>
      <c r="L32" s="183"/>
      <c r="M32" s="178" t="str">
        <f t="shared" si="4"/>
        <v/>
      </c>
      <c r="N32" s="179"/>
      <c r="O32" s="184" t="str">
        <f>IFERROR(VLOOKUP(M32,計算用!$A$48:$B$55,2,FALSE),"")</f>
        <v/>
      </c>
      <c r="P32" s="185"/>
      <c r="Q32" s="185"/>
      <c r="R32" s="185"/>
      <c r="S32" s="180" t="str">
        <f t="shared" si="2"/>
        <v/>
      </c>
      <c r="T32" s="181"/>
      <c r="U32" s="182"/>
      <c r="V32" s="133"/>
      <c r="W32" s="3"/>
    </row>
    <row r="33" spans="1:22">
      <c r="A33" s="171">
        <f t="shared" si="6"/>
        <v>28</v>
      </c>
      <c r="B33" s="172"/>
      <c r="C33" s="172"/>
      <c r="D33" s="173"/>
      <c r="E33" s="174" t="str">
        <f t="shared" si="0"/>
        <v/>
      </c>
      <c r="F33" s="174" t="str">
        <f t="shared" si="1"/>
        <v/>
      </c>
      <c r="G33" s="175"/>
      <c r="H33" s="176"/>
      <c r="I33" s="189"/>
      <c r="J33" s="177"/>
      <c r="K33" s="183"/>
      <c r="L33" s="183"/>
      <c r="M33" s="178" t="str">
        <f t="shared" si="4"/>
        <v/>
      </c>
      <c r="N33" s="179"/>
      <c r="O33" s="184" t="str">
        <f>IFERROR(VLOOKUP(M33,計算用!$A$48:$B$55,2,FALSE),"")</f>
        <v/>
      </c>
      <c r="P33" s="185"/>
      <c r="Q33" s="185"/>
      <c r="R33" s="185"/>
      <c r="S33" s="180" t="str">
        <f t="shared" si="2"/>
        <v/>
      </c>
      <c r="T33" s="181"/>
      <c r="U33" s="182"/>
      <c r="V33" s="133"/>
    </row>
    <row r="34" spans="1:22">
      <c r="A34" s="171">
        <f t="shared" si="6"/>
        <v>29</v>
      </c>
      <c r="B34" s="172"/>
      <c r="C34" s="172"/>
      <c r="D34" s="173"/>
      <c r="E34" s="174" t="str">
        <f t="shared" si="0"/>
        <v/>
      </c>
      <c r="F34" s="174" t="str">
        <f t="shared" si="1"/>
        <v/>
      </c>
      <c r="G34" s="175"/>
      <c r="H34" s="176"/>
      <c r="I34" s="189"/>
      <c r="J34" s="177"/>
      <c r="K34" s="183"/>
      <c r="L34" s="183"/>
      <c r="M34" s="178" t="str">
        <f t="shared" si="4"/>
        <v/>
      </c>
      <c r="N34" s="179"/>
      <c r="O34" s="184" t="str">
        <f>IFERROR(VLOOKUP(M34,計算用!$A$48:$B$55,2,FALSE),"")</f>
        <v/>
      </c>
      <c r="P34" s="185"/>
      <c r="Q34" s="185"/>
      <c r="R34" s="185"/>
      <c r="S34" s="180" t="str">
        <f t="shared" si="2"/>
        <v/>
      </c>
      <c r="T34" s="181"/>
      <c r="U34" s="182"/>
      <c r="V34" s="133"/>
    </row>
    <row r="35" spans="1:22">
      <c r="A35" s="171">
        <f t="shared" si="6"/>
        <v>30</v>
      </c>
      <c r="B35" s="172"/>
      <c r="C35" s="172"/>
      <c r="D35" s="173"/>
      <c r="E35" s="174" t="str">
        <f t="shared" si="0"/>
        <v/>
      </c>
      <c r="F35" s="174" t="str">
        <f t="shared" si="1"/>
        <v/>
      </c>
      <c r="G35" s="175"/>
      <c r="H35" s="176"/>
      <c r="I35" s="189"/>
      <c r="J35" s="177"/>
      <c r="K35" s="183"/>
      <c r="L35" s="183"/>
      <c r="M35" s="178" t="str">
        <f t="shared" si="4"/>
        <v/>
      </c>
      <c r="N35" s="179"/>
      <c r="O35" s="184" t="str">
        <f>IFERROR(VLOOKUP(M35,計算用!$A$48:$B$55,2,FALSE),"")</f>
        <v/>
      </c>
      <c r="P35" s="185"/>
      <c r="Q35" s="185"/>
      <c r="R35" s="185"/>
      <c r="S35" s="180" t="str">
        <f t="shared" si="2"/>
        <v/>
      </c>
      <c r="T35" s="181"/>
      <c r="U35" s="182"/>
      <c r="V35" s="133"/>
    </row>
    <row r="36" spans="1:22">
      <c r="A36" s="171">
        <f t="shared" si="6"/>
        <v>31</v>
      </c>
      <c r="B36" s="172"/>
      <c r="C36" s="172"/>
      <c r="D36" s="173"/>
      <c r="E36" s="174" t="str">
        <f t="shared" si="0"/>
        <v/>
      </c>
      <c r="F36" s="174" t="str">
        <f t="shared" si="1"/>
        <v/>
      </c>
      <c r="G36" s="175"/>
      <c r="H36" s="176"/>
      <c r="I36" s="189"/>
      <c r="J36" s="177"/>
      <c r="K36" s="183"/>
      <c r="L36" s="183"/>
      <c r="M36" s="178" t="str">
        <f t="shared" si="4"/>
        <v/>
      </c>
      <c r="N36" s="179"/>
      <c r="O36" s="184" t="str">
        <f>IFERROR(VLOOKUP(M36,計算用!$A$48:$B$55,2,FALSE),"")</f>
        <v/>
      </c>
      <c r="P36" s="185"/>
      <c r="Q36" s="185"/>
      <c r="R36" s="185"/>
      <c r="S36" s="180" t="str">
        <f t="shared" si="2"/>
        <v/>
      </c>
      <c r="T36" s="181"/>
      <c r="U36" s="182"/>
      <c r="V36" s="133"/>
    </row>
    <row r="37" spans="1:22">
      <c r="A37" s="171">
        <f t="shared" si="6"/>
        <v>32</v>
      </c>
      <c r="B37" s="172"/>
      <c r="C37" s="172"/>
      <c r="D37" s="173"/>
      <c r="E37" s="174" t="str">
        <f t="shared" si="0"/>
        <v/>
      </c>
      <c r="F37" s="174" t="str">
        <f t="shared" si="1"/>
        <v/>
      </c>
      <c r="G37" s="175"/>
      <c r="H37" s="176"/>
      <c r="I37" s="189"/>
      <c r="J37" s="177"/>
      <c r="K37" s="183"/>
      <c r="L37" s="183"/>
      <c r="M37" s="178" t="str">
        <f t="shared" si="4"/>
        <v/>
      </c>
      <c r="N37" s="179"/>
      <c r="O37" s="184" t="str">
        <f>IFERROR(VLOOKUP(M37,計算用!$A$48:$B$55,2,FALSE),"")</f>
        <v/>
      </c>
      <c r="P37" s="185"/>
      <c r="Q37" s="185"/>
      <c r="R37" s="185"/>
      <c r="S37" s="180" t="str">
        <f t="shared" si="2"/>
        <v/>
      </c>
      <c r="T37" s="181"/>
      <c r="U37" s="182"/>
      <c r="V37" s="133"/>
    </row>
    <row r="38" spans="1:22">
      <c r="A38" s="171">
        <f t="shared" si="6"/>
        <v>33</v>
      </c>
      <c r="B38" s="172"/>
      <c r="C38" s="172"/>
      <c r="D38" s="173"/>
      <c r="E38" s="174" t="str">
        <f t="shared" si="0"/>
        <v/>
      </c>
      <c r="F38" s="174" t="str">
        <f t="shared" si="1"/>
        <v/>
      </c>
      <c r="G38" s="175"/>
      <c r="H38" s="176"/>
      <c r="I38" s="189"/>
      <c r="J38" s="177"/>
      <c r="K38" s="183"/>
      <c r="L38" s="183"/>
      <c r="M38" s="178" t="str">
        <f t="shared" si="4"/>
        <v/>
      </c>
      <c r="N38" s="179"/>
      <c r="O38" s="184" t="str">
        <f>IFERROR(VLOOKUP(M38,計算用!$A$48:$B$55,2,FALSE),"")</f>
        <v/>
      </c>
      <c r="P38" s="185"/>
      <c r="Q38" s="185"/>
      <c r="R38" s="185"/>
      <c r="S38" s="180" t="str">
        <f t="shared" si="2"/>
        <v/>
      </c>
      <c r="T38" s="181"/>
      <c r="U38" s="182"/>
      <c r="V38" s="133"/>
    </row>
    <row r="39" spans="1:22">
      <c r="A39" s="171">
        <f t="shared" si="6"/>
        <v>34</v>
      </c>
      <c r="B39" s="172"/>
      <c r="C39" s="172"/>
      <c r="D39" s="173"/>
      <c r="E39" s="174" t="str">
        <f t="shared" si="0"/>
        <v/>
      </c>
      <c r="F39" s="174" t="str">
        <f t="shared" si="1"/>
        <v/>
      </c>
      <c r="G39" s="175"/>
      <c r="H39" s="176"/>
      <c r="I39" s="189"/>
      <c r="J39" s="177"/>
      <c r="K39" s="183"/>
      <c r="L39" s="183"/>
      <c r="M39" s="178" t="str">
        <f t="shared" si="4"/>
        <v/>
      </c>
      <c r="N39" s="179"/>
      <c r="O39" s="184" t="str">
        <f>IFERROR(VLOOKUP(M39,計算用!$A$48:$B$55,2,FALSE),"")</f>
        <v/>
      </c>
      <c r="P39" s="185"/>
      <c r="Q39" s="185"/>
      <c r="R39" s="185"/>
      <c r="S39" s="180" t="str">
        <f t="shared" si="2"/>
        <v/>
      </c>
      <c r="T39" s="181"/>
      <c r="U39" s="182"/>
      <c r="V39" s="133"/>
    </row>
    <row r="40" spans="1:22">
      <c r="A40" s="171">
        <f t="shared" si="6"/>
        <v>35</v>
      </c>
      <c r="B40" s="172"/>
      <c r="C40" s="172"/>
      <c r="D40" s="173"/>
      <c r="E40" s="174" t="str">
        <f t="shared" si="0"/>
        <v/>
      </c>
      <c r="F40" s="174" t="str">
        <f t="shared" si="1"/>
        <v/>
      </c>
      <c r="G40" s="175"/>
      <c r="H40" s="176"/>
      <c r="I40" s="189"/>
      <c r="J40" s="177"/>
      <c r="K40" s="183"/>
      <c r="L40" s="183"/>
      <c r="M40" s="178" t="str">
        <f t="shared" si="4"/>
        <v/>
      </c>
      <c r="N40" s="179"/>
      <c r="O40" s="184" t="str">
        <f>IFERROR(VLOOKUP(M40,計算用!$A$48:$B$55,2,FALSE),"")</f>
        <v/>
      </c>
      <c r="P40" s="185"/>
      <c r="Q40" s="185"/>
      <c r="R40" s="185"/>
      <c r="S40" s="180" t="str">
        <f t="shared" si="2"/>
        <v/>
      </c>
      <c r="T40" s="181"/>
      <c r="U40" s="182"/>
      <c r="V40" s="133"/>
    </row>
    <row r="41" spans="1:22">
      <c r="A41" s="171">
        <f t="shared" si="6"/>
        <v>36</v>
      </c>
      <c r="B41" s="172"/>
      <c r="C41" s="172"/>
      <c r="D41" s="173"/>
      <c r="E41" s="174" t="str">
        <f t="shared" si="0"/>
        <v/>
      </c>
      <c r="F41" s="174" t="str">
        <f t="shared" si="1"/>
        <v/>
      </c>
      <c r="G41" s="175"/>
      <c r="H41" s="176"/>
      <c r="I41" s="189"/>
      <c r="J41" s="177"/>
      <c r="K41" s="183"/>
      <c r="L41" s="183"/>
      <c r="M41" s="178" t="str">
        <f t="shared" si="4"/>
        <v/>
      </c>
      <c r="N41" s="179"/>
      <c r="O41" s="184" t="str">
        <f>IFERROR(VLOOKUP(M41,計算用!$A$48:$B$55,2,FALSE),"")</f>
        <v/>
      </c>
      <c r="P41" s="185"/>
      <c r="Q41" s="185"/>
      <c r="R41" s="185"/>
      <c r="S41" s="180" t="str">
        <f t="shared" si="2"/>
        <v/>
      </c>
      <c r="T41" s="181"/>
      <c r="U41" s="182"/>
      <c r="V41" s="133"/>
    </row>
    <row r="42" spans="1:22">
      <c r="A42" s="171">
        <f t="shared" si="6"/>
        <v>37</v>
      </c>
      <c r="B42" s="172"/>
      <c r="C42" s="172"/>
      <c r="D42" s="173"/>
      <c r="E42" s="174" t="str">
        <f t="shared" si="0"/>
        <v/>
      </c>
      <c r="F42" s="174" t="str">
        <f t="shared" si="1"/>
        <v/>
      </c>
      <c r="G42" s="175"/>
      <c r="H42" s="176"/>
      <c r="I42" s="189"/>
      <c r="J42" s="177"/>
      <c r="K42" s="183"/>
      <c r="L42" s="183"/>
      <c r="M42" s="178" t="str">
        <f t="shared" si="4"/>
        <v/>
      </c>
      <c r="N42" s="179"/>
      <c r="O42" s="184" t="str">
        <f>IFERROR(VLOOKUP(M42,計算用!$A$48:$B$55,2,FALSE),"")</f>
        <v/>
      </c>
      <c r="P42" s="185"/>
      <c r="Q42" s="185"/>
      <c r="R42" s="185"/>
      <c r="S42" s="180" t="str">
        <f t="shared" si="2"/>
        <v/>
      </c>
      <c r="T42" s="181"/>
      <c r="U42" s="182"/>
      <c r="V42" s="133"/>
    </row>
    <row r="43" spans="1:22">
      <c r="A43" s="171">
        <f t="shared" si="6"/>
        <v>38</v>
      </c>
      <c r="B43" s="172"/>
      <c r="C43" s="172"/>
      <c r="D43" s="173"/>
      <c r="E43" s="174" t="str">
        <f t="shared" si="0"/>
        <v/>
      </c>
      <c r="F43" s="174" t="str">
        <f t="shared" si="1"/>
        <v/>
      </c>
      <c r="G43" s="175"/>
      <c r="H43" s="176"/>
      <c r="I43" s="189"/>
      <c r="J43" s="177"/>
      <c r="K43" s="183"/>
      <c r="L43" s="183"/>
      <c r="M43" s="178" t="str">
        <f t="shared" si="4"/>
        <v/>
      </c>
      <c r="N43" s="179"/>
      <c r="O43" s="184" t="str">
        <f>IFERROR(VLOOKUP(M43,計算用!$A$48:$B$55,2,FALSE),"")</f>
        <v/>
      </c>
      <c r="P43" s="185"/>
      <c r="Q43" s="185"/>
      <c r="R43" s="185"/>
      <c r="S43" s="180" t="str">
        <f t="shared" si="2"/>
        <v/>
      </c>
      <c r="T43" s="181"/>
      <c r="U43" s="182"/>
      <c r="V43" s="133"/>
    </row>
    <row r="44" spans="1:22">
      <c r="A44" s="171">
        <f t="shared" si="6"/>
        <v>39</v>
      </c>
      <c r="B44" s="172"/>
      <c r="C44" s="172"/>
      <c r="D44" s="173"/>
      <c r="E44" s="174" t="str">
        <f t="shared" si="0"/>
        <v/>
      </c>
      <c r="F44" s="174" t="str">
        <f t="shared" si="1"/>
        <v/>
      </c>
      <c r="G44" s="175"/>
      <c r="H44" s="176"/>
      <c r="I44" s="189"/>
      <c r="J44" s="177"/>
      <c r="K44" s="183"/>
      <c r="L44" s="183"/>
      <c r="M44" s="178" t="str">
        <f t="shared" si="4"/>
        <v/>
      </c>
      <c r="N44" s="179"/>
      <c r="O44" s="184" t="str">
        <f>IFERROR(VLOOKUP(M44,計算用!$A$48:$B$55,2,FALSE),"")</f>
        <v/>
      </c>
      <c r="P44" s="185"/>
      <c r="Q44" s="185"/>
      <c r="R44" s="185"/>
      <c r="S44" s="180" t="str">
        <f t="shared" si="2"/>
        <v/>
      </c>
      <c r="T44" s="181"/>
      <c r="U44" s="182"/>
      <c r="V44" s="133"/>
    </row>
    <row r="45" spans="1:22">
      <c r="A45" s="171">
        <f t="shared" si="6"/>
        <v>40</v>
      </c>
      <c r="B45" s="172"/>
      <c r="C45" s="172"/>
      <c r="D45" s="173"/>
      <c r="E45" s="174" t="str">
        <f t="shared" si="0"/>
        <v/>
      </c>
      <c r="F45" s="174" t="str">
        <f t="shared" si="1"/>
        <v/>
      </c>
      <c r="G45" s="175"/>
      <c r="H45" s="176"/>
      <c r="I45" s="189"/>
      <c r="J45" s="177"/>
      <c r="K45" s="183"/>
      <c r="L45" s="183"/>
      <c r="M45" s="178" t="str">
        <f t="shared" si="4"/>
        <v/>
      </c>
      <c r="N45" s="179"/>
      <c r="O45" s="184" t="str">
        <f>IFERROR(VLOOKUP(M45,計算用!$A$48:$B$55,2,FALSE),"")</f>
        <v/>
      </c>
      <c r="P45" s="185"/>
      <c r="Q45" s="185"/>
      <c r="R45" s="185"/>
      <c r="S45" s="180" t="str">
        <f t="shared" si="2"/>
        <v/>
      </c>
      <c r="T45" s="181"/>
      <c r="U45" s="182"/>
      <c r="V45" s="133"/>
    </row>
    <row r="46" spans="1:22">
      <c r="A46" s="171">
        <f t="shared" si="6"/>
        <v>41</v>
      </c>
      <c r="B46" s="172"/>
      <c r="C46" s="172"/>
      <c r="D46" s="173"/>
      <c r="E46" s="174" t="str">
        <f t="shared" si="0"/>
        <v/>
      </c>
      <c r="F46" s="174" t="str">
        <f t="shared" si="1"/>
        <v/>
      </c>
      <c r="G46" s="175"/>
      <c r="H46" s="176"/>
      <c r="I46" s="189"/>
      <c r="J46" s="177"/>
      <c r="K46" s="183"/>
      <c r="L46" s="183"/>
      <c r="M46" s="178" t="str">
        <f t="shared" si="4"/>
        <v/>
      </c>
      <c r="N46" s="179"/>
      <c r="O46" s="184" t="str">
        <f>IFERROR(VLOOKUP(M46,計算用!$A$48:$B$55,2,FALSE),"")</f>
        <v/>
      </c>
      <c r="P46" s="185"/>
      <c r="Q46" s="185"/>
      <c r="R46" s="185"/>
      <c r="S46" s="180" t="str">
        <f t="shared" si="2"/>
        <v/>
      </c>
      <c r="T46" s="181"/>
      <c r="U46" s="182"/>
      <c r="V46" s="133"/>
    </row>
    <row r="47" spans="1:22">
      <c r="A47" s="171">
        <f t="shared" si="6"/>
        <v>42</v>
      </c>
      <c r="B47" s="172"/>
      <c r="C47" s="172"/>
      <c r="D47" s="173"/>
      <c r="E47" s="174" t="str">
        <f t="shared" si="0"/>
        <v/>
      </c>
      <c r="F47" s="174" t="str">
        <f t="shared" si="1"/>
        <v/>
      </c>
      <c r="G47" s="175"/>
      <c r="H47" s="176"/>
      <c r="I47" s="189"/>
      <c r="J47" s="177"/>
      <c r="K47" s="183"/>
      <c r="L47" s="183"/>
      <c r="M47" s="178" t="str">
        <f t="shared" si="4"/>
        <v/>
      </c>
      <c r="N47" s="179"/>
      <c r="O47" s="184" t="str">
        <f>IFERROR(VLOOKUP(M47,計算用!$A$48:$B$55,2,FALSE),"")</f>
        <v/>
      </c>
      <c r="P47" s="185"/>
      <c r="Q47" s="185"/>
      <c r="R47" s="185"/>
      <c r="S47" s="180" t="str">
        <f t="shared" si="2"/>
        <v/>
      </c>
      <c r="T47" s="181"/>
      <c r="U47" s="182"/>
      <c r="V47" s="133"/>
    </row>
    <row r="48" spans="1:22">
      <c r="A48" s="171">
        <f t="shared" si="6"/>
        <v>43</v>
      </c>
      <c r="B48" s="172"/>
      <c r="C48" s="172"/>
      <c r="D48" s="173"/>
      <c r="E48" s="174" t="str">
        <f t="shared" si="0"/>
        <v/>
      </c>
      <c r="F48" s="174" t="str">
        <f t="shared" si="1"/>
        <v/>
      </c>
      <c r="G48" s="175"/>
      <c r="H48" s="176"/>
      <c r="I48" s="189"/>
      <c r="J48" s="177"/>
      <c r="K48" s="183"/>
      <c r="L48" s="183"/>
      <c r="M48" s="178" t="str">
        <f t="shared" si="4"/>
        <v/>
      </c>
      <c r="N48" s="179"/>
      <c r="O48" s="184" t="str">
        <f>IFERROR(VLOOKUP(M48,計算用!$A$48:$B$55,2,FALSE),"")</f>
        <v/>
      </c>
      <c r="P48" s="185"/>
      <c r="Q48" s="185"/>
      <c r="R48" s="185"/>
      <c r="S48" s="180" t="str">
        <f t="shared" si="2"/>
        <v/>
      </c>
      <c r="T48" s="181"/>
      <c r="U48" s="182"/>
      <c r="V48" s="133"/>
    </row>
    <row r="49" spans="1:22">
      <c r="A49" s="171">
        <f t="shared" si="6"/>
        <v>44</v>
      </c>
      <c r="B49" s="172"/>
      <c r="C49" s="172"/>
      <c r="D49" s="173"/>
      <c r="E49" s="174" t="str">
        <f t="shared" si="0"/>
        <v/>
      </c>
      <c r="F49" s="174" t="str">
        <f t="shared" si="1"/>
        <v/>
      </c>
      <c r="G49" s="175"/>
      <c r="H49" s="176"/>
      <c r="I49" s="189"/>
      <c r="J49" s="177"/>
      <c r="K49" s="183"/>
      <c r="L49" s="183"/>
      <c r="M49" s="178" t="str">
        <f t="shared" si="4"/>
        <v/>
      </c>
      <c r="N49" s="179"/>
      <c r="O49" s="184" t="str">
        <f>IFERROR(VLOOKUP(M49,計算用!$A$48:$B$55,2,FALSE),"")</f>
        <v/>
      </c>
      <c r="P49" s="185"/>
      <c r="Q49" s="185"/>
      <c r="R49" s="185"/>
      <c r="S49" s="180" t="str">
        <f t="shared" si="2"/>
        <v/>
      </c>
      <c r="T49" s="181"/>
      <c r="U49" s="182"/>
      <c r="V49" s="133"/>
    </row>
    <row r="50" spans="1:22">
      <c r="A50" s="171">
        <f t="shared" si="6"/>
        <v>45</v>
      </c>
      <c r="B50" s="172"/>
      <c r="C50" s="172"/>
      <c r="D50" s="173"/>
      <c r="E50" s="174" t="str">
        <f t="shared" si="0"/>
        <v/>
      </c>
      <c r="F50" s="174" t="str">
        <f t="shared" si="1"/>
        <v/>
      </c>
      <c r="G50" s="175"/>
      <c r="H50" s="176"/>
      <c r="I50" s="189"/>
      <c r="J50" s="177"/>
      <c r="K50" s="183"/>
      <c r="L50" s="183"/>
      <c r="M50" s="178" t="str">
        <f t="shared" si="4"/>
        <v/>
      </c>
      <c r="N50" s="179"/>
      <c r="O50" s="184" t="str">
        <f>IFERROR(VLOOKUP(M50,計算用!$A$48:$B$55,2,FALSE),"")</f>
        <v/>
      </c>
      <c r="P50" s="185"/>
      <c r="Q50" s="185"/>
      <c r="R50" s="185"/>
      <c r="S50" s="180" t="str">
        <f t="shared" si="2"/>
        <v/>
      </c>
      <c r="T50" s="181"/>
      <c r="U50" s="182"/>
      <c r="V50" s="133"/>
    </row>
    <row r="51" spans="1:22">
      <c r="A51" s="171">
        <f t="shared" si="6"/>
        <v>46</v>
      </c>
      <c r="B51" s="172"/>
      <c r="C51" s="172"/>
      <c r="D51" s="173"/>
      <c r="E51" s="174" t="str">
        <f t="shared" si="0"/>
        <v/>
      </c>
      <c r="F51" s="174" t="str">
        <f t="shared" si="1"/>
        <v/>
      </c>
      <c r="G51" s="175"/>
      <c r="H51" s="176"/>
      <c r="I51" s="189"/>
      <c r="J51" s="177"/>
      <c r="K51" s="183"/>
      <c r="L51" s="183"/>
      <c r="M51" s="178" t="str">
        <f t="shared" si="4"/>
        <v/>
      </c>
      <c r="N51" s="179"/>
      <c r="O51" s="184" t="str">
        <f>IFERROR(VLOOKUP(M51,計算用!$A$48:$B$55,2,FALSE),"")</f>
        <v/>
      </c>
      <c r="P51" s="185"/>
      <c r="Q51" s="185"/>
      <c r="R51" s="185"/>
      <c r="S51" s="180" t="str">
        <f t="shared" si="2"/>
        <v/>
      </c>
      <c r="T51" s="181"/>
      <c r="U51" s="182"/>
      <c r="V51" s="133"/>
    </row>
    <row r="52" spans="1:22">
      <c r="A52" s="171">
        <f t="shared" si="6"/>
        <v>47</v>
      </c>
      <c r="B52" s="172"/>
      <c r="C52" s="172"/>
      <c r="D52" s="173"/>
      <c r="E52" s="174" t="str">
        <f t="shared" si="0"/>
        <v/>
      </c>
      <c r="F52" s="174" t="str">
        <f t="shared" si="1"/>
        <v/>
      </c>
      <c r="G52" s="175"/>
      <c r="H52" s="176"/>
      <c r="I52" s="189"/>
      <c r="J52" s="177"/>
      <c r="K52" s="183"/>
      <c r="L52" s="183"/>
      <c r="M52" s="178" t="str">
        <f t="shared" si="4"/>
        <v/>
      </c>
      <c r="N52" s="179"/>
      <c r="O52" s="184" t="str">
        <f>IFERROR(VLOOKUP(M52,計算用!$A$48:$B$55,2,FALSE),"")</f>
        <v/>
      </c>
      <c r="P52" s="185"/>
      <c r="Q52" s="185"/>
      <c r="R52" s="185"/>
      <c r="S52" s="180" t="str">
        <f t="shared" si="2"/>
        <v/>
      </c>
      <c r="T52" s="181"/>
      <c r="U52" s="182"/>
      <c r="V52" s="133"/>
    </row>
    <row r="53" spans="1:22">
      <c r="A53" s="171">
        <f t="shared" si="6"/>
        <v>48</v>
      </c>
      <c r="B53" s="172"/>
      <c r="C53" s="172"/>
      <c r="D53" s="173"/>
      <c r="E53" s="174" t="str">
        <f t="shared" si="0"/>
        <v/>
      </c>
      <c r="F53" s="174" t="str">
        <f t="shared" si="1"/>
        <v/>
      </c>
      <c r="G53" s="175"/>
      <c r="H53" s="176"/>
      <c r="I53" s="189"/>
      <c r="J53" s="177"/>
      <c r="K53" s="183"/>
      <c r="L53" s="183"/>
      <c r="M53" s="178" t="str">
        <f t="shared" si="4"/>
        <v/>
      </c>
      <c r="N53" s="179"/>
      <c r="O53" s="184" t="str">
        <f>IFERROR(VLOOKUP(M53,計算用!$A$48:$B$55,2,FALSE),"")</f>
        <v/>
      </c>
      <c r="P53" s="185"/>
      <c r="Q53" s="185"/>
      <c r="R53" s="185"/>
      <c r="S53" s="180" t="str">
        <f t="shared" si="2"/>
        <v/>
      </c>
      <c r="T53" s="181"/>
      <c r="U53" s="182"/>
      <c r="V53" s="133"/>
    </row>
    <row r="54" spans="1:22">
      <c r="A54" s="171">
        <f t="shared" si="6"/>
        <v>49</v>
      </c>
      <c r="B54" s="172"/>
      <c r="C54" s="172"/>
      <c r="D54" s="173"/>
      <c r="E54" s="174" t="str">
        <f t="shared" si="0"/>
        <v/>
      </c>
      <c r="F54" s="174" t="str">
        <f t="shared" si="1"/>
        <v/>
      </c>
      <c r="G54" s="175"/>
      <c r="H54" s="176"/>
      <c r="I54" s="189"/>
      <c r="J54" s="177"/>
      <c r="K54" s="183"/>
      <c r="L54" s="183"/>
      <c r="M54" s="178" t="str">
        <f t="shared" si="4"/>
        <v/>
      </c>
      <c r="N54" s="179"/>
      <c r="O54" s="184" t="str">
        <f>IFERROR(VLOOKUP(M54,計算用!$A$48:$B$55,2,FALSE),"")</f>
        <v/>
      </c>
      <c r="P54" s="185"/>
      <c r="Q54" s="185"/>
      <c r="R54" s="185"/>
      <c r="S54" s="180" t="str">
        <f t="shared" si="2"/>
        <v/>
      </c>
      <c r="T54" s="181"/>
      <c r="U54" s="182"/>
      <c r="V54" s="133"/>
    </row>
    <row r="55" spans="1:22">
      <c r="A55" s="171">
        <f t="shared" si="6"/>
        <v>50</v>
      </c>
      <c r="B55" s="172"/>
      <c r="C55" s="172"/>
      <c r="D55" s="173"/>
      <c r="E55" s="174" t="str">
        <f t="shared" si="0"/>
        <v/>
      </c>
      <c r="F55" s="174" t="str">
        <f t="shared" si="1"/>
        <v/>
      </c>
      <c r="G55" s="175"/>
      <c r="H55" s="176"/>
      <c r="I55" s="189"/>
      <c r="J55" s="177"/>
      <c r="K55" s="183"/>
      <c r="L55" s="183"/>
      <c r="M55" s="178" t="str">
        <f t="shared" si="4"/>
        <v/>
      </c>
      <c r="N55" s="179"/>
      <c r="O55" s="184" t="str">
        <f>IFERROR(VLOOKUP(M55,計算用!$A$48:$B$55,2,FALSE),"")</f>
        <v/>
      </c>
      <c r="P55" s="185"/>
      <c r="Q55" s="185"/>
      <c r="R55" s="185"/>
      <c r="S55" s="180" t="str">
        <f t="shared" si="2"/>
        <v/>
      </c>
      <c r="T55" s="181"/>
      <c r="U55" s="182"/>
      <c r="V55" s="133"/>
    </row>
    <row r="56" spans="1:22">
      <c r="A56" s="171">
        <f t="shared" si="6"/>
        <v>51</v>
      </c>
      <c r="B56" s="172"/>
      <c r="C56" s="172"/>
      <c r="D56" s="173"/>
      <c r="E56" s="174" t="str">
        <f t="shared" si="0"/>
        <v/>
      </c>
      <c r="F56" s="174" t="str">
        <f t="shared" si="1"/>
        <v/>
      </c>
      <c r="G56" s="175"/>
      <c r="H56" s="176"/>
      <c r="I56" s="189"/>
      <c r="J56" s="177"/>
      <c r="K56" s="183"/>
      <c r="L56" s="183"/>
      <c r="M56" s="178" t="str">
        <f t="shared" si="4"/>
        <v/>
      </c>
      <c r="N56" s="179"/>
      <c r="O56" s="184" t="str">
        <f>IFERROR(VLOOKUP(M56,計算用!$A$48:$B$55,2,FALSE),"")</f>
        <v/>
      </c>
      <c r="P56" s="185"/>
      <c r="Q56" s="185"/>
      <c r="R56" s="185"/>
      <c r="S56" s="180" t="str">
        <f t="shared" si="2"/>
        <v/>
      </c>
      <c r="T56" s="181"/>
      <c r="U56" s="182"/>
      <c r="V56" s="133"/>
    </row>
    <row r="57" spans="1:22">
      <c r="A57" s="171">
        <f t="shared" si="6"/>
        <v>52</v>
      </c>
      <c r="B57" s="172"/>
      <c r="C57" s="172"/>
      <c r="D57" s="173"/>
      <c r="E57" s="174" t="str">
        <f t="shared" si="0"/>
        <v/>
      </c>
      <c r="F57" s="174" t="str">
        <f t="shared" si="1"/>
        <v/>
      </c>
      <c r="G57" s="175"/>
      <c r="H57" s="176"/>
      <c r="I57" s="189"/>
      <c r="J57" s="177"/>
      <c r="K57" s="183"/>
      <c r="L57" s="183"/>
      <c r="M57" s="178" t="str">
        <f t="shared" si="4"/>
        <v/>
      </c>
      <c r="N57" s="179"/>
      <c r="O57" s="184" t="str">
        <f>IFERROR(VLOOKUP(M57,計算用!$A$48:$B$55,2,FALSE),"")</f>
        <v/>
      </c>
      <c r="P57" s="185"/>
      <c r="Q57" s="185"/>
      <c r="R57" s="185"/>
      <c r="S57" s="180" t="str">
        <f t="shared" si="2"/>
        <v/>
      </c>
      <c r="T57" s="181"/>
      <c r="U57" s="182"/>
      <c r="V57" s="133"/>
    </row>
    <row r="58" spans="1:22">
      <c r="A58" s="171">
        <f t="shared" ref="A58:A121" si="7">A57+1</f>
        <v>53</v>
      </c>
      <c r="B58" s="172"/>
      <c r="C58" s="172"/>
      <c r="D58" s="173"/>
      <c r="E58" s="174" t="str">
        <f t="shared" si="0"/>
        <v/>
      </c>
      <c r="F58" s="174" t="str">
        <f t="shared" si="1"/>
        <v/>
      </c>
      <c r="G58" s="175"/>
      <c r="H58" s="176"/>
      <c r="I58" s="189"/>
      <c r="J58" s="177"/>
      <c r="K58" s="183"/>
      <c r="L58" s="183"/>
      <c r="M58" s="178" t="str">
        <f t="shared" si="4"/>
        <v/>
      </c>
      <c r="N58" s="179"/>
      <c r="O58" s="184" t="str">
        <f>IFERROR(VLOOKUP(M58,計算用!$A$48:$B$55,2,FALSE),"")</f>
        <v/>
      </c>
      <c r="P58" s="185"/>
      <c r="Q58" s="185"/>
      <c r="R58" s="185"/>
      <c r="S58" s="180" t="str">
        <f t="shared" si="2"/>
        <v/>
      </c>
      <c r="T58" s="181"/>
      <c r="U58" s="182"/>
      <c r="V58" s="133"/>
    </row>
    <row r="59" spans="1:22">
      <c r="A59" s="171">
        <f t="shared" si="7"/>
        <v>54</v>
      </c>
      <c r="B59" s="172"/>
      <c r="C59" s="172"/>
      <c r="D59" s="173"/>
      <c r="E59" s="174" t="str">
        <f t="shared" si="0"/>
        <v/>
      </c>
      <c r="F59" s="174" t="str">
        <f t="shared" si="1"/>
        <v/>
      </c>
      <c r="G59" s="175"/>
      <c r="H59" s="176"/>
      <c r="I59" s="189"/>
      <c r="J59" s="177"/>
      <c r="K59" s="183"/>
      <c r="L59" s="183"/>
      <c r="M59" s="178" t="str">
        <f t="shared" si="4"/>
        <v/>
      </c>
      <c r="N59" s="179"/>
      <c r="O59" s="184" t="str">
        <f>IFERROR(VLOOKUP(M59,計算用!$A$48:$B$55,2,FALSE),"")</f>
        <v/>
      </c>
      <c r="P59" s="185"/>
      <c r="Q59" s="185"/>
      <c r="R59" s="185"/>
      <c r="S59" s="180" t="str">
        <f t="shared" si="2"/>
        <v/>
      </c>
      <c r="T59" s="181"/>
      <c r="U59" s="182"/>
      <c r="V59" s="133"/>
    </row>
    <row r="60" spans="1:22">
      <c r="A60" s="171">
        <f t="shared" si="7"/>
        <v>55</v>
      </c>
      <c r="B60" s="172"/>
      <c r="C60" s="172"/>
      <c r="D60" s="173"/>
      <c r="E60" s="174" t="str">
        <f t="shared" si="0"/>
        <v/>
      </c>
      <c r="F60" s="174" t="str">
        <f t="shared" si="1"/>
        <v/>
      </c>
      <c r="G60" s="175"/>
      <c r="H60" s="176"/>
      <c r="I60" s="189"/>
      <c r="J60" s="177"/>
      <c r="K60" s="183"/>
      <c r="L60" s="183"/>
      <c r="M60" s="178" t="str">
        <f t="shared" si="4"/>
        <v/>
      </c>
      <c r="N60" s="179"/>
      <c r="O60" s="184" t="str">
        <f>IFERROR(VLOOKUP(M60,計算用!$A$48:$B$55,2,FALSE),"")</f>
        <v/>
      </c>
      <c r="P60" s="185"/>
      <c r="Q60" s="185"/>
      <c r="R60" s="185"/>
      <c r="S60" s="180" t="str">
        <f t="shared" si="2"/>
        <v/>
      </c>
      <c r="T60" s="181"/>
      <c r="U60" s="182"/>
      <c r="V60" s="133"/>
    </row>
    <row r="61" spans="1:22">
      <c r="A61" s="171">
        <f t="shared" si="7"/>
        <v>56</v>
      </c>
      <c r="B61" s="172"/>
      <c r="C61" s="172"/>
      <c r="D61" s="173"/>
      <c r="E61" s="174" t="str">
        <f t="shared" si="0"/>
        <v/>
      </c>
      <c r="F61" s="174" t="str">
        <f t="shared" si="1"/>
        <v/>
      </c>
      <c r="G61" s="175"/>
      <c r="H61" s="176"/>
      <c r="I61" s="189"/>
      <c r="J61" s="177"/>
      <c r="K61" s="183"/>
      <c r="L61" s="183"/>
      <c r="M61" s="178" t="str">
        <f t="shared" si="4"/>
        <v/>
      </c>
      <c r="N61" s="179"/>
      <c r="O61" s="184" t="str">
        <f>IFERROR(VLOOKUP(M61,計算用!$A$48:$B$55,2,FALSE),"")</f>
        <v/>
      </c>
      <c r="P61" s="185"/>
      <c r="Q61" s="185"/>
      <c r="R61" s="185"/>
      <c r="S61" s="180" t="str">
        <f t="shared" si="2"/>
        <v/>
      </c>
      <c r="T61" s="181"/>
      <c r="U61" s="182"/>
      <c r="V61" s="133"/>
    </row>
    <row r="62" spans="1:22">
      <c r="A62" s="171">
        <f t="shared" si="7"/>
        <v>57</v>
      </c>
      <c r="B62" s="172"/>
      <c r="C62" s="172"/>
      <c r="D62" s="173"/>
      <c r="E62" s="174" t="str">
        <f t="shared" si="0"/>
        <v/>
      </c>
      <c r="F62" s="174" t="str">
        <f t="shared" si="1"/>
        <v/>
      </c>
      <c r="G62" s="175"/>
      <c r="H62" s="176"/>
      <c r="I62" s="189"/>
      <c r="J62" s="177"/>
      <c r="K62" s="183"/>
      <c r="L62" s="183"/>
      <c r="M62" s="178" t="str">
        <f t="shared" si="4"/>
        <v/>
      </c>
      <c r="N62" s="179"/>
      <c r="O62" s="184" t="str">
        <f>IFERROR(VLOOKUP(M62,計算用!$A$48:$B$55,2,FALSE),"")</f>
        <v/>
      </c>
      <c r="P62" s="185"/>
      <c r="Q62" s="185"/>
      <c r="R62" s="185"/>
      <c r="S62" s="180" t="str">
        <f t="shared" si="2"/>
        <v/>
      </c>
      <c r="T62" s="181"/>
      <c r="U62" s="182"/>
      <c r="V62" s="133"/>
    </row>
    <row r="63" spans="1:22">
      <c r="A63" s="171">
        <f t="shared" si="7"/>
        <v>58</v>
      </c>
      <c r="B63" s="172"/>
      <c r="C63" s="172"/>
      <c r="D63" s="173"/>
      <c r="E63" s="174" t="str">
        <f t="shared" si="0"/>
        <v/>
      </c>
      <c r="F63" s="174" t="str">
        <f t="shared" si="1"/>
        <v/>
      </c>
      <c r="G63" s="175"/>
      <c r="H63" s="176"/>
      <c r="I63" s="189"/>
      <c r="J63" s="177"/>
      <c r="K63" s="183"/>
      <c r="L63" s="183"/>
      <c r="M63" s="178" t="str">
        <f t="shared" si="4"/>
        <v/>
      </c>
      <c r="N63" s="179"/>
      <c r="O63" s="184" t="str">
        <f>IFERROR(VLOOKUP(M63,計算用!$A$48:$B$55,2,FALSE),"")</f>
        <v/>
      </c>
      <c r="P63" s="185"/>
      <c r="Q63" s="185"/>
      <c r="R63" s="185"/>
      <c r="S63" s="180" t="str">
        <f t="shared" si="2"/>
        <v/>
      </c>
      <c r="T63" s="181"/>
      <c r="U63" s="182"/>
      <c r="V63" s="133"/>
    </row>
    <row r="64" spans="1:22">
      <c r="A64" s="171">
        <f t="shared" si="7"/>
        <v>59</v>
      </c>
      <c r="B64" s="172"/>
      <c r="C64" s="172"/>
      <c r="D64" s="173"/>
      <c r="E64" s="174" t="str">
        <f t="shared" si="0"/>
        <v/>
      </c>
      <c r="F64" s="174" t="str">
        <f t="shared" si="1"/>
        <v/>
      </c>
      <c r="G64" s="175"/>
      <c r="H64" s="176"/>
      <c r="I64" s="189"/>
      <c r="J64" s="177"/>
      <c r="K64" s="183"/>
      <c r="L64" s="183"/>
      <c r="M64" s="178" t="str">
        <f t="shared" si="4"/>
        <v/>
      </c>
      <c r="N64" s="179"/>
      <c r="O64" s="184" t="str">
        <f>IFERROR(VLOOKUP(M64,計算用!$A$48:$B$55,2,FALSE),"")</f>
        <v/>
      </c>
      <c r="P64" s="185"/>
      <c r="Q64" s="185"/>
      <c r="R64" s="185"/>
      <c r="S64" s="180" t="str">
        <f t="shared" si="2"/>
        <v/>
      </c>
      <c r="T64" s="181"/>
      <c r="U64" s="182"/>
      <c r="V64" s="133"/>
    </row>
    <row r="65" spans="1:22">
      <c r="A65" s="171">
        <f t="shared" si="7"/>
        <v>60</v>
      </c>
      <c r="B65" s="172"/>
      <c r="C65" s="172"/>
      <c r="D65" s="173"/>
      <c r="E65" s="174" t="str">
        <f t="shared" si="0"/>
        <v/>
      </c>
      <c r="F65" s="174" t="str">
        <f t="shared" si="1"/>
        <v/>
      </c>
      <c r="G65" s="175"/>
      <c r="H65" s="176"/>
      <c r="I65" s="189"/>
      <c r="J65" s="177"/>
      <c r="K65" s="183"/>
      <c r="L65" s="183"/>
      <c r="M65" s="178" t="str">
        <f t="shared" si="4"/>
        <v/>
      </c>
      <c r="N65" s="179"/>
      <c r="O65" s="184" t="str">
        <f>IFERROR(VLOOKUP(M65,計算用!$A$48:$B$55,2,FALSE),"")</f>
        <v/>
      </c>
      <c r="P65" s="185"/>
      <c r="Q65" s="185"/>
      <c r="R65" s="185"/>
      <c r="S65" s="180" t="str">
        <f t="shared" si="2"/>
        <v/>
      </c>
      <c r="T65" s="181"/>
      <c r="U65" s="182"/>
      <c r="V65" s="133"/>
    </row>
    <row r="66" spans="1:22">
      <c r="A66" s="171">
        <f t="shared" si="7"/>
        <v>61</v>
      </c>
      <c r="B66" s="172"/>
      <c r="C66" s="172"/>
      <c r="D66" s="173"/>
      <c r="E66" s="174" t="str">
        <f t="shared" si="0"/>
        <v/>
      </c>
      <c r="F66" s="174" t="str">
        <f t="shared" si="1"/>
        <v/>
      </c>
      <c r="G66" s="175"/>
      <c r="H66" s="176"/>
      <c r="I66" s="189"/>
      <c r="J66" s="177"/>
      <c r="K66" s="183"/>
      <c r="L66" s="183"/>
      <c r="M66" s="178" t="str">
        <f t="shared" si="4"/>
        <v/>
      </c>
      <c r="N66" s="179"/>
      <c r="O66" s="184" t="str">
        <f>IFERROR(VLOOKUP(M66,計算用!$A$48:$B$55,2,FALSE),"")</f>
        <v/>
      </c>
      <c r="P66" s="185"/>
      <c r="Q66" s="185"/>
      <c r="R66" s="185"/>
      <c r="S66" s="180" t="str">
        <f t="shared" si="2"/>
        <v/>
      </c>
      <c r="T66" s="181"/>
      <c r="U66" s="182"/>
      <c r="V66" s="133"/>
    </row>
    <row r="67" spans="1:22">
      <c r="A67" s="171">
        <f t="shared" si="7"/>
        <v>62</v>
      </c>
      <c r="B67" s="172"/>
      <c r="C67" s="172"/>
      <c r="D67" s="173"/>
      <c r="E67" s="174" t="str">
        <f t="shared" si="0"/>
        <v/>
      </c>
      <c r="F67" s="174" t="str">
        <f t="shared" si="1"/>
        <v/>
      </c>
      <c r="G67" s="175"/>
      <c r="H67" s="176"/>
      <c r="I67" s="189"/>
      <c r="J67" s="177"/>
      <c r="K67" s="183"/>
      <c r="L67" s="183"/>
      <c r="M67" s="178" t="str">
        <f t="shared" si="4"/>
        <v/>
      </c>
      <c r="N67" s="179"/>
      <c r="O67" s="184" t="str">
        <f>IFERROR(VLOOKUP(M67,計算用!$A$48:$B$55,2,FALSE),"")</f>
        <v/>
      </c>
      <c r="P67" s="185"/>
      <c r="Q67" s="185"/>
      <c r="R67" s="185"/>
      <c r="S67" s="180" t="str">
        <f t="shared" si="2"/>
        <v/>
      </c>
      <c r="T67" s="181"/>
      <c r="U67" s="182"/>
      <c r="V67" s="133"/>
    </row>
    <row r="68" spans="1:22">
      <c r="A68" s="171">
        <f t="shared" si="7"/>
        <v>63</v>
      </c>
      <c r="B68" s="172"/>
      <c r="C68" s="172"/>
      <c r="D68" s="173"/>
      <c r="E68" s="174" t="str">
        <f t="shared" si="0"/>
        <v/>
      </c>
      <c r="F68" s="174" t="str">
        <f t="shared" si="1"/>
        <v/>
      </c>
      <c r="G68" s="175"/>
      <c r="H68" s="176"/>
      <c r="I68" s="189"/>
      <c r="J68" s="177"/>
      <c r="K68" s="183"/>
      <c r="L68" s="183"/>
      <c r="M68" s="178" t="str">
        <f t="shared" si="4"/>
        <v/>
      </c>
      <c r="N68" s="179"/>
      <c r="O68" s="184" t="str">
        <f>IFERROR(VLOOKUP(M68,計算用!$A$48:$B$55,2,FALSE),"")</f>
        <v/>
      </c>
      <c r="P68" s="185"/>
      <c r="Q68" s="185"/>
      <c r="R68" s="185"/>
      <c r="S68" s="180" t="str">
        <f t="shared" si="2"/>
        <v/>
      </c>
      <c r="T68" s="181"/>
      <c r="U68" s="182"/>
      <c r="V68" s="133"/>
    </row>
    <row r="69" spans="1:22">
      <c r="A69" s="171">
        <f t="shared" si="7"/>
        <v>64</v>
      </c>
      <c r="B69" s="172"/>
      <c r="C69" s="172"/>
      <c r="D69" s="173"/>
      <c r="E69" s="174" t="str">
        <f t="shared" si="0"/>
        <v/>
      </c>
      <c r="F69" s="174" t="str">
        <f t="shared" si="1"/>
        <v/>
      </c>
      <c r="G69" s="175"/>
      <c r="H69" s="176"/>
      <c r="I69" s="189"/>
      <c r="J69" s="177"/>
      <c r="K69" s="183"/>
      <c r="L69" s="183"/>
      <c r="M69" s="178" t="str">
        <f t="shared" si="4"/>
        <v/>
      </c>
      <c r="N69" s="179"/>
      <c r="O69" s="184" t="str">
        <f>IFERROR(VLOOKUP(M69,計算用!$A$48:$B$55,2,FALSE),"")</f>
        <v/>
      </c>
      <c r="P69" s="185"/>
      <c r="Q69" s="185"/>
      <c r="R69" s="185"/>
      <c r="S69" s="180" t="str">
        <f t="shared" si="2"/>
        <v/>
      </c>
      <c r="T69" s="181"/>
      <c r="U69" s="182"/>
      <c r="V69" s="133"/>
    </row>
    <row r="70" spans="1:22">
      <c r="A70" s="171">
        <f t="shared" si="7"/>
        <v>65</v>
      </c>
      <c r="B70" s="172"/>
      <c r="C70" s="172"/>
      <c r="D70" s="173"/>
      <c r="E70" s="174" t="str">
        <f t="shared" si="0"/>
        <v/>
      </c>
      <c r="F70" s="174" t="str">
        <f t="shared" si="1"/>
        <v/>
      </c>
      <c r="G70" s="175"/>
      <c r="H70" s="176"/>
      <c r="I70" s="189"/>
      <c r="J70" s="177"/>
      <c r="K70" s="183"/>
      <c r="L70" s="183"/>
      <c r="M70" s="178" t="str">
        <f t="shared" si="4"/>
        <v/>
      </c>
      <c r="N70" s="179"/>
      <c r="O70" s="184" t="str">
        <f>IFERROR(VLOOKUP(M70,計算用!$A$48:$B$55,2,FALSE),"")</f>
        <v/>
      </c>
      <c r="P70" s="185"/>
      <c r="Q70" s="185"/>
      <c r="R70" s="185"/>
      <c r="S70" s="180" t="str">
        <f t="shared" si="2"/>
        <v/>
      </c>
      <c r="T70" s="181"/>
      <c r="U70" s="182"/>
      <c r="V70" s="133"/>
    </row>
    <row r="71" spans="1:22">
      <c r="A71" s="171">
        <f t="shared" si="7"/>
        <v>66</v>
      </c>
      <c r="B71" s="172"/>
      <c r="C71" s="172"/>
      <c r="D71" s="173"/>
      <c r="E71" s="174" t="str">
        <f t="shared" ref="E71:E85" si="8">B71&amp;C71&amp;D71</f>
        <v/>
      </c>
      <c r="F71" s="174" t="str">
        <f t="shared" ref="F71:F134" si="9">IF(E71="","",COUNTIF($E$6:$E$405,E71))</f>
        <v/>
      </c>
      <c r="G71" s="175"/>
      <c r="H71" s="176"/>
      <c r="I71" s="189"/>
      <c r="J71" s="177"/>
      <c r="K71" s="183"/>
      <c r="L71" s="183"/>
      <c r="M71" s="178" t="str">
        <f t="shared" si="4"/>
        <v/>
      </c>
      <c r="N71" s="179"/>
      <c r="O71" s="184" t="str">
        <f>IFERROR(VLOOKUP(M71,計算用!$A$48:$B$55,2,FALSE),"")</f>
        <v/>
      </c>
      <c r="P71" s="185"/>
      <c r="Q71" s="185"/>
      <c r="R71" s="185"/>
      <c r="S71" s="180" t="str">
        <f t="shared" ref="S71:S85" si="10">IF(F71&gt;=2,"","可")</f>
        <v/>
      </c>
      <c r="T71" s="181"/>
      <c r="U71" s="182"/>
      <c r="V71" s="133"/>
    </row>
    <row r="72" spans="1:22">
      <c r="A72" s="171">
        <f t="shared" si="7"/>
        <v>67</v>
      </c>
      <c r="B72" s="172"/>
      <c r="C72" s="172"/>
      <c r="D72" s="173"/>
      <c r="E72" s="174" t="str">
        <f t="shared" si="8"/>
        <v/>
      </c>
      <c r="F72" s="174" t="str">
        <f t="shared" si="9"/>
        <v/>
      </c>
      <c r="G72" s="175"/>
      <c r="H72" s="176"/>
      <c r="I72" s="189"/>
      <c r="J72" s="177"/>
      <c r="K72" s="183"/>
      <c r="L72" s="183"/>
      <c r="M72" s="178" t="str">
        <f t="shared" ref="M72:M85" si="11">K72&amp;L72</f>
        <v/>
      </c>
      <c r="N72" s="179"/>
      <c r="O72" s="184" t="str">
        <f>IFERROR(VLOOKUP(M72,計算用!$A$48:$B$55,2,FALSE),"")</f>
        <v/>
      </c>
      <c r="P72" s="185"/>
      <c r="Q72" s="185"/>
      <c r="R72" s="185"/>
      <c r="S72" s="180" t="str">
        <f t="shared" si="10"/>
        <v/>
      </c>
      <c r="T72" s="181"/>
      <c r="U72" s="182"/>
      <c r="V72" s="133"/>
    </row>
    <row r="73" spans="1:22">
      <c r="A73" s="171">
        <f t="shared" si="7"/>
        <v>68</v>
      </c>
      <c r="B73" s="172"/>
      <c r="C73" s="172"/>
      <c r="D73" s="173"/>
      <c r="E73" s="174" t="str">
        <f t="shared" si="8"/>
        <v/>
      </c>
      <c r="F73" s="174" t="str">
        <f t="shared" si="9"/>
        <v/>
      </c>
      <c r="G73" s="175"/>
      <c r="H73" s="176"/>
      <c r="I73" s="189"/>
      <c r="J73" s="177"/>
      <c r="K73" s="183"/>
      <c r="L73" s="183"/>
      <c r="M73" s="178" t="str">
        <f t="shared" si="11"/>
        <v/>
      </c>
      <c r="N73" s="179"/>
      <c r="O73" s="184" t="str">
        <f>IFERROR(VLOOKUP(M73,計算用!$A$48:$B$55,2,FALSE),"")</f>
        <v/>
      </c>
      <c r="P73" s="185"/>
      <c r="Q73" s="185"/>
      <c r="R73" s="185"/>
      <c r="S73" s="180" t="str">
        <f t="shared" si="10"/>
        <v/>
      </c>
      <c r="T73" s="181"/>
      <c r="U73" s="182"/>
      <c r="V73" s="133"/>
    </row>
    <row r="74" spans="1:22">
      <c r="A74" s="171">
        <f t="shared" si="7"/>
        <v>69</v>
      </c>
      <c r="B74" s="172"/>
      <c r="C74" s="172"/>
      <c r="D74" s="173"/>
      <c r="E74" s="174" t="str">
        <f t="shared" si="8"/>
        <v/>
      </c>
      <c r="F74" s="174" t="str">
        <f t="shared" si="9"/>
        <v/>
      </c>
      <c r="G74" s="175"/>
      <c r="H74" s="176"/>
      <c r="I74" s="189"/>
      <c r="J74" s="177"/>
      <c r="K74" s="183"/>
      <c r="L74" s="183"/>
      <c r="M74" s="178" t="str">
        <f t="shared" si="11"/>
        <v/>
      </c>
      <c r="N74" s="179"/>
      <c r="O74" s="184" t="str">
        <f>IFERROR(VLOOKUP(M74,計算用!$A$48:$B$55,2,FALSE),"")</f>
        <v/>
      </c>
      <c r="P74" s="185"/>
      <c r="Q74" s="185"/>
      <c r="R74" s="185"/>
      <c r="S74" s="180" t="str">
        <f t="shared" si="10"/>
        <v/>
      </c>
      <c r="T74" s="181"/>
      <c r="U74" s="182"/>
      <c r="V74" s="133"/>
    </row>
    <row r="75" spans="1:22">
      <c r="A75" s="171">
        <f t="shared" si="7"/>
        <v>70</v>
      </c>
      <c r="B75" s="172"/>
      <c r="C75" s="172"/>
      <c r="D75" s="173"/>
      <c r="E75" s="174" t="str">
        <f t="shared" si="8"/>
        <v/>
      </c>
      <c r="F75" s="174" t="str">
        <f t="shared" si="9"/>
        <v/>
      </c>
      <c r="G75" s="175"/>
      <c r="H75" s="176"/>
      <c r="I75" s="189"/>
      <c r="J75" s="177"/>
      <c r="K75" s="183"/>
      <c r="L75" s="183"/>
      <c r="M75" s="178" t="str">
        <f t="shared" si="11"/>
        <v/>
      </c>
      <c r="N75" s="179"/>
      <c r="O75" s="184" t="str">
        <f>IFERROR(VLOOKUP(M75,計算用!$A$48:$B$55,2,FALSE),"")</f>
        <v/>
      </c>
      <c r="P75" s="185"/>
      <c r="Q75" s="185"/>
      <c r="R75" s="185"/>
      <c r="S75" s="180" t="str">
        <f t="shared" si="10"/>
        <v/>
      </c>
      <c r="T75" s="181"/>
      <c r="U75" s="182"/>
      <c r="V75" s="133"/>
    </row>
    <row r="76" spans="1:22">
      <c r="A76" s="171">
        <f t="shared" si="7"/>
        <v>71</v>
      </c>
      <c r="B76" s="172"/>
      <c r="C76" s="172"/>
      <c r="D76" s="173"/>
      <c r="E76" s="174" t="str">
        <f t="shared" si="8"/>
        <v/>
      </c>
      <c r="F76" s="174" t="str">
        <f t="shared" si="9"/>
        <v/>
      </c>
      <c r="G76" s="175"/>
      <c r="H76" s="176"/>
      <c r="I76" s="189"/>
      <c r="J76" s="177"/>
      <c r="K76" s="183"/>
      <c r="L76" s="183"/>
      <c r="M76" s="178" t="str">
        <f t="shared" si="11"/>
        <v/>
      </c>
      <c r="N76" s="179"/>
      <c r="O76" s="184" t="str">
        <f>IFERROR(VLOOKUP(M76,計算用!$A$48:$B$55,2,FALSE),"")</f>
        <v/>
      </c>
      <c r="P76" s="185"/>
      <c r="Q76" s="185"/>
      <c r="R76" s="185"/>
      <c r="S76" s="180" t="str">
        <f t="shared" si="10"/>
        <v/>
      </c>
      <c r="T76" s="181"/>
      <c r="U76" s="182"/>
      <c r="V76" s="133"/>
    </row>
    <row r="77" spans="1:22">
      <c r="A77" s="171">
        <f t="shared" si="7"/>
        <v>72</v>
      </c>
      <c r="B77" s="172"/>
      <c r="C77" s="172"/>
      <c r="D77" s="173"/>
      <c r="E77" s="174" t="str">
        <f t="shared" si="8"/>
        <v/>
      </c>
      <c r="F77" s="174" t="str">
        <f t="shared" si="9"/>
        <v/>
      </c>
      <c r="G77" s="175"/>
      <c r="H77" s="176"/>
      <c r="I77" s="189"/>
      <c r="J77" s="177"/>
      <c r="K77" s="183"/>
      <c r="L77" s="183"/>
      <c r="M77" s="178" t="str">
        <f t="shared" si="11"/>
        <v/>
      </c>
      <c r="N77" s="179"/>
      <c r="O77" s="184" t="str">
        <f>IFERROR(VLOOKUP(M77,計算用!$A$48:$B$55,2,FALSE),"")</f>
        <v/>
      </c>
      <c r="P77" s="185"/>
      <c r="Q77" s="185"/>
      <c r="R77" s="185"/>
      <c r="S77" s="180" t="str">
        <f t="shared" si="10"/>
        <v/>
      </c>
      <c r="T77" s="181"/>
      <c r="U77" s="182"/>
      <c r="V77" s="133"/>
    </row>
    <row r="78" spans="1:22">
      <c r="A78" s="171">
        <f t="shared" si="7"/>
        <v>73</v>
      </c>
      <c r="B78" s="172"/>
      <c r="C78" s="172"/>
      <c r="D78" s="173"/>
      <c r="E78" s="174" t="str">
        <f t="shared" si="8"/>
        <v/>
      </c>
      <c r="F78" s="174" t="str">
        <f t="shared" si="9"/>
        <v/>
      </c>
      <c r="G78" s="175"/>
      <c r="H78" s="176"/>
      <c r="I78" s="189"/>
      <c r="J78" s="177"/>
      <c r="K78" s="183"/>
      <c r="L78" s="183"/>
      <c r="M78" s="178" t="str">
        <f t="shared" si="11"/>
        <v/>
      </c>
      <c r="N78" s="179"/>
      <c r="O78" s="184" t="str">
        <f>IFERROR(VLOOKUP(M78,計算用!$A$48:$B$55,2,FALSE),"")</f>
        <v/>
      </c>
      <c r="P78" s="185"/>
      <c r="Q78" s="185"/>
      <c r="R78" s="185"/>
      <c r="S78" s="180" t="str">
        <f t="shared" si="10"/>
        <v/>
      </c>
      <c r="T78" s="181"/>
      <c r="U78" s="182"/>
      <c r="V78" s="133"/>
    </row>
    <row r="79" spans="1:22">
      <c r="A79" s="171">
        <f t="shared" si="7"/>
        <v>74</v>
      </c>
      <c r="B79" s="172"/>
      <c r="C79" s="172"/>
      <c r="D79" s="173"/>
      <c r="E79" s="174" t="str">
        <f t="shared" si="8"/>
        <v/>
      </c>
      <c r="F79" s="174" t="str">
        <f t="shared" si="9"/>
        <v/>
      </c>
      <c r="G79" s="175"/>
      <c r="H79" s="176"/>
      <c r="I79" s="189"/>
      <c r="J79" s="177"/>
      <c r="K79" s="183"/>
      <c r="L79" s="183"/>
      <c r="M79" s="178" t="str">
        <f t="shared" si="11"/>
        <v/>
      </c>
      <c r="N79" s="179"/>
      <c r="O79" s="184" t="str">
        <f>IFERROR(VLOOKUP(M79,計算用!$A$48:$B$55,2,FALSE),"")</f>
        <v/>
      </c>
      <c r="P79" s="185"/>
      <c r="Q79" s="185"/>
      <c r="R79" s="185"/>
      <c r="S79" s="180" t="str">
        <f t="shared" si="10"/>
        <v/>
      </c>
      <c r="T79" s="181"/>
      <c r="U79" s="182"/>
      <c r="V79" s="133"/>
    </row>
    <row r="80" spans="1:22">
      <c r="A80" s="171">
        <f t="shared" si="7"/>
        <v>75</v>
      </c>
      <c r="B80" s="172"/>
      <c r="C80" s="172"/>
      <c r="D80" s="173"/>
      <c r="E80" s="174" t="str">
        <f t="shared" si="8"/>
        <v/>
      </c>
      <c r="F80" s="174" t="str">
        <f t="shared" si="9"/>
        <v/>
      </c>
      <c r="G80" s="175"/>
      <c r="H80" s="176"/>
      <c r="I80" s="189"/>
      <c r="J80" s="177"/>
      <c r="K80" s="183"/>
      <c r="L80" s="183"/>
      <c r="M80" s="178" t="str">
        <f t="shared" si="11"/>
        <v/>
      </c>
      <c r="N80" s="179"/>
      <c r="O80" s="184" t="str">
        <f>IFERROR(VLOOKUP(M80,計算用!$A$48:$B$55,2,FALSE),"")</f>
        <v/>
      </c>
      <c r="P80" s="185"/>
      <c r="Q80" s="185"/>
      <c r="R80" s="185"/>
      <c r="S80" s="180" t="str">
        <f t="shared" si="10"/>
        <v/>
      </c>
      <c r="T80" s="181"/>
      <c r="U80" s="182"/>
      <c r="V80" s="133"/>
    </row>
    <row r="81" spans="1:22">
      <c r="A81" s="171">
        <f t="shared" si="7"/>
        <v>76</v>
      </c>
      <c r="B81" s="172"/>
      <c r="C81" s="172"/>
      <c r="D81" s="173"/>
      <c r="E81" s="174" t="str">
        <f t="shared" si="8"/>
        <v/>
      </c>
      <c r="F81" s="174" t="str">
        <f t="shared" si="9"/>
        <v/>
      </c>
      <c r="G81" s="175"/>
      <c r="H81" s="176"/>
      <c r="I81" s="189"/>
      <c r="J81" s="177"/>
      <c r="K81" s="183"/>
      <c r="L81" s="183"/>
      <c r="M81" s="178" t="str">
        <f t="shared" si="11"/>
        <v/>
      </c>
      <c r="N81" s="179"/>
      <c r="O81" s="184" t="str">
        <f>IFERROR(VLOOKUP(M81,計算用!$A$48:$B$55,2,FALSE),"")</f>
        <v/>
      </c>
      <c r="P81" s="185"/>
      <c r="Q81" s="185"/>
      <c r="R81" s="185"/>
      <c r="S81" s="180" t="str">
        <f t="shared" si="10"/>
        <v/>
      </c>
      <c r="T81" s="181"/>
      <c r="U81" s="182"/>
      <c r="V81" s="133"/>
    </row>
    <row r="82" spans="1:22">
      <c r="A82" s="171">
        <f t="shared" si="7"/>
        <v>77</v>
      </c>
      <c r="B82" s="172"/>
      <c r="C82" s="172"/>
      <c r="D82" s="173"/>
      <c r="E82" s="174" t="str">
        <f t="shared" si="8"/>
        <v/>
      </c>
      <c r="F82" s="174" t="str">
        <f t="shared" si="9"/>
        <v/>
      </c>
      <c r="G82" s="175"/>
      <c r="H82" s="176"/>
      <c r="I82" s="189"/>
      <c r="J82" s="177"/>
      <c r="K82" s="183"/>
      <c r="L82" s="183"/>
      <c r="M82" s="178" t="str">
        <f t="shared" si="11"/>
        <v/>
      </c>
      <c r="N82" s="179"/>
      <c r="O82" s="184" t="str">
        <f>IFERROR(VLOOKUP(M82,計算用!$A$48:$B$55,2,FALSE),"")</f>
        <v/>
      </c>
      <c r="P82" s="185"/>
      <c r="Q82" s="185"/>
      <c r="R82" s="185"/>
      <c r="S82" s="180" t="str">
        <f t="shared" si="10"/>
        <v/>
      </c>
      <c r="T82" s="181"/>
      <c r="U82" s="182"/>
      <c r="V82" s="133"/>
    </row>
    <row r="83" spans="1:22">
      <c r="A83" s="171">
        <f t="shared" si="7"/>
        <v>78</v>
      </c>
      <c r="B83" s="172"/>
      <c r="C83" s="172"/>
      <c r="D83" s="173"/>
      <c r="E83" s="174" t="str">
        <f t="shared" si="8"/>
        <v/>
      </c>
      <c r="F83" s="174" t="str">
        <f t="shared" si="9"/>
        <v/>
      </c>
      <c r="G83" s="175"/>
      <c r="H83" s="176"/>
      <c r="I83" s="189"/>
      <c r="J83" s="177"/>
      <c r="K83" s="183"/>
      <c r="L83" s="183"/>
      <c r="M83" s="178" t="str">
        <f t="shared" si="11"/>
        <v/>
      </c>
      <c r="N83" s="179"/>
      <c r="O83" s="184" t="str">
        <f>IFERROR(VLOOKUP(M83,計算用!$A$48:$B$55,2,FALSE),"")</f>
        <v/>
      </c>
      <c r="P83" s="185"/>
      <c r="Q83" s="185"/>
      <c r="R83" s="185"/>
      <c r="S83" s="180" t="str">
        <f t="shared" si="10"/>
        <v/>
      </c>
      <c r="T83" s="181"/>
      <c r="U83" s="182"/>
      <c r="V83" s="133"/>
    </row>
    <row r="84" spans="1:22">
      <c r="A84" s="171">
        <f t="shared" si="7"/>
        <v>79</v>
      </c>
      <c r="B84" s="172"/>
      <c r="C84" s="172"/>
      <c r="D84" s="173"/>
      <c r="E84" s="174" t="str">
        <f t="shared" si="8"/>
        <v/>
      </c>
      <c r="F84" s="174" t="str">
        <f t="shared" si="9"/>
        <v/>
      </c>
      <c r="G84" s="175"/>
      <c r="H84" s="176"/>
      <c r="I84" s="189"/>
      <c r="J84" s="177"/>
      <c r="K84" s="183"/>
      <c r="L84" s="183"/>
      <c r="M84" s="178" t="str">
        <f t="shared" si="11"/>
        <v/>
      </c>
      <c r="N84" s="179"/>
      <c r="O84" s="184" t="str">
        <f>IFERROR(VLOOKUP(M84,計算用!$A$48:$B$55,2,FALSE),"")</f>
        <v/>
      </c>
      <c r="P84" s="185"/>
      <c r="Q84" s="185"/>
      <c r="R84" s="185"/>
      <c r="S84" s="180" t="str">
        <f t="shared" si="10"/>
        <v/>
      </c>
      <c r="T84" s="181"/>
      <c r="U84" s="182"/>
      <c r="V84" s="133"/>
    </row>
    <row r="85" spans="1:22">
      <c r="A85" s="171">
        <f t="shared" si="7"/>
        <v>80</v>
      </c>
      <c r="B85" s="172"/>
      <c r="C85" s="172"/>
      <c r="D85" s="173"/>
      <c r="E85" s="174" t="str">
        <f t="shared" si="8"/>
        <v/>
      </c>
      <c r="F85" s="174" t="str">
        <f t="shared" si="9"/>
        <v/>
      </c>
      <c r="G85" s="175"/>
      <c r="H85" s="176"/>
      <c r="I85" s="189"/>
      <c r="J85" s="177"/>
      <c r="K85" s="183"/>
      <c r="L85" s="183"/>
      <c r="M85" s="178" t="str">
        <f t="shared" si="11"/>
        <v/>
      </c>
      <c r="N85" s="179"/>
      <c r="O85" s="184" t="str">
        <f>IFERROR(VLOOKUP(M85,計算用!$A$48:$B$55,2,FALSE),"")</f>
        <v/>
      </c>
      <c r="P85" s="185"/>
      <c r="Q85" s="185"/>
      <c r="R85" s="185"/>
      <c r="S85" s="180" t="str">
        <f t="shared" si="10"/>
        <v/>
      </c>
      <c r="T85" s="181"/>
      <c r="U85" s="182"/>
      <c r="V85" s="133"/>
    </row>
    <row r="86" spans="1:22">
      <c r="A86" s="171">
        <f t="shared" si="7"/>
        <v>81</v>
      </c>
      <c r="B86" s="172"/>
      <c r="C86" s="172"/>
      <c r="D86" s="173"/>
      <c r="E86" s="174" t="str">
        <f t="shared" ref="E86:E149" si="12">B86&amp;C86&amp;D86</f>
        <v/>
      </c>
      <c r="F86" s="174" t="str">
        <f t="shared" si="9"/>
        <v/>
      </c>
      <c r="G86" s="175"/>
      <c r="H86" s="176"/>
      <c r="I86" s="189"/>
      <c r="J86" s="177"/>
      <c r="K86" s="183"/>
      <c r="L86" s="183"/>
      <c r="M86" s="178" t="str">
        <f t="shared" ref="M86:M149" si="13">K86&amp;L86</f>
        <v/>
      </c>
      <c r="N86" s="179"/>
      <c r="O86" s="184" t="str">
        <f>IFERROR(VLOOKUP(M86,計算用!$A$48:$B$55,2,FALSE),"")</f>
        <v/>
      </c>
      <c r="P86" s="185"/>
      <c r="Q86" s="185"/>
      <c r="R86" s="185"/>
      <c r="S86" s="180" t="str">
        <f t="shared" ref="S86:S149" si="14">IF(F86&gt;=2,"","可")</f>
        <v/>
      </c>
      <c r="T86" s="181"/>
      <c r="U86" s="182"/>
    </row>
    <row r="87" spans="1:22">
      <c r="A87" s="171">
        <f t="shared" si="7"/>
        <v>82</v>
      </c>
      <c r="B87" s="172"/>
      <c r="C87" s="172"/>
      <c r="D87" s="173"/>
      <c r="E87" s="174" t="str">
        <f t="shared" si="12"/>
        <v/>
      </c>
      <c r="F87" s="174" t="str">
        <f t="shared" si="9"/>
        <v/>
      </c>
      <c r="G87" s="175"/>
      <c r="H87" s="176"/>
      <c r="I87" s="189"/>
      <c r="J87" s="177"/>
      <c r="K87" s="183"/>
      <c r="L87" s="183"/>
      <c r="M87" s="178" t="str">
        <f t="shared" si="13"/>
        <v/>
      </c>
      <c r="N87" s="179"/>
      <c r="O87" s="184" t="str">
        <f>IFERROR(VLOOKUP(M87,計算用!$A$48:$B$55,2,FALSE),"")</f>
        <v/>
      </c>
      <c r="P87" s="185"/>
      <c r="Q87" s="185"/>
      <c r="R87" s="185"/>
      <c r="S87" s="180" t="str">
        <f t="shared" si="14"/>
        <v/>
      </c>
      <c r="T87" s="181"/>
      <c r="U87" s="182"/>
    </row>
    <row r="88" spans="1:22">
      <c r="A88" s="171">
        <f t="shared" si="7"/>
        <v>83</v>
      </c>
      <c r="B88" s="172"/>
      <c r="C88" s="172"/>
      <c r="D88" s="173"/>
      <c r="E88" s="174" t="str">
        <f t="shared" si="12"/>
        <v/>
      </c>
      <c r="F88" s="174" t="str">
        <f t="shared" si="9"/>
        <v/>
      </c>
      <c r="G88" s="175"/>
      <c r="H88" s="176"/>
      <c r="I88" s="189"/>
      <c r="J88" s="177"/>
      <c r="K88" s="183"/>
      <c r="L88" s="183"/>
      <c r="M88" s="178" t="str">
        <f t="shared" si="13"/>
        <v/>
      </c>
      <c r="N88" s="179"/>
      <c r="O88" s="184" t="str">
        <f>IFERROR(VLOOKUP(M88,計算用!$A$48:$B$55,2,FALSE),"")</f>
        <v/>
      </c>
      <c r="P88" s="185"/>
      <c r="Q88" s="185"/>
      <c r="R88" s="185"/>
      <c r="S88" s="180" t="str">
        <f t="shared" si="14"/>
        <v/>
      </c>
      <c r="T88" s="181"/>
      <c r="U88" s="182"/>
    </row>
    <row r="89" spans="1:22">
      <c r="A89" s="171">
        <f t="shared" si="7"/>
        <v>84</v>
      </c>
      <c r="B89" s="172"/>
      <c r="C89" s="172"/>
      <c r="D89" s="173"/>
      <c r="E89" s="174" t="str">
        <f t="shared" si="12"/>
        <v/>
      </c>
      <c r="F89" s="174" t="str">
        <f t="shared" si="9"/>
        <v/>
      </c>
      <c r="G89" s="175"/>
      <c r="H89" s="176"/>
      <c r="I89" s="189"/>
      <c r="J89" s="177"/>
      <c r="K89" s="183"/>
      <c r="L89" s="183"/>
      <c r="M89" s="178" t="str">
        <f t="shared" si="13"/>
        <v/>
      </c>
      <c r="N89" s="179"/>
      <c r="O89" s="184" t="str">
        <f>IFERROR(VLOOKUP(M89,計算用!$A$48:$B$55,2,FALSE),"")</f>
        <v/>
      </c>
      <c r="P89" s="185"/>
      <c r="Q89" s="185"/>
      <c r="R89" s="185"/>
      <c r="S89" s="180" t="str">
        <f t="shared" si="14"/>
        <v/>
      </c>
      <c r="T89" s="181"/>
      <c r="U89" s="182"/>
    </row>
    <row r="90" spans="1:22">
      <c r="A90" s="171">
        <f t="shared" si="7"/>
        <v>85</v>
      </c>
      <c r="B90" s="172"/>
      <c r="C90" s="172"/>
      <c r="D90" s="173"/>
      <c r="E90" s="174" t="str">
        <f t="shared" si="12"/>
        <v/>
      </c>
      <c r="F90" s="174" t="str">
        <f t="shared" si="9"/>
        <v/>
      </c>
      <c r="G90" s="175"/>
      <c r="H90" s="176"/>
      <c r="I90" s="189"/>
      <c r="J90" s="177"/>
      <c r="K90" s="183"/>
      <c r="L90" s="183"/>
      <c r="M90" s="178" t="str">
        <f t="shared" si="13"/>
        <v/>
      </c>
      <c r="N90" s="179"/>
      <c r="O90" s="184" t="str">
        <f>IFERROR(VLOOKUP(M90,計算用!$A$48:$B$55,2,FALSE),"")</f>
        <v/>
      </c>
      <c r="P90" s="185"/>
      <c r="Q90" s="185"/>
      <c r="R90" s="185"/>
      <c r="S90" s="180" t="str">
        <f t="shared" si="14"/>
        <v/>
      </c>
      <c r="T90" s="181"/>
      <c r="U90" s="182"/>
    </row>
    <row r="91" spans="1:22">
      <c r="A91" s="171">
        <f t="shared" si="7"/>
        <v>86</v>
      </c>
      <c r="B91" s="172"/>
      <c r="C91" s="172"/>
      <c r="D91" s="173"/>
      <c r="E91" s="174" t="str">
        <f t="shared" si="12"/>
        <v/>
      </c>
      <c r="F91" s="174" t="str">
        <f t="shared" si="9"/>
        <v/>
      </c>
      <c r="G91" s="175"/>
      <c r="H91" s="176"/>
      <c r="I91" s="189"/>
      <c r="J91" s="177"/>
      <c r="K91" s="183"/>
      <c r="L91" s="183"/>
      <c r="M91" s="178" t="str">
        <f t="shared" si="13"/>
        <v/>
      </c>
      <c r="N91" s="179"/>
      <c r="O91" s="184" t="str">
        <f>IFERROR(VLOOKUP(M91,計算用!$A$48:$B$55,2,FALSE),"")</f>
        <v/>
      </c>
      <c r="P91" s="185"/>
      <c r="Q91" s="185"/>
      <c r="R91" s="185"/>
      <c r="S91" s="180" t="str">
        <f t="shared" si="14"/>
        <v/>
      </c>
      <c r="T91" s="181"/>
      <c r="U91" s="182"/>
    </row>
    <row r="92" spans="1:22">
      <c r="A92" s="171">
        <f t="shared" si="7"/>
        <v>87</v>
      </c>
      <c r="B92" s="172"/>
      <c r="C92" s="172"/>
      <c r="D92" s="173"/>
      <c r="E92" s="174" t="str">
        <f t="shared" si="12"/>
        <v/>
      </c>
      <c r="F92" s="174" t="str">
        <f t="shared" si="9"/>
        <v/>
      </c>
      <c r="G92" s="175"/>
      <c r="H92" s="176"/>
      <c r="I92" s="189"/>
      <c r="J92" s="177"/>
      <c r="K92" s="183"/>
      <c r="L92" s="183"/>
      <c r="M92" s="178" t="str">
        <f t="shared" si="13"/>
        <v/>
      </c>
      <c r="N92" s="179"/>
      <c r="O92" s="184" t="str">
        <f>IFERROR(VLOOKUP(M92,計算用!$A$48:$B$55,2,FALSE),"")</f>
        <v/>
      </c>
      <c r="P92" s="185"/>
      <c r="Q92" s="185"/>
      <c r="R92" s="185"/>
      <c r="S92" s="180" t="str">
        <f t="shared" si="14"/>
        <v/>
      </c>
      <c r="T92" s="181"/>
      <c r="U92" s="182"/>
    </row>
    <row r="93" spans="1:22">
      <c r="A93" s="171">
        <f t="shared" si="7"/>
        <v>88</v>
      </c>
      <c r="B93" s="172"/>
      <c r="C93" s="172"/>
      <c r="D93" s="173"/>
      <c r="E93" s="174" t="str">
        <f t="shared" si="12"/>
        <v/>
      </c>
      <c r="F93" s="174" t="str">
        <f t="shared" si="9"/>
        <v/>
      </c>
      <c r="G93" s="175"/>
      <c r="H93" s="176"/>
      <c r="I93" s="189"/>
      <c r="J93" s="177"/>
      <c r="K93" s="183"/>
      <c r="L93" s="183"/>
      <c r="M93" s="178" t="str">
        <f t="shared" si="13"/>
        <v/>
      </c>
      <c r="N93" s="179"/>
      <c r="O93" s="184" t="str">
        <f>IFERROR(VLOOKUP(M93,計算用!$A$48:$B$55,2,FALSE),"")</f>
        <v/>
      </c>
      <c r="P93" s="185"/>
      <c r="Q93" s="185"/>
      <c r="R93" s="185"/>
      <c r="S93" s="180" t="str">
        <f t="shared" si="14"/>
        <v/>
      </c>
      <c r="T93" s="181"/>
      <c r="U93" s="182"/>
    </row>
    <row r="94" spans="1:22">
      <c r="A94" s="171">
        <f t="shared" si="7"/>
        <v>89</v>
      </c>
      <c r="B94" s="172"/>
      <c r="C94" s="172"/>
      <c r="D94" s="173"/>
      <c r="E94" s="174" t="str">
        <f t="shared" si="12"/>
        <v/>
      </c>
      <c r="F94" s="174" t="str">
        <f t="shared" si="9"/>
        <v/>
      </c>
      <c r="G94" s="175"/>
      <c r="H94" s="176"/>
      <c r="I94" s="189"/>
      <c r="J94" s="177"/>
      <c r="K94" s="183"/>
      <c r="L94" s="183"/>
      <c r="M94" s="178" t="str">
        <f t="shared" si="13"/>
        <v/>
      </c>
      <c r="N94" s="179"/>
      <c r="O94" s="184" t="str">
        <f>IFERROR(VLOOKUP(M94,計算用!$A$48:$B$55,2,FALSE),"")</f>
        <v/>
      </c>
      <c r="P94" s="185"/>
      <c r="Q94" s="185"/>
      <c r="R94" s="185"/>
      <c r="S94" s="180" t="str">
        <f t="shared" si="14"/>
        <v/>
      </c>
      <c r="T94" s="181"/>
      <c r="U94" s="182"/>
    </row>
    <row r="95" spans="1:22">
      <c r="A95" s="171">
        <f t="shared" si="7"/>
        <v>90</v>
      </c>
      <c r="B95" s="172"/>
      <c r="C95" s="172"/>
      <c r="D95" s="173"/>
      <c r="E95" s="174" t="str">
        <f t="shared" si="12"/>
        <v/>
      </c>
      <c r="F95" s="174" t="str">
        <f t="shared" si="9"/>
        <v/>
      </c>
      <c r="G95" s="175"/>
      <c r="H95" s="176"/>
      <c r="I95" s="189"/>
      <c r="J95" s="177"/>
      <c r="K95" s="183"/>
      <c r="L95" s="183"/>
      <c r="M95" s="178" t="str">
        <f t="shared" si="13"/>
        <v/>
      </c>
      <c r="N95" s="179"/>
      <c r="O95" s="184" t="str">
        <f>IFERROR(VLOOKUP(M95,計算用!$A$48:$B$55,2,FALSE),"")</f>
        <v/>
      </c>
      <c r="P95" s="185"/>
      <c r="Q95" s="185"/>
      <c r="R95" s="185"/>
      <c r="S95" s="180" t="str">
        <f t="shared" si="14"/>
        <v/>
      </c>
      <c r="T95" s="181"/>
      <c r="U95" s="182"/>
    </row>
    <row r="96" spans="1:22">
      <c r="A96" s="171">
        <f t="shared" si="7"/>
        <v>91</v>
      </c>
      <c r="B96" s="172"/>
      <c r="C96" s="172"/>
      <c r="D96" s="173"/>
      <c r="E96" s="174" t="str">
        <f t="shared" si="12"/>
        <v/>
      </c>
      <c r="F96" s="174" t="str">
        <f t="shared" si="9"/>
        <v/>
      </c>
      <c r="G96" s="175"/>
      <c r="H96" s="176"/>
      <c r="I96" s="189"/>
      <c r="J96" s="177"/>
      <c r="K96" s="183"/>
      <c r="L96" s="183"/>
      <c r="M96" s="178" t="str">
        <f t="shared" si="13"/>
        <v/>
      </c>
      <c r="N96" s="179"/>
      <c r="O96" s="184" t="str">
        <f>IFERROR(VLOOKUP(M96,計算用!$A$48:$B$55,2,FALSE),"")</f>
        <v/>
      </c>
      <c r="P96" s="185"/>
      <c r="Q96" s="185"/>
      <c r="R96" s="185"/>
      <c r="S96" s="180" t="str">
        <f t="shared" si="14"/>
        <v/>
      </c>
      <c r="T96" s="181"/>
      <c r="U96" s="182"/>
    </row>
    <row r="97" spans="1:21">
      <c r="A97" s="171">
        <f t="shared" si="7"/>
        <v>92</v>
      </c>
      <c r="B97" s="172"/>
      <c r="C97" s="172"/>
      <c r="D97" s="173"/>
      <c r="E97" s="174" t="str">
        <f t="shared" si="12"/>
        <v/>
      </c>
      <c r="F97" s="174" t="str">
        <f t="shared" si="9"/>
        <v/>
      </c>
      <c r="G97" s="175"/>
      <c r="H97" s="176"/>
      <c r="I97" s="189"/>
      <c r="J97" s="177"/>
      <c r="K97" s="183"/>
      <c r="L97" s="183"/>
      <c r="M97" s="178" t="str">
        <f t="shared" si="13"/>
        <v/>
      </c>
      <c r="N97" s="179"/>
      <c r="O97" s="184" t="str">
        <f>IFERROR(VLOOKUP(M97,計算用!$A$48:$B$55,2,FALSE),"")</f>
        <v/>
      </c>
      <c r="P97" s="185"/>
      <c r="Q97" s="185"/>
      <c r="R97" s="185"/>
      <c r="S97" s="180" t="str">
        <f t="shared" si="14"/>
        <v/>
      </c>
      <c r="T97" s="181"/>
      <c r="U97" s="182"/>
    </row>
    <row r="98" spans="1:21">
      <c r="A98" s="171">
        <f t="shared" si="7"/>
        <v>93</v>
      </c>
      <c r="B98" s="172"/>
      <c r="C98" s="172"/>
      <c r="D98" s="173"/>
      <c r="E98" s="174" t="str">
        <f t="shared" si="12"/>
        <v/>
      </c>
      <c r="F98" s="174" t="str">
        <f t="shared" si="9"/>
        <v/>
      </c>
      <c r="G98" s="175"/>
      <c r="H98" s="176"/>
      <c r="I98" s="189"/>
      <c r="J98" s="177"/>
      <c r="K98" s="183"/>
      <c r="L98" s="183"/>
      <c r="M98" s="178" t="str">
        <f t="shared" si="13"/>
        <v/>
      </c>
      <c r="N98" s="179"/>
      <c r="O98" s="184" t="str">
        <f>IFERROR(VLOOKUP(M98,計算用!$A$48:$B$55,2,FALSE),"")</f>
        <v/>
      </c>
      <c r="P98" s="185"/>
      <c r="Q98" s="185"/>
      <c r="R98" s="185"/>
      <c r="S98" s="180" t="str">
        <f t="shared" si="14"/>
        <v/>
      </c>
      <c r="T98" s="181"/>
      <c r="U98" s="182"/>
    </row>
    <row r="99" spans="1:21">
      <c r="A99" s="171">
        <f t="shared" si="7"/>
        <v>94</v>
      </c>
      <c r="B99" s="172"/>
      <c r="C99" s="172"/>
      <c r="D99" s="173"/>
      <c r="E99" s="174" t="str">
        <f t="shared" si="12"/>
        <v/>
      </c>
      <c r="F99" s="174" t="str">
        <f t="shared" si="9"/>
        <v/>
      </c>
      <c r="G99" s="175"/>
      <c r="H99" s="176"/>
      <c r="I99" s="189"/>
      <c r="J99" s="177"/>
      <c r="K99" s="183"/>
      <c r="L99" s="183"/>
      <c r="M99" s="178" t="str">
        <f t="shared" si="13"/>
        <v/>
      </c>
      <c r="N99" s="179"/>
      <c r="O99" s="184" t="str">
        <f>IFERROR(VLOOKUP(M99,計算用!$A$48:$B$55,2,FALSE),"")</f>
        <v/>
      </c>
      <c r="P99" s="185"/>
      <c r="Q99" s="185"/>
      <c r="R99" s="185"/>
      <c r="S99" s="180" t="str">
        <f t="shared" si="14"/>
        <v/>
      </c>
      <c r="T99" s="181"/>
      <c r="U99" s="182"/>
    </row>
    <row r="100" spans="1:21">
      <c r="A100" s="171">
        <f t="shared" si="7"/>
        <v>95</v>
      </c>
      <c r="B100" s="172"/>
      <c r="C100" s="172"/>
      <c r="D100" s="173"/>
      <c r="E100" s="174" t="str">
        <f t="shared" si="12"/>
        <v/>
      </c>
      <c r="F100" s="174" t="str">
        <f t="shared" si="9"/>
        <v/>
      </c>
      <c r="G100" s="175"/>
      <c r="H100" s="176"/>
      <c r="I100" s="189"/>
      <c r="J100" s="177"/>
      <c r="K100" s="183"/>
      <c r="L100" s="183"/>
      <c r="M100" s="178" t="str">
        <f t="shared" si="13"/>
        <v/>
      </c>
      <c r="N100" s="179"/>
      <c r="O100" s="184" t="str">
        <f>IFERROR(VLOOKUP(M100,計算用!$A$48:$B$55,2,FALSE),"")</f>
        <v/>
      </c>
      <c r="P100" s="185"/>
      <c r="Q100" s="185"/>
      <c r="R100" s="185"/>
      <c r="S100" s="180" t="str">
        <f t="shared" si="14"/>
        <v/>
      </c>
      <c r="T100" s="181"/>
      <c r="U100" s="182"/>
    </row>
    <row r="101" spans="1:21">
      <c r="A101" s="171">
        <f t="shared" si="7"/>
        <v>96</v>
      </c>
      <c r="B101" s="172"/>
      <c r="C101" s="172"/>
      <c r="D101" s="173"/>
      <c r="E101" s="174" t="str">
        <f t="shared" si="12"/>
        <v/>
      </c>
      <c r="F101" s="174" t="str">
        <f t="shared" si="9"/>
        <v/>
      </c>
      <c r="G101" s="175"/>
      <c r="H101" s="176"/>
      <c r="I101" s="189"/>
      <c r="J101" s="177"/>
      <c r="K101" s="183"/>
      <c r="L101" s="183"/>
      <c r="M101" s="178" t="str">
        <f t="shared" si="13"/>
        <v/>
      </c>
      <c r="N101" s="179"/>
      <c r="O101" s="184" t="str">
        <f>IFERROR(VLOOKUP(M101,計算用!$A$48:$B$55,2,FALSE),"")</f>
        <v/>
      </c>
      <c r="P101" s="185"/>
      <c r="Q101" s="185"/>
      <c r="R101" s="185"/>
      <c r="S101" s="180" t="str">
        <f t="shared" si="14"/>
        <v/>
      </c>
      <c r="T101" s="181"/>
      <c r="U101" s="182"/>
    </row>
    <row r="102" spans="1:21">
      <c r="A102" s="171">
        <f t="shared" si="7"/>
        <v>97</v>
      </c>
      <c r="B102" s="172"/>
      <c r="C102" s="172"/>
      <c r="D102" s="173"/>
      <c r="E102" s="174" t="str">
        <f t="shared" si="12"/>
        <v/>
      </c>
      <c r="F102" s="174" t="str">
        <f t="shared" si="9"/>
        <v/>
      </c>
      <c r="G102" s="175"/>
      <c r="H102" s="176"/>
      <c r="I102" s="189"/>
      <c r="J102" s="177"/>
      <c r="K102" s="183"/>
      <c r="L102" s="183"/>
      <c r="M102" s="178" t="str">
        <f t="shared" si="13"/>
        <v/>
      </c>
      <c r="N102" s="179"/>
      <c r="O102" s="184" t="str">
        <f>IFERROR(VLOOKUP(M102,計算用!$A$48:$B$55,2,FALSE),"")</f>
        <v/>
      </c>
      <c r="P102" s="185"/>
      <c r="Q102" s="185"/>
      <c r="R102" s="185"/>
      <c r="S102" s="180" t="str">
        <f t="shared" si="14"/>
        <v/>
      </c>
      <c r="T102" s="181"/>
      <c r="U102" s="182"/>
    </row>
    <row r="103" spans="1:21">
      <c r="A103" s="171">
        <f t="shared" si="7"/>
        <v>98</v>
      </c>
      <c r="B103" s="172"/>
      <c r="C103" s="172"/>
      <c r="D103" s="173"/>
      <c r="E103" s="174" t="str">
        <f t="shared" si="12"/>
        <v/>
      </c>
      <c r="F103" s="174" t="str">
        <f t="shared" si="9"/>
        <v/>
      </c>
      <c r="G103" s="175"/>
      <c r="H103" s="176"/>
      <c r="I103" s="189"/>
      <c r="J103" s="177"/>
      <c r="K103" s="183"/>
      <c r="L103" s="183"/>
      <c r="M103" s="178" t="str">
        <f t="shared" si="13"/>
        <v/>
      </c>
      <c r="N103" s="179"/>
      <c r="O103" s="184" t="str">
        <f>IFERROR(VLOOKUP(M103,計算用!$A$48:$B$55,2,FALSE),"")</f>
        <v/>
      </c>
      <c r="P103" s="185"/>
      <c r="Q103" s="185"/>
      <c r="R103" s="185"/>
      <c r="S103" s="180" t="str">
        <f t="shared" si="14"/>
        <v/>
      </c>
      <c r="T103" s="181"/>
      <c r="U103" s="182"/>
    </row>
    <row r="104" spans="1:21">
      <c r="A104" s="171">
        <f t="shared" si="7"/>
        <v>99</v>
      </c>
      <c r="B104" s="172"/>
      <c r="C104" s="172"/>
      <c r="D104" s="173"/>
      <c r="E104" s="174" t="str">
        <f t="shared" si="12"/>
        <v/>
      </c>
      <c r="F104" s="174" t="str">
        <f t="shared" si="9"/>
        <v/>
      </c>
      <c r="G104" s="175"/>
      <c r="H104" s="176"/>
      <c r="I104" s="189"/>
      <c r="J104" s="177"/>
      <c r="K104" s="183"/>
      <c r="L104" s="183"/>
      <c r="M104" s="178" t="str">
        <f t="shared" si="13"/>
        <v/>
      </c>
      <c r="N104" s="179"/>
      <c r="O104" s="184" t="str">
        <f>IFERROR(VLOOKUP(M104,計算用!$A$48:$B$55,2,FALSE),"")</f>
        <v/>
      </c>
      <c r="P104" s="185"/>
      <c r="Q104" s="185"/>
      <c r="R104" s="185"/>
      <c r="S104" s="180" t="str">
        <f t="shared" si="14"/>
        <v/>
      </c>
      <c r="T104" s="181"/>
      <c r="U104" s="182"/>
    </row>
    <row r="105" spans="1:21">
      <c r="A105" s="171">
        <f t="shared" si="7"/>
        <v>100</v>
      </c>
      <c r="B105" s="172"/>
      <c r="C105" s="172"/>
      <c r="D105" s="173"/>
      <c r="E105" s="174" t="str">
        <f t="shared" si="12"/>
        <v/>
      </c>
      <c r="F105" s="174" t="str">
        <f t="shared" si="9"/>
        <v/>
      </c>
      <c r="G105" s="175"/>
      <c r="H105" s="176"/>
      <c r="I105" s="189"/>
      <c r="J105" s="177"/>
      <c r="K105" s="183"/>
      <c r="L105" s="183"/>
      <c r="M105" s="178" t="str">
        <f t="shared" si="13"/>
        <v/>
      </c>
      <c r="N105" s="179"/>
      <c r="O105" s="184" t="str">
        <f>IFERROR(VLOOKUP(M105,計算用!$A$48:$B$55,2,FALSE),"")</f>
        <v/>
      </c>
      <c r="P105" s="185"/>
      <c r="Q105" s="185"/>
      <c r="R105" s="185"/>
      <c r="S105" s="180" t="str">
        <f t="shared" si="14"/>
        <v/>
      </c>
      <c r="T105" s="181"/>
      <c r="U105" s="182"/>
    </row>
    <row r="106" spans="1:21">
      <c r="A106" s="171">
        <f t="shared" si="7"/>
        <v>101</v>
      </c>
      <c r="B106" s="172"/>
      <c r="C106" s="172"/>
      <c r="D106" s="173"/>
      <c r="E106" s="174" t="str">
        <f t="shared" si="12"/>
        <v/>
      </c>
      <c r="F106" s="174" t="str">
        <f t="shared" si="9"/>
        <v/>
      </c>
      <c r="G106" s="175"/>
      <c r="H106" s="176"/>
      <c r="I106" s="189"/>
      <c r="J106" s="177"/>
      <c r="K106" s="183"/>
      <c r="L106" s="183"/>
      <c r="M106" s="178" t="str">
        <f t="shared" si="13"/>
        <v/>
      </c>
      <c r="N106" s="179"/>
      <c r="O106" s="184" t="str">
        <f>IFERROR(VLOOKUP(M106,計算用!$A$48:$B$55,2,FALSE),"")</f>
        <v/>
      </c>
      <c r="P106" s="185"/>
      <c r="Q106" s="185"/>
      <c r="R106" s="185"/>
      <c r="S106" s="180" t="str">
        <f t="shared" si="14"/>
        <v/>
      </c>
      <c r="T106" s="181"/>
      <c r="U106" s="182"/>
    </row>
    <row r="107" spans="1:21">
      <c r="A107" s="171">
        <f t="shared" si="7"/>
        <v>102</v>
      </c>
      <c r="B107" s="172"/>
      <c r="C107" s="172"/>
      <c r="D107" s="173"/>
      <c r="E107" s="174" t="str">
        <f t="shared" si="12"/>
        <v/>
      </c>
      <c r="F107" s="174" t="str">
        <f t="shared" si="9"/>
        <v/>
      </c>
      <c r="G107" s="175"/>
      <c r="H107" s="176"/>
      <c r="I107" s="189"/>
      <c r="J107" s="177"/>
      <c r="K107" s="183"/>
      <c r="L107" s="183"/>
      <c r="M107" s="178" t="str">
        <f t="shared" si="13"/>
        <v/>
      </c>
      <c r="N107" s="179"/>
      <c r="O107" s="184" t="str">
        <f>IFERROR(VLOOKUP(M107,計算用!$A$48:$B$55,2,FALSE),"")</f>
        <v/>
      </c>
      <c r="P107" s="185"/>
      <c r="Q107" s="185"/>
      <c r="R107" s="185"/>
      <c r="S107" s="180" t="str">
        <f t="shared" si="14"/>
        <v/>
      </c>
      <c r="T107" s="181"/>
      <c r="U107" s="182"/>
    </row>
    <row r="108" spans="1:21">
      <c r="A108" s="171">
        <f t="shared" si="7"/>
        <v>103</v>
      </c>
      <c r="B108" s="172"/>
      <c r="C108" s="172"/>
      <c r="D108" s="173"/>
      <c r="E108" s="174" t="str">
        <f t="shared" si="12"/>
        <v/>
      </c>
      <c r="F108" s="174" t="str">
        <f t="shared" si="9"/>
        <v/>
      </c>
      <c r="G108" s="175"/>
      <c r="H108" s="176"/>
      <c r="I108" s="189"/>
      <c r="J108" s="177"/>
      <c r="K108" s="183"/>
      <c r="L108" s="183"/>
      <c r="M108" s="178" t="str">
        <f t="shared" si="13"/>
        <v/>
      </c>
      <c r="N108" s="179"/>
      <c r="O108" s="184" t="str">
        <f>IFERROR(VLOOKUP(M108,計算用!$A$48:$B$55,2,FALSE),"")</f>
        <v/>
      </c>
      <c r="P108" s="185"/>
      <c r="Q108" s="185"/>
      <c r="R108" s="185"/>
      <c r="S108" s="180" t="str">
        <f t="shared" si="14"/>
        <v/>
      </c>
      <c r="T108" s="181"/>
      <c r="U108" s="182"/>
    </row>
    <row r="109" spans="1:21">
      <c r="A109" s="171">
        <f t="shared" si="7"/>
        <v>104</v>
      </c>
      <c r="B109" s="172"/>
      <c r="C109" s="172"/>
      <c r="D109" s="173"/>
      <c r="E109" s="174" t="str">
        <f t="shared" si="12"/>
        <v/>
      </c>
      <c r="F109" s="174" t="str">
        <f t="shared" si="9"/>
        <v/>
      </c>
      <c r="G109" s="175"/>
      <c r="H109" s="176"/>
      <c r="I109" s="189"/>
      <c r="J109" s="177"/>
      <c r="K109" s="183"/>
      <c r="L109" s="183"/>
      <c r="M109" s="178" t="str">
        <f t="shared" si="13"/>
        <v/>
      </c>
      <c r="N109" s="179"/>
      <c r="O109" s="184" t="str">
        <f>IFERROR(VLOOKUP(M109,計算用!$A$48:$B$55,2,FALSE),"")</f>
        <v/>
      </c>
      <c r="P109" s="185"/>
      <c r="Q109" s="185"/>
      <c r="R109" s="185"/>
      <c r="S109" s="180" t="str">
        <f t="shared" si="14"/>
        <v/>
      </c>
      <c r="T109" s="181"/>
      <c r="U109" s="182"/>
    </row>
    <row r="110" spans="1:21">
      <c r="A110" s="171">
        <f t="shared" si="7"/>
        <v>105</v>
      </c>
      <c r="B110" s="172"/>
      <c r="C110" s="172"/>
      <c r="D110" s="173"/>
      <c r="E110" s="174" t="str">
        <f t="shared" si="12"/>
        <v/>
      </c>
      <c r="F110" s="174" t="str">
        <f t="shared" si="9"/>
        <v/>
      </c>
      <c r="G110" s="175"/>
      <c r="H110" s="176"/>
      <c r="I110" s="189"/>
      <c r="J110" s="177"/>
      <c r="K110" s="183"/>
      <c r="L110" s="183"/>
      <c r="M110" s="178" t="str">
        <f t="shared" si="13"/>
        <v/>
      </c>
      <c r="N110" s="179"/>
      <c r="O110" s="184" t="str">
        <f>IFERROR(VLOOKUP(M110,計算用!$A$48:$B$55,2,FALSE),"")</f>
        <v/>
      </c>
      <c r="P110" s="185"/>
      <c r="Q110" s="185"/>
      <c r="R110" s="185"/>
      <c r="S110" s="180" t="str">
        <f t="shared" si="14"/>
        <v/>
      </c>
      <c r="T110" s="181"/>
      <c r="U110" s="182"/>
    </row>
    <row r="111" spans="1:21">
      <c r="A111" s="171">
        <f t="shared" si="7"/>
        <v>106</v>
      </c>
      <c r="B111" s="172"/>
      <c r="C111" s="172"/>
      <c r="D111" s="173"/>
      <c r="E111" s="174" t="str">
        <f t="shared" si="12"/>
        <v/>
      </c>
      <c r="F111" s="174" t="str">
        <f t="shared" si="9"/>
        <v/>
      </c>
      <c r="G111" s="175"/>
      <c r="H111" s="176"/>
      <c r="I111" s="189"/>
      <c r="J111" s="177"/>
      <c r="K111" s="183"/>
      <c r="L111" s="183"/>
      <c r="M111" s="178" t="str">
        <f t="shared" si="13"/>
        <v/>
      </c>
      <c r="N111" s="179"/>
      <c r="O111" s="184" t="str">
        <f>IFERROR(VLOOKUP(M111,計算用!$A$48:$B$55,2,FALSE),"")</f>
        <v/>
      </c>
      <c r="P111" s="185"/>
      <c r="Q111" s="185"/>
      <c r="R111" s="185"/>
      <c r="S111" s="180" t="str">
        <f t="shared" si="14"/>
        <v/>
      </c>
      <c r="T111" s="181"/>
      <c r="U111" s="182"/>
    </row>
    <row r="112" spans="1:21">
      <c r="A112" s="171">
        <f t="shared" si="7"/>
        <v>107</v>
      </c>
      <c r="B112" s="172"/>
      <c r="C112" s="172"/>
      <c r="D112" s="173"/>
      <c r="E112" s="174" t="str">
        <f t="shared" si="12"/>
        <v/>
      </c>
      <c r="F112" s="174" t="str">
        <f t="shared" si="9"/>
        <v/>
      </c>
      <c r="G112" s="175"/>
      <c r="H112" s="176"/>
      <c r="I112" s="189"/>
      <c r="J112" s="177"/>
      <c r="K112" s="183"/>
      <c r="L112" s="183"/>
      <c r="M112" s="178" t="str">
        <f t="shared" si="13"/>
        <v/>
      </c>
      <c r="N112" s="179"/>
      <c r="O112" s="184" t="str">
        <f>IFERROR(VLOOKUP(M112,計算用!$A$48:$B$55,2,FALSE),"")</f>
        <v/>
      </c>
      <c r="P112" s="185"/>
      <c r="Q112" s="185"/>
      <c r="R112" s="185"/>
      <c r="S112" s="180" t="str">
        <f t="shared" si="14"/>
        <v/>
      </c>
      <c r="T112" s="181"/>
      <c r="U112" s="182"/>
    </row>
    <row r="113" spans="1:21">
      <c r="A113" s="171">
        <f t="shared" si="7"/>
        <v>108</v>
      </c>
      <c r="B113" s="172"/>
      <c r="C113" s="172"/>
      <c r="D113" s="173"/>
      <c r="E113" s="174" t="str">
        <f t="shared" si="12"/>
        <v/>
      </c>
      <c r="F113" s="174" t="str">
        <f t="shared" si="9"/>
        <v/>
      </c>
      <c r="G113" s="175"/>
      <c r="H113" s="176"/>
      <c r="I113" s="189"/>
      <c r="J113" s="177"/>
      <c r="K113" s="183"/>
      <c r="L113" s="183"/>
      <c r="M113" s="178" t="str">
        <f t="shared" si="13"/>
        <v/>
      </c>
      <c r="N113" s="179"/>
      <c r="O113" s="184" t="str">
        <f>IFERROR(VLOOKUP(M113,計算用!$A$48:$B$55,2,FALSE),"")</f>
        <v/>
      </c>
      <c r="P113" s="185"/>
      <c r="Q113" s="185"/>
      <c r="R113" s="185"/>
      <c r="S113" s="180" t="str">
        <f t="shared" si="14"/>
        <v/>
      </c>
      <c r="T113" s="181"/>
      <c r="U113" s="182"/>
    </row>
    <row r="114" spans="1:21">
      <c r="A114" s="171">
        <f t="shared" si="7"/>
        <v>109</v>
      </c>
      <c r="B114" s="172"/>
      <c r="C114" s="172"/>
      <c r="D114" s="173"/>
      <c r="E114" s="174" t="str">
        <f t="shared" si="12"/>
        <v/>
      </c>
      <c r="F114" s="174" t="str">
        <f t="shared" si="9"/>
        <v/>
      </c>
      <c r="G114" s="175"/>
      <c r="H114" s="176"/>
      <c r="I114" s="189"/>
      <c r="J114" s="177"/>
      <c r="K114" s="183"/>
      <c r="L114" s="183"/>
      <c r="M114" s="178" t="str">
        <f t="shared" si="13"/>
        <v/>
      </c>
      <c r="N114" s="179"/>
      <c r="O114" s="184" t="str">
        <f>IFERROR(VLOOKUP(M114,計算用!$A$48:$B$55,2,FALSE),"")</f>
        <v/>
      </c>
      <c r="P114" s="185"/>
      <c r="Q114" s="185"/>
      <c r="R114" s="185"/>
      <c r="S114" s="180" t="str">
        <f t="shared" si="14"/>
        <v/>
      </c>
      <c r="T114" s="181"/>
      <c r="U114" s="182"/>
    </row>
    <row r="115" spans="1:21">
      <c r="A115" s="171">
        <f t="shared" si="7"/>
        <v>110</v>
      </c>
      <c r="B115" s="172"/>
      <c r="C115" s="172"/>
      <c r="D115" s="173"/>
      <c r="E115" s="174" t="str">
        <f t="shared" si="12"/>
        <v/>
      </c>
      <c r="F115" s="174" t="str">
        <f t="shared" si="9"/>
        <v/>
      </c>
      <c r="G115" s="175"/>
      <c r="H115" s="176"/>
      <c r="I115" s="189"/>
      <c r="J115" s="177"/>
      <c r="K115" s="183"/>
      <c r="L115" s="183"/>
      <c r="M115" s="178" t="str">
        <f t="shared" si="13"/>
        <v/>
      </c>
      <c r="N115" s="179"/>
      <c r="O115" s="184" t="str">
        <f>IFERROR(VLOOKUP(M115,計算用!$A$48:$B$55,2,FALSE),"")</f>
        <v/>
      </c>
      <c r="P115" s="185"/>
      <c r="Q115" s="185"/>
      <c r="R115" s="185"/>
      <c r="S115" s="180" t="str">
        <f t="shared" si="14"/>
        <v/>
      </c>
      <c r="T115" s="181"/>
      <c r="U115" s="182"/>
    </row>
    <row r="116" spans="1:21">
      <c r="A116" s="171">
        <f t="shared" si="7"/>
        <v>111</v>
      </c>
      <c r="B116" s="172"/>
      <c r="C116" s="172"/>
      <c r="D116" s="173"/>
      <c r="E116" s="174" t="str">
        <f t="shared" si="12"/>
        <v/>
      </c>
      <c r="F116" s="174" t="str">
        <f t="shared" si="9"/>
        <v/>
      </c>
      <c r="G116" s="175"/>
      <c r="H116" s="176"/>
      <c r="I116" s="189"/>
      <c r="J116" s="177"/>
      <c r="K116" s="183"/>
      <c r="L116" s="183"/>
      <c r="M116" s="178" t="str">
        <f t="shared" si="13"/>
        <v/>
      </c>
      <c r="N116" s="179"/>
      <c r="O116" s="184" t="str">
        <f>IFERROR(VLOOKUP(M116,計算用!$A$48:$B$55,2,FALSE),"")</f>
        <v/>
      </c>
      <c r="P116" s="185"/>
      <c r="Q116" s="185"/>
      <c r="R116" s="185"/>
      <c r="S116" s="180" t="str">
        <f t="shared" si="14"/>
        <v/>
      </c>
      <c r="T116" s="181"/>
      <c r="U116" s="182"/>
    </row>
    <row r="117" spans="1:21">
      <c r="A117" s="171">
        <f t="shared" si="7"/>
        <v>112</v>
      </c>
      <c r="B117" s="172"/>
      <c r="C117" s="172"/>
      <c r="D117" s="173"/>
      <c r="E117" s="174" t="str">
        <f t="shared" si="12"/>
        <v/>
      </c>
      <c r="F117" s="174" t="str">
        <f t="shared" si="9"/>
        <v/>
      </c>
      <c r="G117" s="175"/>
      <c r="H117" s="176"/>
      <c r="I117" s="189"/>
      <c r="J117" s="177"/>
      <c r="K117" s="183"/>
      <c r="L117" s="183"/>
      <c r="M117" s="178" t="str">
        <f t="shared" si="13"/>
        <v/>
      </c>
      <c r="N117" s="179"/>
      <c r="O117" s="184" t="str">
        <f>IFERROR(VLOOKUP(M117,計算用!$A$48:$B$55,2,FALSE),"")</f>
        <v/>
      </c>
      <c r="P117" s="185"/>
      <c r="Q117" s="185"/>
      <c r="R117" s="185"/>
      <c r="S117" s="180" t="str">
        <f t="shared" si="14"/>
        <v/>
      </c>
      <c r="T117" s="181"/>
      <c r="U117" s="182"/>
    </row>
    <row r="118" spans="1:21">
      <c r="A118" s="171">
        <f t="shared" si="7"/>
        <v>113</v>
      </c>
      <c r="B118" s="172"/>
      <c r="C118" s="172"/>
      <c r="D118" s="173"/>
      <c r="E118" s="174" t="str">
        <f t="shared" si="12"/>
        <v/>
      </c>
      <c r="F118" s="174" t="str">
        <f t="shared" si="9"/>
        <v/>
      </c>
      <c r="G118" s="175"/>
      <c r="H118" s="176"/>
      <c r="I118" s="189"/>
      <c r="J118" s="177"/>
      <c r="K118" s="183"/>
      <c r="L118" s="183"/>
      <c r="M118" s="178" t="str">
        <f t="shared" si="13"/>
        <v/>
      </c>
      <c r="N118" s="179"/>
      <c r="O118" s="184" t="str">
        <f>IFERROR(VLOOKUP(M118,計算用!$A$48:$B$55,2,FALSE),"")</f>
        <v/>
      </c>
      <c r="P118" s="185"/>
      <c r="Q118" s="185"/>
      <c r="R118" s="185"/>
      <c r="S118" s="180" t="str">
        <f t="shared" si="14"/>
        <v/>
      </c>
      <c r="T118" s="181"/>
      <c r="U118" s="182"/>
    </row>
    <row r="119" spans="1:21">
      <c r="A119" s="171">
        <f t="shared" si="7"/>
        <v>114</v>
      </c>
      <c r="B119" s="172"/>
      <c r="C119" s="172"/>
      <c r="D119" s="173"/>
      <c r="E119" s="174" t="str">
        <f t="shared" si="12"/>
        <v/>
      </c>
      <c r="F119" s="174" t="str">
        <f t="shared" si="9"/>
        <v/>
      </c>
      <c r="G119" s="175"/>
      <c r="H119" s="176"/>
      <c r="I119" s="189"/>
      <c r="J119" s="177"/>
      <c r="K119" s="183"/>
      <c r="L119" s="183"/>
      <c r="M119" s="178" t="str">
        <f t="shared" si="13"/>
        <v/>
      </c>
      <c r="N119" s="179"/>
      <c r="O119" s="184" t="str">
        <f>IFERROR(VLOOKUP(M119,計算用!$A$48:$B$55,2,FALSE),"")</f>
        <v/>
      </c>
      <c r="P119" s="185"/>
      <c r="Q119" s="185"/>
      <c r="R119" s="185"/>
      <c r="S119" s="180" t="str">
        <f t="shared" si="14"/>
        <v/>
      </c>
      <c r="T119" s="181"/>
      <c r="U119" s="182"/>
    </row>
    <row r="120" spans="1:21">
      <c r="A120" s="171">
        <f t="shared" si="7"/>
        <v>115</v>
      </c>
      <c r="B120" s="172"/>
      <c r="C120" s="172"/>
      <c r="D120" s="173"/>
      <c r="E120" s="174" t="str">
        <f t="shared" si="12"/>
        <v/>
      </c>
      <c r="F120" s="174" t="str">
        <f t="shared" si="9"/>
        <v/>
      </c>
      <c r="G120" s="175"/>
      <c r="H120" s="176"/>
      <c r="I120" s="189"/>
      <c r="J120" s="177"/>
      <c r="K120" s="183"/>
      <c r="L120" s="183"/>
      <c r="M120" s="178" t="str">
        <f t="shared" si="13"/>
        <v/>
      </c>
      <c r="N120" s="179"/>
      <c r="O120" s="184" t="str">
        <f>IFERROR(VLOOKUP(M120,計算用!$A$48:$B$55,2,FALSE),"")</f>
        <v/>
      </c>
      <c r="P120" s="185"/>
      <c r="Q120" s="185"/>
      <c r="R120" s="185"/>
      <c r="S120" s="180" t="str">
        <f t="shared" si="14"/>
        <v/>
      </c>
      <c r="T120" s="181"/>
      <c r="U120" s="182"/>
    </row>
    <row r="121" spans="1:21">
      <c r="A121" s="171">
        <f t="shared" si="7"/>
        <v>116</v>
      </c>
      <c r="B121" s="172"/>
      <c r="C121" s="172"/>
      <c r="D121" s="173"/>
      <c r="E121" s="174" t="str">
        <f t="shared" si="12"/>
        <v/>
      </c>
      <c r="F121" s="174" t="str">
        <f t="shared" si="9"/>
        <v/>
      </c>
      <c r="G121" s="175"/>
      <c r="H121" s="176"/>
      <c r="I121" s="189"/>
      <c r="J121" s="177"/>
      <c r="K121" s="183"/>
      <c r="L121" s="183"/>
      <c r="M121" s="178" t="str">
        <f t="shared" si="13"/>
        <v/>
      </c>
      <c r="N121" s="179"/>
      <c r="O121" s="184" t="str">
        <f>IFERROR(VLOOKUP(M121,計算用!$A$48:$B$55,2,FALSE),"")</f>
        <v/>
      </c>
      <c r="P121" s="185"/>
      <c r="Q121" s="185"/>
      <c r="R121" s="185"/>
      <c r="S121" s="180" t="str">
        <f t="shared" si="14"/>
        <v/>
      </c>
      <c r="T121" s="181"/>
      <c r="U121" s="182"/>
    </row>
    <row r="122" spans="1:21">
      <c r="A122" s="171">
        <f t="shared" ref="A122:A185" si="15">A121+1</f>
        <v>117</v>
      </c>
      <c r="B122" s="172"/>
      <c r="C122" s="172"/>
      <c r="D122" s="173"/>
      <c r="E122" s="174" t="str">
        <f t="shared" si="12"/>
        <v/>
      </c>
      <c r="F122" s="174" t="str">
        <f t="shared" si="9"/>
        <v/>
      </c>
      <c r="G122" s="175"/>
      <c r="H122" s="176"/>
      <c r="I122" s="189"/>
      <c r="J122" s="177"/>
      <c r="K122" s="183"/>
      <c r="L122" s="183"/>
      <c r="M122" s="178" t="str">
        <f t="shared" si="13"/>
        <v/>
      </c>
      <c r="N122" s="179"/>
      <c r="O122" s="184" t="str">
        <f>IFERROR(VLOOKUP(M122,計算用!$A$48:$B$55,2,FALSE),"")</f>
        <v/>
      </c>
      <c r="P122" s="185"/>
      <c r="Q122" s="185"/>
      <c r="R122" s="185"/>
      <c r="S122" s="180" t="str">
        <f t="shared" si="14"/>
        <v/>
      </c>
      <c r="T122" s="181"/>
      <c r="U122" s="182"/>
    </row>
    <row r="123" spans="1:21">
      <c r="A123" s="171">
        <f t="shared" si="15"/>
        <v>118</v>
      </c>
      <c r="B123" s="172"/>
      <c r="C123" s="172"/>
      <c r="D123" s="173"/>
      <c r="E123" s="174" t="str">
        <f t="shared" si="12"/>
        <v/>
      </c>
      <c r="F123" s="174" t="str">
        <f t="shared" si="9"/>
        <v/>
      </c>
      <c r="G123" s="175"/>
      <c r="H123" s="176"/>
      <c r="I123" s="189"/>
      <c r="J123" s="177"/>
      <c r="K123" s="183"/>
      <c r="L123" s="183"/>
      <c r="M123" s="178" t="str">
        <f t="shared" si="13"/>
        <v/>
      </c>
      <c r="N123" s="179"/>
      <c r="O123" s="184" t="str">
        <f>IFERROR(VLOOKUP(M123,計算用!$A$48:$B$55,2,FALSE),"")</f>
        <v/>
      </c>
      <c r="P123" s="185"/>
      <c r="Q123" s="185"/>
      <c r="R123" s="185"/>
      <c r="S123" s="180" t="str">
        <f t="shared" si="14"/>
        <v/>
      </c>
      <c r="T123" s="181"/>
      <c r="U123" s="182"/>
    </row>
    <row r="124" spans="1:21">
      <c r="A124" s="171">
        <f t="shared" si="15"/>
        <v>119</v>
      </c>
      <c r="B124" s="172"/>
      <c r="C124" s="172"/>
      <c r="D124" s="173"/>
      <c r="E124" s="174" t="str">
        <f t="shared" si="12"/>
        <v/>
      </c>
      <c r="F124" s="174" t="str">
        <f t="shared" si="9"/>
        <v/>
      </c>
      <c r="G124" s="175"/>
      <c r="H124" s="176"/>
      <c r="I124" s="189"/>
      <c r="J124" s="177"/>
      <c r="K124" s="183"/>
      <c r="L124" s="183"/>
      <c r="M124" s="178" t="str">
        <f t="shared" si="13"/>
        <v/>
      </c>
      <c r="N124" s="179"/>
      <c r="O124" s="184" t="str">
        <f>IFERROR(VLOOKUP(M124,計算用!$A$48:$B$55,2,FALSE),"")</f>
        <v/>
      </c>
      <c r="P124" s="185"/>
      <c r="Q124" s="185"/>
      <c r="R124" s="185"/>
      <c r="S124" s="180" t="str">
        <f t="shared" si="14"/>
        <v/>
      </c>
      <c r="T124" s="181"/>
      <c r="U124" s="182"/>
    </row>
    <row r="125" spans="1:21">
      <c r="A125" s="171">
        <f t="shared" si="15"/>
        <v>120</v>
      </c>
      <c r="B125" s="172"/>
      <c r="C125" s="172"/>
      <c r="D125" s="173"/>
      <c r="E125" s="174" t="str">
        <f t="shared" si="12"/>
        <v/>
      </c>
      <c r="F125" s="174" t="str">
        <f t="shared" si="9"/>
        <v/>
      </c>
      <c r="G125" s="175"/>
      <c r="H125" s="176"/>
      <c r="I125" s="189"/>
      <c r="J125" s="177"/>
      <c r="K125" s="183"/>
      <c r="L125" s="183"/>
      <c r="M125" s="178" t="str">
        <f t="shared" si="13"/>
        <v/>
      </c>
      <c r="N125" s="179"/>
      <c r="O125" s="184" t="str">
        <f>IFERROR(VLOOKUP(M125,計算用!$A$48:$B$55,2,FALSE),"")</f>
        <v/>
      </c>
      <c r="P125" s="185"/>
      <c r="Q125" s="185"/>
      <c r="R125" s="185"/>
      <c r="S125" s="180" t="str">
        <f t="shared" si="14"/>
        <v/>
      </c>
      <c r="T125" s="181"/>
      <c r="U125" s="182"/>
    </row>
    <row r="126" spans="1:21">
      <c r="A126" s="171">
        <f t="shared" si="15"/>
        <v>121</v>
      </c>
      <c r="B126" s="172"/>
      <c r="C126" s="172"/>
      <c r="D126" s="173"/>
      <c r="E126" s="174" t="str">
        <f t="shared" si="12"/>
        <v/>
      </c>
      <c r="F126" s="174" t="str">
        <f t="shared" si="9"/>
        <v/>
      </c>
      <c r="G126" s="175"/>
      <c r="H126" s="176"/>
      <c r="I126" s="189"/>
      <c r="J126" s="177"/>
      <c r="K126" s="183"/>
      <c r="L126" s="183"/>
      <c r="M126" s="178" t="str">
        <f t="shared" si="13"/>
        <v/>
      </c>
      <c r="N126" s="179"/>
      <c r="O126" s="184" t="str">
        <f>IFERROR(VLOOKUP(M126,計算用!$A$48:$B$55,2,FALSE),"")</f>
        <v/>
      </c>
      <c r="P126" s="185"/>
      <c r="Q126" s="185"/>
      <c r="R126" s="185"/>
      <c r="S126" s="180" t="str">
        <f t="shared" si="14"/>
        <v/>
      </c>
      <c r="T126" s="181"/>
      <c r="U126" s="182"/>
    </row>
    <row r="127" spans="1:21">
      <c r="A127" s="171">
        <f t="shared" si="15"/>
        <v>122</v>
      </c>
      <c r="B127" s="172"/>
      <c r="C127" s="172"/>
      <c r="D127" s="173"/>
      <c r="E127" s="174" t="str">
        <f t="shared" si="12"/>
        <v/>
      </c>
      <c r="F127" s="174" t="str">
        <f t="shared" si="9"/>
        <v/>
      </c>
      <c r="G127" s="175"/>
      <c r="H127" s="176"/>
      <c r="I127" s="189"/>
      <c r="J127" s="177"/>
      <c r="K127" s="183"/>
      <c r="L127" s="183"/>
      <c r="M127" s="178" t="str">
        <f t="shared" si="13"/>
        <v/>
      </c>
      <c r="N127" s="179"/>
      <c r="O127" s="184" t="str">
        <f>IFERROR(VLOOKUP(M127,計算用!$A$48:$B$55,2,FALSE),"")</f>
        <v/>
      </c>
      <c r="P127" s="185"/>
      <c r="Q127" s="185"/>
      <c r="R127" s="185"/>
      <c r="S127" s="180" t="str">
        <f t="shared" si="14"/>
        <v/>
      </c>
      <c r="T127" s="181"/>
      <c r="U127" s="182"/>
    </row>
    <row r="128" spans="1:21">
      <c r="A128" s="171">
        <f t="shared" si="15"/>
        <v>123</v>
      </c>
      <c r="B128" s="172"/>
      <c r="C128" s="172"/>
      <c r="D128" s="173"/>
      <c r="E128" s="174" t="str">
        <f t="shared" si="12"/>
        <v/>
      </c>
      <c r="F128" s="174" t="str">
        <f t="shared" si="9"/>
        <v/>
      </c>
      <c r="G128" s="175"/>
      <c r="H128" s="176"/>
      <c r="I128" s="189"/>
      <c r="J128" s="177"/>
      <c r="K128" s="183"/>
      <c r="L128" s="183"/>
      <c r="M128" s="178" t="str">
        <f t="shared" si="13"/>
        <v/>
      </c>
      <c r="N128" s="179"/>
      <c r="O128" s="184" t="str">
        <f>IFERROR(VLOOKUP(M128,計算用!$A$48:$B$55,2,FALSE),"")</f>
        <v/>
      </c>
      <c r="P128" s="185"/>
      <c r="Q128" s="185"/>
      <c r="R128" s="185"/>
      <c r="S128" s="180" t="str">
        <f t="shared" si="14"/>
        <v/>
      </c>
      <c r="T128" s="181"/>
      <c r="U128" s="182"/>
    </row>
    <row r="129" spans="1:21">
      <c r="A129" s="171">
        <f t="shared" si="15"/>
        <v>124</v>
      </c>
      <c r="B129" s="172"/>
      <c r="C129" s="172"/>
      <c r="D129" s="173"/>
      <c r="E129" s="174" t="str">
        <f t="shared" si="12"/>
        <v/>
      </c>
      <c r="F129" s="174" t="str">
        <f t="shared" si="9"/>
        <v/>
      </c>
      <c r="G129" s="175"/>
      <c r="H129" s="176"/>
      <c r="I129" s="189"/>
      <c r="J129" s="177"/>
      <c r="K129" s="183"/>
      <c r="L129" s="183"/>
      <c r="M129" s="178" t="str">
        <f t="shared" si="13"/>
        <v/>
      </c>
      <c r="N129" s="179"/>
      <c r="O129" s="184" t="str">
        <f>IFERROR(VLOOKUP(M129,計算用!$A$48:$B$55,2,FALSE),"")</f>
        <v/>
      </c>
      <c r="P129" s="185"/>
      <c r="Q129" s="185"/>
      <c r="R129" s="185"/>
      <c r="S129" s="180" t="str">
        <f t="shared" si="14"/>
        <v/>
      </c>
      <c r="T129" s="181"/>
      <c r="U129" s="182"/>
    </row>
    <row r="130" spans="1:21">
      <c r="A130" s="171">
        <f t="shared" si="15"/>
        <v>125</v>
      </c>
      <c r="B130" s="172"/>
      <c r="C130" s="172"/>
      <c r="D130" s="173"/>
      <c r="E130" s="174" t="str">
        <f t="shared" si="12"/>
        <v/>
      </c>
      <c r="F130" s="174" t="str">
        <f t="shared" si="9"/>
        <v/>
      </c>
      <c r="G130" s="175"/>
      <c r="H130" s="176"/>
      <c r="I130" s="189"/>
      <c r="J130" s="177"/>
      <c r="K130" s="183"/>
      <c r="L130" s="183"/>
      <c r="M130" s="178" t="str">
        <f t="shared" si="13"/>
        <v/>
      </c>
      <c r="N130" s="179"/>
      <c r="O130" s="184" t="str">
        <f>IFERROR(VLOOKUP(M130,計算用!$A$48:$B$55,2,FALSE),"")</f>
        <v/>
      </c>
      <c r="P130" s="185"/>
      <c r="Q130" s="185"/>
      <c r="R130" s="185"/>
      <c r="S130" s="180" t="str">
        <f t="shared" si="14"/>
        <v/>
      </c>
      <c r="T130" s="181"/>
      <c r="U130" s="182"/>
    </row>
    <row r="131" spans="1:21">
      <c r="A131" s="171">
        <f t="shared" si="15"/>
        <v>126</v>
      </c>
      <c r="B131" s="172"/>
      <c r="C131" s="172"/>
      <c r="D131" s="173"/>
      <c r="E131" s="174" t="str">
        <f t="shared" si="12"/>
        <v/>
      </c>
      <c r="F131" s="174" t="str">
        <f t="shared" si="9"/>
        <v/>
      </c>
      <c r="G131" s="175"/>
      <c r="H131" s="176"/>
      <c r="I131" s="189"/>
      <c r="J131" s="177"/>
      <c r="K131" s="183"/>
      <c r="L131" s="183"/>
      <c r="M131" s="178" t="str">
        <f t="shared" si="13"/>
        <v/>
      </c>
      <c r="N131" s="179"/>
      <c r="O131" s="184" t="str">
        <f>IFERROR(VLOOKUP(M131,計算用!$A$48:$B$55,2,FALSE),"")</f>
        <v/>
      </c>
      <c r="P131" s="185"/>
      <c r="Q131" s="185"/>
      <c r="R131" s="185"/>
      <c r="S131" s="180" t="str">
        <f t="shared" si="14"/>
        <v/>
      </c>
      <c r="T131" s="181"/>
      <c r="U131" s="182"/>
    </row>
    <row r="132" spans="1:21">
      <c r="A132" s="171">
        <f t="shared" si="15"/>
        <v>127</v>
      </c>
      <c r="B132" s="172"/>
      <c r="C132" s="172"/>
      <c r="D132" s="173"/>
      <c r="E132" s="174" t="str">
        <f t="shared" si="12"/>
        <v/>
      </c>
      <c r="F132" s="174" t="str">
        <f t="shared" si="9"/>
        <v/>
      </c>
      <c r="G132" s="175"/>
      <c r="H132" s="176"/>
      <c r="I132" s="189"/>
      <c r="J132" s="177"/>
      <c r="K132" s="183"/>
      <c r="L132" s="183"/>
      <c r="M132" s="178" t="str">
        <f t="shared" si="13"/>
        <v/>
      </c>
      <c r="N132" s="179"/>
      <c r="O132" s="184" t="str">
        <f>IFERROR(VLOOKUP(M132,計算用!$A$48:$B$55,2,FALSE),"")</f>
        <v/>
      </c>
      <c r="P132" s="185"/>
      <c r="Q132" s="185"/>
      <c r="R132" s="185"/>
      <c r="S132" s="180" t="str">
        <f t="shared" si="14"/>
        <v/>
      </c>
      <c r="T132" s="181"/>
      <c r="U132" s="182"/>
    </row>
    <row r="133" spans="1:21">
      <c r="A133" s="171">
        <f t="shared" si="15"/>
        <v>128</v>
      </c>
      <c r="B133" s="172"/>
      <c r="C133" s="172"/>
      <c r="D133" s="173"/>
      <c r="E133" s="174" t="str">
        <f t="shared" si="12"/>
        <v/>
      </c>
      <c r="F133" s="174" t="str">
        <f t="shared" si="9"/>
        <v/>
      </c>
      <c r="G133" s="175"/>
      <c r="H133" s="176"/>
      <c r="I133" s="189"/>
      <c r="J133" s="177"/>
      <c r="K133" s="183"/>
      <c r="L133" s="183"/>
      <c r="M133" s="178" t="str">
        <f t="shared" si="13"/>
        <v/>
      </c>
      <c r="N133" s="179"/>
      <c r="O133" s="184" t="str">
        <f>IFERROR(VLOOKUP(M133,計算用!$A$48:$B$55,2,FALSE),"")</f>
        <v/>
      </c>
      <c r="P133" s="185"/>
      <c r="Q133" s="185"/>
      <c r="R133" s="185"/>
      <c r="S133" s="180" t="str">
        <f t="shared" si="14"/>
        <v/>
      </c>
      <c r="T133" s="181"/>
      <c r="U133" s="182"/>
    </row>
    <row r="134" spans="1:21">
      <c r="A134" s="171">
        <f t="shared" si="15"/>
        <v>129</v>
      </c>
      <c r="B134" s="172"/>
      <c r="C134" s="172"/>
      <c r="D134" s="173"/>
      <c r="E134" s="174" t="str">
        <f t="shared" si="12"/>
        <v/>
      </c>
      <c r="F134" s="174" t="str">
        <f t="shared" si="9"/>
        <v/>
      </c>
      <c r="G134" s="175"/>
      <c r="H134" s="176"/>
      <c r="I134" s="189"/>
      <c r="J134" s="177"/>
      <c r="K134" s="183"/>
      <c r="L134" s="183"/>
      <c r="M134" s="178" t="str">
        <f t="shared" si="13"/>
        <v/>
      </c>
      <c r="N134" s="179"/>
      <c r="O134" s="184" t="str">
        <f>IFERROR(VLOOKUP(M134,計算用!$A$48:$B$55,2,FALSE),"")</f>
        <v/>
      </c>
      <c r="P134" s="185"/>
      <c r="Q134" s="185"/>
      <c r="R134" s="185"/>
      <c r="S134" s="180" t="str">
        <f t="shared" si="14"/>
        <v/>
      </c>
      <c r="T134" s="181"/>
      <c r="U134" s="182"/>
    </row>
    <row r="135" spans="1:21">
      <c r="A135" s="171">
        <f t="shared" si="15"/>
        <v>130</v>
      </c>
      <c r="B135" s="172"/>
      <c r="C135" s="172"/>
      <c r="D135" s="173"/>
      <c r="E135" s="174" t="str">
        <f t="shared" si="12"/>
        <v/>
      </c>
      <c r="F135" s="174" t="str">
        <f t="shared" ref="F135:F198" si="16">IF(E135="","",COUNTIF($E$6:$E$405,E135))</f>
        <v/>
      </c>
      <c r="G135" s="175"/>
      <c r="H135" s="176"/>
      <c r="I135" s="189"/>
      <c r="J135" s="177"/>
      <c r="K135" s="183"/>
      <c r="L135" s="183"/>
      <c r="M135" s="178" t="str">
        <f t="shared" si="13"/>
        <v/>
      </c>
      <c r="N135" s="179"/>
      <c r="O135" s="184" t="str">
        <f>IFERROR(VLOOKUP(M135,計算用!$A$48:$B$55,2,FALSE),"")</f>
        <v/>
      </c>
      <c r="P135" s="185"/>
      <c r="Q135" s="185"/>
      <c r="R135" s="185"/>
      <c r="S135" s="180" t="str">
        <f t="shared" si="14"/>
        <v/>
      </c>
      <c r="T135" s="181"/>
      <c r="U135" s="182"/>
    </row>
    <row r="136" spans="1:21">
      <c r="A136" s="171">
        <f t="shared" si="15"/>
        <v>131</v>
      </c>
      <c r="B136" s="172"/>
      <c r="C136" s="172"/>
      <c r="D136" s="173"/>
      <c r="E136" s="174" t="str">
        <f t="shared" si="12"/>
        <v/>
      </c>
      <c r="F136" s="174" t="str">
        <f t="shared" si="16"/>
        <v/>
      </c>
      <c r="G136" s="175"/>
      <c r="H136" s="176"/>
      <c r="I136" s="189"/>
      <c r="J136" s="177"/>
      <c r="K136" s="183"/>
      <c r="L136" s="183"/>
      <c r="M136" s="178" t="str">
        <f t="shared" si="13"/>
        <v/>
      </c>
      <c r="N136" s="179"/>
      <c r="O136" s="184" t="str">
        <f>IFERROR(VLOOKUP(M136,計算用!$A$48:$B$55,2,FALSE),"")</f>
        <v/>
      </c>
      <c r="P136" s="185"/>
      <c r="Q136" s="185"/>
      <c r="R136" s="185"/>
      <c r="S136" s="180" t="str">
        <f t="shared" si="14"/>
        <v/>
      </c>
      <c r="T136" s="181"/>
      <c r="U136" s="182"/>
    </row>
    <row r="137" spans="1:21">
      <c r="A137" s="171">
        <f t="shared" si="15"/>
        <v>132</v>
      </c>
      <c r="B137" s="172"/>
      <c r="C137" s="172"/>
      <c r="D137" s="173"/>
      <c r="E137" s="174" t="str">
        <f t="shared" si="12"/>
        <v/>
      </c>
      <c r="F137" s="174" t="str">
        <f t="shared" si="16"/>
        <v/>
      </c>
      <c r="G137" s="175"/>
      <c r="H137" s="176"/>
      <c r="I137" s="189"/>
      <c r="J137" s="177"/>
      <c r="K137" s="183"/>
      <c r="L137" s="183"/>
      <c r="M137" s="178" t="str">
        <f t="shared" si="13"/>
        <v/>
      </c>
      <c r="N137" s="179"/>
      <c r="O137" s="184" t="str">
        <f>IFERROR(VLOOKUP(M137,計算用!$A$48:$B$55,2,FALSE),"")</f>
        <v/>
      </c>
      <c r="P137" s="185"/>
      <c r="Q137" s="185"/>
      <c r="R137" s="185"/>
      <c r="S137" s="180" t="str">
        <f t="shared" si="14"/>
        <v/>
      </c>
      <c r="T137" s="181"/>
      <c r="U137" s="182"/>
    </row>
    <row r="138" spans="1:21">
      <c r="A138" s="171">
        <f t="shared" si="15"/>
        <v>133</v>
      </c>
      <c r="B138" s="172"/>
      <c r="C138" s="172"/>
      <c r="D138" s="173"/>
      <c r="E138" s="174" t="str">
        <f t="shared" si="12"/>
        <v/>
      </c>
      <c r="F138" s="174" t="str">
        <f t="shared" si="16"/>
        <v/>
      </c>
      <c r="G138" s="175"/>
      <c r="H138" s="176"/>
      <c r="I138" s="189"/>
      <c r="J138" s="177"/>
      <c r="K138" s="183"/>
      <c r="L138" s="183"/>
      <c r="M138" s="178" t="str">
        <f t="shared" si="13"/>
        <v/>
      </c>
      <c r="N138" s="179"/>
      <c r="O138" s="184" t="str">
        <f>IFERROR(VLOOKUP(M138,計算用!$A$48:$B$55,2,FALSE),"")</f>
        <v/>
      </c>
      <c r="P138" s="185"/>
      <c r="Q138" s="185"/>
      <c r="R138" s="185"/>
      <c r="S138" s="180" t="str">
        <f t="shared" si="14"/>
        <v/>
      </c>
      <c r="T138" s="181"/>
      <c r="U138" s="182"/>
    </row>
    <row r="139" spans="1:21">
      <c r="A139" s="171">
        <f t="shared" si="15"/>
        <v>134</v>
      </c>
      <c r="B139" s="172"/>
      <c r="C139" s="172"/>
      <c r="D139" s="173"/>
      <c r="E139" s="174" t="str">
        <f t="shared" si="12"/>
        <v/>
      </c>
      <c r="F139" s="174" t="str">
        <f t="shared" si="16"/>
        <v/>
      </c>
      <c r="G139" s="175"/>
      <c r="H139" s="176"/>
      <c r="I139" s="189"/>
      <c r="J139" s="177"/>
      <c r="K139" s="183"/>
      <c r="L139" s="183"/>
      <c r="M139" s="178" t="str">
        <f t="shared" si="13"/>
        <v/>
      </c>
      <c r="N139" s="179"/>
      <c r="O139" s="184" t="str">
        <f>IFERROR(VLOOKUP(M139,計算用!$A$48:$B$55,2,FALSE),"")</f>
        <v/>
      </c>
      <c r="P139" s="185"/>
      <c r="Q139" s="185"/>
      <c r="R139" s="185"/>
      <c r="S139" s="180" t="str">
        <f t="shared" si="14"/>
        <v/>
      </c>
      <c r="T139" s="181"/>
      <c r="U139" s="182"/>
    </row>
    <row r="140" spans="1:21">
      <c r="A140" s="171">
        <f t="shared" si="15"/>
        <v>135</v>
      </c>
      <c r="B140" s="172"/>
      <c r="C140" s="172"/>
      <c r="D140" s="173"/>
      <c r="E140" s="174" t="str">
        <f t="shared" si="12"/>
        <v/>
      </c>
      <c r="F140" s="174" t="str">
        <f t="shared" si="16"/>
        <v/>
      </c>
      <c r="G140" s="175"/>
      <c r="H140" s="176"/>
      <c r="I140" s="189"/>
      <c r="J140" s="177"/>
      <c r="K140" s="183"/>
      <c r="L140" s="183"/>
      <c r="M140" s="178" t="str">
        <f t="shared" si="13"/>
        <v/>
      </c>
      <c r="N140" s="179"/>
      <c r="O140" s="184" t="str">
        <f>IFERROR(VLOOKUP(M140,計算用!$A$48:$B$55,2,FALSE),"")</f>
        <v/>
      </c>
      <c r="P140" s="185"/>
      <c r="Q140" s="185"/>
      <c r="R140" s="185"/>
      <c r="S140" s="180" t="str">
        <f t="shared" si="14"/>
        <v/>
      </c>
      <c r="T140" s="181"/>
      <c r="U140" s="182"/>
    </row>
    <row r="141" spans="1:21">
      <c r="A141" s="171">
        <f t="shared" si="15"/>
        <v>136</v>
      </c>
      <c r="B141" s="172"/>
      <c r="C141" s="172"/>
      <c r="D141" s="173"/>
      <c r="E141" s="174" t="str">
        <f t="shared" si="12"/>
        <v/>
      </c>
      <c r="F141" s="174" t="str">
        <f t="shared" si="16"/>
        <v/>
      </c>
      <c r="G141" s="175"/>
      <c r="H141" s="176"/>
      <c r="I141" s="189"/>
      <c r="J141" s="177"/>
      <c r="K141" s="183"/>
      <c r="L141" s="183"/>
      <c r="M141" s="178" t="str">
        <f t="shared" si="13"/>
        <v/>
      </c>
      <c r="N141" s="179"/>
      <c r="O141" s="184" t="str">
        <f>IFERROR(VLOOKUP(M141,計算用!$A$48:$B$55,2,FALSE),"")</f>
        <v/>
      </c>
      <c r="P141" s="185"/>
      <c r="Q141" s="185"/>
      <c r="R141" s="185"/>
      <c r="S141" s="180" t="str">
        <f t="shared" si="14"/>
        <v/>
      </c>
      <c r="T141" s="181"/>
      <c r="U141" s="182"/>
    </row>
    <row r="142" spans="1:21">
      <c r="A142" s="171">
        <f t="shared" si="15"/>
        <v>137</v>
      </c>
      <c r="B142" s="172"/>
      <c r="C142" s="172"/>
      <c r="D142" s="173"/>
      <c r="E142" s="174" t="str">
        <f t="shared" si="12"/>
        <v/>
      </c>
      <c r="F142" s="174" t="str">
        <f t="shared" si="16"/>
        <v/>
      </c>
      <c r="G142" s="175"/>
      <c r="H142" s="176"/>
      <c r="I142" s="189"/>
      <c r="J142" s="177"/>
      <c r="K142" s="183"/>
      <c r="L142" s="183"/>
      <c r="M142" s="178" t="str">
        <f t="shared" si="13"/>
        <v/>
      </c>
      <c r="N142" s="179"/>
      <c r="O142" s="184" t="str">
        <f>IFERROR(VLOOKUP(M142,計算用!$A$48:$B$55,2,FALSE),"")</f>
        <v/>
      </c>
      <c r="P142" s="185"/>
      <c r="Q142" s="185"/>
      <c r="R142" s="185"/>
      <c r="S142" s="180" t="str">
        <f t="shared" si="14"/>
        <v/>
      </c>
      <c r="T142" s="181"/>
      <c r="U142" s="182"/>
    </row>
    <row r="143" spans="1:21">
      <c r="A143" s="171">
        <f t="shared" si="15"/>
        <v>138</v>
      </c>
      <c r="B143" s="172"/>
      <c r="C143" s="172"/>
      <c r="D143" s="173"/>
      <c r="E143" s="174" t="str">
        <f t="shared" si="12"/>
        <v/>
      </c>
      <c r="F143" s="174" t="str">
        <f t="shared" si="16"/>
        <v/>
      </c>
      <c r="G143" s="175"/>
      <c r="H143" s="176"/>
      <c r="I143" s="189"/>
      <c r="J143" s="177"/>
      <c r="K143" s="183"/>
      <c r="L143" s="183"/>
      <c r="M143" s="178" t="str">
        <f t="shared" si="13"/>
        <v/>
      </c>
      <c r="N143" s="179"/>
      <c r="O143" s="184" t="str">
        <f>IFERROR(VLOOKUP(M143,計算用!$A$48:$B$55,2,FALSE),"")</f>
        <v/>
      </c>
      <c r="P143" s="185"/>
      <c r="Q143" s="185"/>
      <c r="R143" s="185"/>
      <c r="S143" s="180" t="str">
        <f t="shared" si="14"/>
        <v/>
      </c>
      <c r="T143" s="181"/>
      <c r="U143" s="182"/>
    </row>
    <row r="144" spans="1:21">
      <c r="A144" s="171">
        <f t="shared" si="15"/>
        <v>139</v>
      </c>
      <c r="B144" s="172"/>
      <c r="C144" s="172"/>
      <c r="D144" s="173"/>
      <c r="E144" s="174" t="str">
        <f t="shared" si="12"/>
        <v/>
      </c>
      <c r="F144" s="174" t="str">
        <f t="shared" si="16"/>
        <v/>
      </c>
      <c r="G144" s="175"/>
      <c r="H144" s="176"/>
      <c r="I144" s="189"/>
      <c r="J144" s="177"/>
      <c r="K144" s="183"/>
      <c r="L144" s="183"/>
      <c r="M144" s="178" t="str">
        <f t="shared" si="13"/>
        <v/>
      </c>
      <c r="N144" s="179"/>
      <c r="O144" s="184" t="str">
        <f>IFERROR(VLOOKUP(M144,計算用!$A$48:$B$55,2,FALSE),"")</f>
        <v/>
      </c>
      <c r="P144" s="185"/>
      <c r="Q144" s="185"/>
      <c r="R144" s="185"/>
      <c r="S144" s="180" t="str">
        <f t="shared" si="14"/>
        <v/>
      </c>
      <c r="T144" s="181"/>
      <c r="U144" s="182"/>
    </row>
    <row r="145" spans="1:21">
      <c r="A145" s="171">
        <f t="shared" si="15"/>
        <v>140</v>
      </c>
      <c r="B145" s="172"/>
      <c r="C145" s="172"/>
      <c r="D145" s="173"/>
      <c r="E145" s="174" t="str">
        <f t="shared" si="12"/>
        <v/>
      </c>
      <c r="F145" s="174" t="str">
        <f t="shared" si="16"/>
        <v/>
      </c>
      <c r="G145" s="175"/>
      <c r="H145" s="176"/>
      <c r="I145" s="189"/>
      <c r="J145" s="177"/>
      <c r="K145" s="183"/>
      <c r="L145" s="183"/>
      <c r="M145" s="178" t="str">
        <f t="shared" si="13"/>
        <v/>
      </c>
      <c r="N145" s="179"/>
      <c r="O145" s="184" t="str">
        <f>IFERROR(VLOOKUP(M145,計算用!$A$48:$B$55,2,FALSE),"")</f>
        <v/>
      </c>
      <c r="P145" s="185"/>
      <c r="Q145" s="185"/>
      <c r="R145" s="185"/>
      <c r="S145" s="180" t="str">
        <f t="shared" si="14"/>
        <v/>
      </c>
      <c r="T145" s="181"/>
      <c r="U145" s="182"/>
    </row>
    <row r="146" spans="1:21">
      <c r="A146" s="171">
        <f t="shared" si="15"/>
        <v>141</v>
      </c>
      <c r="B146" s="172"/>
      <c r="C146" s="172"/>
      <c r="D146" s="173"/>
      <c r="E146" s="174" t="str">
        <f t="shared" si="12"/>
        <v/>
      </c>
      <c r="F146" s="174" t="str">
        <f t="shared" si="16"/>
        <v/>
      </c>
      <c r="G146" s="175"/>
      <c r="H146" s="176"/>
      <c r="I146" s="189"/>
      <c r="J146" s="177"/>
      <c r="K146" s="183"/>
      <c r="L146" s="183"/>
      <c r="M146" s="178" t="str">
        <f t="shared" si="13"/>
        <v/>
      </c>
      <c r="N146" s="179"/>
      <c r="O146" s="184" t="str">
        <f>IFERROR(VLOOKUP(M146,計算用!$A$48:$B$55,2,FALSE),"")</f>
        <v/>
      </c>
      <c r="P146" s="185"/>
      <c r="Q146" s="185"/>
      <c r="R146" s="185"/>
      <c r="S146" s="180" t="str">
        <f t="shared" si="14"/>
        <v/>
      </c>
      <c r="T146" s="181"/>
      <c r="U146" s="182"/>
    </row>
    <row r="147" spans="1:21">
      <c r="A147" s="171">
        <f t="shared" si="15"/>
        <v>142</v>
      </c>
      <c r="B147" s="172"/>
      <c r="C147" s="172"/>
      <c r="D147" s="173"/>
      <c r="E147" s="174" t="str">
        <f t="shared" si="12"/>
        <v/>
      </c>
      <c r="F147" s="174" t="str">
        <f t="shared" si="16"/>
        <v/>
      </c>
      <c r="G147" s="175"/>
      <c r="H147" s="176"/>
      <c r="I147" s="189"/>
      <c r="J147" s="177"/>
      <c r="K147" s="183"/>
      <c r="L147" s="183"/>
      <c r="M147" s="178" t="str">
        <f t="shared" si="13"/>
        <v/>
      </c>
      <c r="N147" s="179"/>
      <c r="O147" s="184" t="str">
        <f>IFERROR(VLOOKUP(M147,計算用!$A$48:$B$55,2,FALSE),"")</f>
        <v/>
      </c>
      <c r="P147" s="185"/>
      <c r="Q147" s="185"/>
      <c r="R147" s="185"/>
      <c r="S147" s="180" t="str">
        <f t="shared" si="14"/>
        <v/>
      </c>
      <c r="T147" s="181"/>
      <c r="U147" s="182"/>
    </row>
    <row r="148" spans="1:21">
      <c r="A148" s="171">
        <f t="shared" si="15"/>
        <v>143</v>
      </c>
      <c r="B148" s="172"/>
      <c r="C148" s="172"/>
      <c r="D148" s="173"/>
      <c r="E148" s="174" t="str">
        <f t="shared" si="12"/>
        <v/>
      </c>
      <c r="F148" s="174" t="str">
        <f t="shared" si="16"/>
        <v/>
      </c>
      <c r="G148" s="175"/>
      <c r="H148" s="176"/>
      <c r="I148" s="189"/>
      <c r="J148" s="177"/>
      <c r="K148" s="183"/>
      <c r="L148" s="183"/>
      <c r="M148" s="178" t="str">
        <f t="shared" si="13"/>
        <v/>
      </c>
      <c r="N148" s="179"/>
      <c r="O148" s="184" t="str">
        <f>IFERROR(VLOOKUP(M148,計算用!$A$48:$B$55,2,FALSE),"")</f>
        <v/>
      </c>
      <c r="P148" s="185"/>
      <c r="Q148" s="185"/>
      <c r="R148" s="185"/>
      <c r="S148" s="180" t="str">
        <f t="shared" si="14"/>
        <v/>
      </c>
      <c r="T148" s="181"/>
      <c r="U148" s="182"/>
    </row>
    <row r="149" spans="1:21">
      <c r="A149" s="171">
        <f t="shared" si="15"/>
        <v>144</v>
      </c>
      <c r="B149" s="172"/>
      <c r="C149" s="172"/>
      <c r="D149" s="173"/>
      <c r="E149" s="174" t="str">
        <f t="shared" si="12"/>
        <v/>
      </c>
      <c r="F149" s="174" t="str">
        <f t="shared" si="16"/>
        <v/>
      </c>
      <c r="G149" s="175"/>
      <c r="H149" s="176"/>
      <c r="I149" s="189"/>
      <c r="J149" s="177"/>
      <c r="K149" s="183"/>
      <c r="L149" s="183"/>
      <c r="M149" s="178" t="str">
        <f t="shared" si="13"/>
        <v/>
      </c>
      <c r="N149" s="179"/>
      <c r="O149" s="184" t="str">
        <f>IFERROR(VLOOKUP(M149,計算用!$A$48:$B$55,2,FALSE),"")</f>
        <v/>
      </c>
      <c r="P149" s="185"/>
      <c r="Q149" s="185"/>
      <c r="R149" s="185"/>
      <c r="S149" s="180" t="str">
        <f t="shared" si="14"/>
        <v/>
      </c>
      <c r="T149" s="181"/>
      <c r="U149" s="182"/>
    </row>
    <row r="150" spans="1:21">
      <c r="A150" s="171">
        <f t="shared" si="15"/>
        <v>145</v>
      </c>
      <c r="B150" s="172"/>
      <c r="C150" s="172"/>
      <c r="D150" s="173"/>
      <c r="E150" s="174" t="str">
        <f t="shared" ref="E150:E205" si="17">B150&amp;C150&amp;D150</f>
        <v/>
      </c>
      <c r="F150" s="174" t="str">
        <f t="shared" si="16"/>
        <v/>
      </c>
      <c r="G150" s="175"/>
      <c r="H150" s="176"/>
      <c r="I150" s="189"/>
      <c r="J150" s="177"/>
      <c r="K150" s="183"/>
      <c r="L150" s="183"/>
      <c r="M150" s="178" t="str">
        <f t="shared" ref="M150:M205" si="18">K150&amp;L150</f>
        <v/>
      </c>
      <c r="N150" s="179"/>
      <c r="O150" s="184" t="str">
        <f>IFERROR(VLOOKUP(M150,計算用!$A$48:$B$55,2,FALSE),"")</f>
        <v/>
      </c>
      <c r="P150" s="185"/>
      <c r="Q150" s="185"/>
      <c r="R150" s="185"/>
      <c r="S150" s="180" t="str">
        <f t="shared" ref="S150:S205" si="19">IF(F150&gt;=2,"","可")</f>
        <v/>
      </c>
      <c r="T150" s="181"/>
      <c r="U150" s="182"/>
    </row>
    <row r="151" spans="1:21">
      <c r="A151" s="171">
        <f t="shared" si="15"/>
        <v>146</v>
      </c>
      <c r="B151" s="172"/>
      <c r="C151" s="172"/>
      <c r="D151" s="173"/>
      <c r="E151" s="174" t="str">
        <f t="shared" si="17"/>
        <v/>
      </c>
      <c r="F151" s="174" t="str">
        <f t="shared" si="16"/>
        <v/>
      </c>
      <c r="G151" s="175"/>
      <c r="H151" s="176"/>
      <c r="I151" s="189"/>
      <c r="J151" s="177"/>
      <c r="K151" s="183"/>
      <c r="L151" s="183"/>
      <c r="M151" s="178" t="str">
        <f t="shared" si="18"/>
        <v/>
      </c>
      <c r="N151" s="179"/>
      <c r="O151" s="184" t="str">
        <f>IFERROR(VLOOKUP(M151,計算用!$A$48:$B$55,2,FALSE),"")</f>
        <v/>
      </c>
      <c r="P151" s="185"/>
      <c r="Q151" s="185"/>
      <c r="R151" s="185"/>
      <c r="S151" s="180" t="str">
        <f t="shared" si="19"/>
        <v/>
      </c>
      <c r="T151" s="181"/>
      <c r="U151" s="182"/>
    </row>
    <row r="152" spans="1:21">
      <c r="A152" s="171">
        <f t="shared" si="15"/>
        <v>147</v>
      </c>
      <c r="B152" s="172"/>
      <c r="C152" s="172"/>
      <c r="D152" s="173"/>
      <c r="E152" s="174" t="str">
        <f t="shared" si="17"/>
        <v/>
      </c>
      <c r="F152" s="174" t="str">
        <f t="shared" si="16"/>
        <v/>
      </c>
      <c r="G152" s="175"/>
      <c r="H152" s="176"/>
      <c r="I152" s="189"/>
      <c r="J152" s="177"/>
      <c r="K152" s="183"/>
      <c r="L152" s="183"/>
      <c r="M152" s="178" t="str">
        <f t="shared" si="18"/>
        <v/>
      </c>
      <c r="N152" s="179"/>
      <c r="O152" s="184" t="str">
        <f>IFERROR(VLOOKUP(M152,計算用!$A$48:$B$55,2,FALSE),"")</f>
        <v/>
      </c>
      <c r="P152" s="185"/>
      <c r="Q152" s="185"/>
      <c r="R152" s="185"/>
      <c r="S152" s="180" t="str">
        <f t="shared" si="19"/>
        <v/>
      </c>
      <c r="T152" s="181"/>
      <c r="U152" s="182"/>
    </row>
    <row r="153" spans="1:21">
      <c r="A153" s="171">
        <f t="shared" si="15"/>
        <v>148</v>
      </c>
      <c r="B153" s="172"/>
      <c r="C153" s="172"/>
      <c r="D153" s="173"/>
      <c r="E153" s="174" t="str">
        <f t="shared" si="17"/>
        <v/>
      </c>
      <c r="F153" s="174" t="str">
        <f t="shared" si="16"/>
        <v/>
      </c>
      <c r="G153" s="175"/>
      <c r="H153" s="176"/>
      <c r="I153" s="189"/>
      <c r="J153" s="177"/>
      <c r="K153" s="183"/>
      <c r="L153" s="183"/>
      <c r="M153" s="178" t="str">
        <f t="shared" si="18"/>
        <v/>
      </c>
      <c r="N153" s="179"/>
      <c r="O153" s="184" t="str">
        <f>IFERROR(VLOOKUP(M153,計算用!$A$48:$B$55,2,FALSE),"")</f>
        <v/>
      </c>
      <c r="P153" s="185"/>
      <c r="Q153" s="185"/>
      <c r="R153" s="185"/>
      <c r="S153" s="180" t="str">
        <f t="shared" si="19"/>
        <v/>
      </c>
      <c r="T153" s="181"/>
      <c r="U153" s="182"/>
    </row>
    <row r="154" spans="1:21">
      <c r="A154" s="171">
        <f t="shared" si="15"/>
        <v>149</v>
      </c>
      <c r="B154" s="172"/>
      <c r="C154" s="172"/>
      <c r="D154" s="173"/>
      <c r="E154" s="174" t="str">
        <f t="shared" si="17"/>
        <v/>
      </c>
      <c r="F154" s="174" t="str">
        <f t="shared" si="16"/>
        <v/>
      </c>
      <c r="G154" s="175"/>
      <c r="H154" s="176"/>
      <c r="I154" s="189"/>
      <c r="J154" s="177"/>
      <c r="K154" s="183"/>
      <c r="L154" s="183"/>
      <c r="M154" s="178" t="str">
        <f t="shared" si="18"/>
        <v/>
      </c>
      <c r="N154" s="179"/>
      <c r="O154" s="184" t="str">
        <f>IFERROR(VLOOKUP(M154,計算用!$A$48:$B$55,2,FALSE),"")</f>
        <v/>
      </c>
      <c r="P154" s="185"/>
      <c r="Q154" s="185"/>
      <c r="R154" s="185"/>
      <c r="S154" s="180" t="str">
        <f t="shared" si="19"/>
        <v/>
      </c>
      <c r="T154" s="181"/>
      <c r="U154" s="182"/>
    </row>
    <row r="155" spans="1:21">
      <c r="A155" s="171">
        <f t="shared" si="15"/>
        <v>150</v>
      </c>
      <c r="B155" s="172"/>
      <c r="C155" s="172"/>
      <c r="D155" s="173"/>
      <c r="E155" s="174" t="str">
        <f t="shared" si="17"/>
        <v/>
      </c>
      <c r="F155" s="174" t="str">
        <f t="shared" si="16"/>
        <v/>
      </c>
      <c r="G155" s="175"/>
      <c r="H155" s="176"/>
      <c r="I155" s="189"/>
      <c r="J155" s="177"/>
      <c r="K155" s="183"/>
      <c r="L155" s="183"/>
      <c r="M155" s="178" t="str">
        <f t="shared" si="18"/>
        <v/>
      </c>
      <c r="N155" s="179"/>
      <c r="O155" s="184" t="str">
        <f>IFERROR(VLOOKUP(M155,計算用!$A$48:$B$55,2,FALSE),"")</f>
        <v/>
      </c>
      <c r="P155" s="185"/>
      <c r="Q155" s="185"/>
      <c r="R155" s="185"/>
      <c r="S155" s="180" t="str">
        <f t="shared" si="19"/>
        <v/>
      </c>
      <c r="T155" s="181"/>
      <c r="U155" s="182"/>
    </row>
    <row r="156" spans="1:21">
      <c r="A156" s="171">
        <f t="shared" si="15"/>
        <v>151</v>
      </c>
      <c r="B156" s="172"/>
      <c r="C156" s="172"/>
      <c r="D156" s="173"/>
      <c r="E156" s="174" t="str">
        <f t="shared" si="17"/>
        <v/>
      </c>
      <c r="F156" s="174" t="str">
        <f t="shared" si="16"/>
        <v/>
      </c>
      <c r="G156" s="175"/>
      <c r="H156" s="176"/>
      <c r="I156" s="189"/>
      <c r="J156" s="177"/>
      <c r="K156" s="183"/>
      <c r="L156" s="183"/>
      <c r="M156" s="178" t="str">
        <f t="shared" si="18"/>
        <v/>
      </c>
      <c r="N156" s="179"/>
      <c r="O156" s="184" t="str">
        <f>IFERROR(VLOOKUP(M156,計算用!$A$48:$B$55,2,FALSE),"")</f>
        <v/>
      </c>
      <c r="P156" s="185"/>
      <c r="Q156" s="185"/>
      <c r="R156" s="185"/>
      <c r="S156" s="180" t="str">
        <f t="shared" si="19"/>
        <v/>
      </c>
      <c r="T156" s="181"/>
      <c r="U156" s="182"/>
    </row>
    <row r="157" spans="1:21">
      <c r="A157" s="171">
        <f t="shared" si="15"/>
        <v>152</v>
      </c>
      <c r="B157" s="172"/>
      <c r="C157" s="172"/>
      <c r="D157" s="173"/>
      <c r="E157" s="174" t="str">
        <f t="shared" si="17"/>
        <v/>
      </c>
      <c r="F157" s="174" t="str">
        <f t="shared" si="16"/>
        <v/>
      </c>
      <c r="G157" s="175"/>
      <c r="H157" s="176"/>
      <c r="I157" s="189"/>
      <c r="J157" s="177"/>
      <c r="K157" s="183"/>
      <c r="L157" s="183"/>
      <c r="M157" s="178" t="str">
        <f t="shared" si="18"/>
        <v/>
      </c>
      <c r="N157" s="179"/>
      <c r="O157" s="184" t="str">
        <f>IFERROR(VLOOKUP(M157,計算用!$A$48:$B$55,2,FALSE),"")</f>
        <v/>
      </c>
      <c r="P157" s="185"/>
      <c r="Q157" s="185"/>
      <c r="R157" s="185"/>
      <c r="S157" s="180" t="str">
        <f t="shared" si="19"/>
        <v/>
      </c>
      <c r="T157" s="181"/>
      <c r="U157" s="182"/>
    </row>
    <row r="158" spans="1:21">
      <c r="A158" s="171">
        <f t="shared" si="15"/>
        <v>153</v>
      </c>
      <c r="B158" s="172"/>
      <c r="C158" s="172"/>
      <c r="D158" s="173"/>
      <c r="E158" s="174" t="str">
        <f t="shared" si="17"/>
        <v/>
      </c>
      <c r="F158" s="174" t="str">
        <f t="shared" si="16"/>
        <v/>
      </c>
      <c r="G158" s="175"/>
      <c r="H158" s="176"/>
      <c r="I158" s="189"/>
      <c r="J158" s="177"/>
      <c r="K158" s="183"/>
      <c r="L158" s="183"/>
      <c r="M158" s="178" t="str">
        <f t="shared" si="18"/>
        <v/>
      </c>
      <c r="N158" s="179"/>
      <c r="O158" s="184" t="str">
        <f>IFERROR(VLOOKUP(M158,計算用!$A$48:$B$55,2,FALSE),"")</f>
        <v/>
      </c>
      <c r="P158" s="185"/>
      <c r="Q158" s="185"/>
      <c r="R158" s="185"/>
      <c r="S158" s="180" t="str">
        <f t="shared" si="19"/>
        <v/>
      </c>
      <c r="T158" s="181"/>
      <c r="U158" s="182"/>
    </row>
    <row r="159" spans="1:21">
      <c r="A159" s="171">
        <f t="shared" si="15"/>
        <v>154</v>
      </c>
      <c r="B159" s="172"/>
      <c r="C159" s="172"/>
      <c r="D159" s="173"/>
      <c r="E159" s="174" t="str">
        <f t="shared" si="17"/>
        <v/>
      </c>
      <c r="F159" s="174" t="str">
        <f t="shared" si="16"/>
        <v/>
      </c>
      <c r="G159" s="175"/>
      <c r="H159" s="176"/>
      <c r="I159" s="189"/>
      <c r="J159" s="177"/>
      <c r="K159" s="183"/>
      <c r="L159" s="183"/>
      <c r="M159" s="178" t="str">
        <f t="shared" si="18"/>
        <v/>
      </c>
      <c r="N159" s="179"/>
      <c r="O159" s="184" t="str">
        <f>IFERROR(VLOOKUP(M159,計算用!$A$48:$B$55,2,FALSE),"")</f>
        <v/>
      </c>
      <c r="P159" s="185"/>
      <c r="Q159" s="185"/>
      <c r="R159" s="185"/>
      <c r="S159" s="180" t="str">
        <f t="shared" si="19"/>
        <v/>
      </c>
      <c r="T159" s="181"/>
      <c r="U159" s="182"/>
    </row>
    <row r="160" spans="1:21">
      <c r="A160" s="171">
        <f t="shared" si="15"/>
        <v>155</v>
      </c>
      <c r="B160" s="172"/>
      <c r="C160" s="172"/>
      <c r="D160" s="173"/>
      <c r="E160" s="174" t="str">
        <f t="shared" si="17"/>
        <v/>
      </c>
      <c r="F160" s="174" t="str">
        <f t="shared" si="16"/>
        <v/>
      </c>
      <c r="G160" s="175"/>
      <c r="H160" s="176"/>
      <c r="I160" s="189"/>
      <c r="J160" s="177"/>
      <c r="K160" s="183"/>
      <c r="L160" s="183"/>
      <c r="M160" s="178" t="str">
        <f t="shared" si="18"/>
        <v/>
      </c>
      <c r="N160" s="179"/>
      <c r="O160" s="184" t="str">
        <f>IFERROR(VLOOKUP(M160,計算用!$A$48:$B$55,2,FALSE),"")</f>
        <v/>
      </c>
      <c r="P160" s="185"/>
      <c r="Q160" s="185"/>
      <c r="R160" s="185"/>
      <c r="S160" s="180" t="str">
        <f t="shared" si="19"/>
        <v/>
      </c>
      <c r="T160" s="181"/>
      <c r="U160" s="182"/>
    </row>
    <row r="161" spans="1:21">
      <c r="A161" s="171">
        <f t="shared" si="15"/>
        <v>156</v>
      </c>
      <c r="B161" s="172"/>
      <c r="C161" s="172"/>
      <c r="D161" s="173"/>
      <c r="E161" s="174" t="str">
        <f t="shared" si="17"/>
        <v/>
      </c>
      <c r="F161" s="174" t="str">
        <f t="shared" si="16"/>
        <v/>
      </c>
      <c r="G161" s="175"/>
      <c r="H161" s="176"/>
      <c r="I161" s="189"/>
      <c r="J161" s="177"/>
      <c r="K161" s="183"/>
      <c r="L161" s="183"/>
      <c r="M161" s="178" t="str">
        <f t="shared" si="18"/>
        <v/>
      </c>
      <c r="N161" s="179"/>
      <c r="O161" s="184" t="str">
        <f>IFERROR(VLOOKUP(M161,計算用!$A$48:$B$55,2,FALSE),"")</f>
        <v/>
      </c>
      <c r="P161" s="185"/>
      <c r="Q161" s="185"/>
      <c r="R161" s="185"/>
      <c r="S161" s="180" t="str">
        <f t="shared" si="19"/>
        <v/>
      </c>
      <c r="T161" s="181"/>
      <c r="U161" s="182"/>
    </row>
    <row r="162" spans="1:21">
      <c r="A162" s="171">
        <f t="shared" si="15"/>
        <v>157</v>
      </c>
      <c r="B162" s="172"/>
      <c r="C162" s="172"/>
      <c r="D162" s="173"/>
      <c r="E162" s="174" t="str">
        <f t="shared" si="17"/>
        <v/>
      </c>
      <c r="F162" s="174" t="str">
        <f t="shared" si="16"/>
        <v/>
      </c>
      <c r="G162" s="175"/>
      <c r="H162" s="176"/>
      <c r="I162" s="189"/>
      <c r="J162" s="177"/>
      <c r="K162" s="183"/>
      <c r="L162" s="183"/>
      <c r="M162" s="178" t="str">
        <f t="shared" si="18"/>
        <v/>
      </c>
      <c r="N162" s="179"/>
      <c r="O162" s="184" t="str">
        <f>IFERROR(VLOOKUP(M162,計算用!$A$48:$B$55,2,FALSE),"")</f>
        <v/>
      </c>
      <c r="P162" s="185"/>
      <c r="Q162" s="185"/>
      <c r="R162" s="185"/>
      <c r="S162" s="180" t="str">
        <f t="shared" si="19"/>
        <v/>
      </c>
      <c r="T162" s="181"/>
      <c r="U162" s="182"/>
    </row>
    <row r="163" spans="1:21">
      <c r="A163" s="171">
        <f t="shared" si="15"/>
        <v>158</v>
      </c>
      <c r="B163" s="172"/>
      <c r="C163" s="172"/>
      <c r="D163" s="173"/>
      <c r="E163" s="174" t="str">
        <f t="shared" si="17"/>
        <v/>
      </c>
      <c r="F163" s="174" t="str">
        <f t="shared" si="16"/>
        <v/>
      </c>
      <c r="G163" s="175"/>
      <c r="H163" s="176"/>
      <c r="I163" s="189"/>
      <c r="J163" s="177"/>
      <c r="K163" s="183"/>
      <c r="L163" s="183"/>
      <c r="M163" s="178" t="str">
        <f t="shared" si="18"/>
        <v/>
      </c>
      <c r="N163" s="179"/>
      <c r="O163" s="184" t="str">
        <f>IFERROR(VLOOKUP(M163,計算用!$A$48:$B$55,2,FALSE),"")</f>
        <v/>
      </c>
      <c r="P163" s="185"/>
      <c r="Q163" s="185"/>
      <c r="R163" s="185"/>
      <c r="S163" s="180" t="str">
        <f t="shared" si="19"/>
        <v/>
      </c>
      <c r="T163" s="181"/>
      <c r="U163" s="182"/>
    </row>
    <row r="164" spans="1:21">
      <c r="A164" s="171">
        <f t="shared" si="15"/>
        <v>159</v>
      </c>
      <c r="B164" s="172"/>
      <c r="C164" s="172"/>
      <c r="D164" s="173"/>
      <c r="E164" s="174" t="str">
        <f t="shared" si="17"/>
        <v/>
      </c>
      <c r="F164" s="174" t="str">
        <f t="shared" si="16"/>
        <v/>
      </c>
      <c r="G164" s="175"/>
      <c r="H164" s="176"/>
      <c r="I164" s="189"/>
      <c r="J164" s="177"/>
      <c r="K164" s="183"/>
      <c r="L164" s="183"/>
      <c r="M164" s="178" t="str">
        <f t="shared" si="18"/>
        <v/>
      </c>
      <c r="N164" s="179"/>
      <c r="O164" s="184" t="str">
        <f>IFERROR(VLOOKUP(M164,計算用!$A$48:$B$55,2,FALSE),"")</f>
        <v/>
      </c>
      <c r="P164" s="185"/>
      <c r="Q164" s="185"/>
      <c r="R164" s="185"/>
      <c r="S164" s="180" t="str">
        <f t="shared" si="19"/>
        <v/>
      </c>
      <c r="T164" s="181"/>
      <c r="U164" s="182"/>
    </row>
    <row r="165" spans="1:21">
      <c r="A165" s="171">
        <f t="shared" si="15"/>
        <v>160</v>
      </c>
      <c r="B165" s="172"/>
      <c r="C165" s="172"/>
      <c r="D165" s="173"/>
      <c r="E165" s="174" t="str">
        <f t="shared" si="17"/>
        <v/>
      </c>
      <c r="F165" s="174" t="str">
        <f t="shared" si="16"/>
        <v/>
      </c>
      <c r="G165" s="175"/>
      <c r="H165" s="176"/>
      <c r="I165" s="189"/>
      <c r="J165" s="177"/>
      <c r="K165" s="183"/>
      <c r="L165" s="183"/>
      <c r="M165" s="178" t="str">
        <f t="shared" si="18"/>
        <v/>
      </c>
      <c r="N165" s="179"/>
      <c r="O165" s="184" t="str">
        <f>IFERROR(VLOOKUP(M165,計算用!$A$48:$B$55,2,FALSE),"")</f>
        <v/>
      </c>
      <c r="P165" s="185"/>
      <c r="Q165" s="185"/>
      <c r="R165" s="185"/>
      <c r="S165" s="180" t="str">
        <f t="shared" si="19"/>
        <v/>
      </c>
      <c r="T165" s="181"/>
      <c r="U165" s="182"/>
    </row>
    <row r="166" spans="1:21">
      <c r="A166" s="171">
        <f t="shared" si="15"/>
        <v>161</v>
      </c>
      <c r="B166" s="172"/>
      <c r="C166" s="172"/>
      <c r="D166" s="173"/>
      <c r="E166" s="174" t="str">
        <f t="shared" si="17"/>
        <v/>
      </c>
      <c r="F166" s="174" t="str">
        <f t="shared" si="16"/>
        <v/>
      </c>
      <c r="G166" s="175"/>
      <c r="H166" s="176"/>
      <c r="I166" s="189"/>
      <c r="J166" s="177"/>
      <c r="K166" s="183"/>
      <c r="L166" s="183"/>
      <c r="M166" s="178" t="str">
        <f t="shared" si="18"/>
        <v/>
      </c>
      <c r="N166" s="179"/>
      <c r="O166" s="184" t="str">
        <f>IFERROR(VLOOKUP(M166,計算用!$A$48:$B$55,2,FALSE),"")</f>
        <v/>
      </c>
      <c r="P166" s="185"/>
      <c r="Q166" s="185"/>
      <c r="R166" s="185"/>
      <c r="S166" s="180" t="str">
        <f t="shared" si="19"/>
        <v/>
      </c>
      <c r="T166" s="181"/>
      <c r="U166" s="182"/>
    </row>
    <row r="167" spans="1:21">
      <c r="A167" s="171">
        <f t="shared" si="15"/>
        <v>162</v>
      </c>
      <c r="B167" s="172"/>
      <c r="C167" s="172"/>
      <c r="D167" s="173"/>
      <c r="E167" s="174" t="str">
        <f t="shared" si="17"/>
        <v/>
      </c>
      <c r="F167" s="174" t="str">
        <f t="shared" si="16"/>
        <v/>
      </c>
      <c r="G167" s="175"/>
      <c r="H167" s="176"/>
      <c r="I167" s="189"/>
      <c r="J167" s="177"/>
      <c r="K167" s="183"/>
      <c r="L167" s="183"/>
      <c r="M167" s="178" t="str">
        <f t="shared" si="18"/>
        <v/>
      </c>
      <c r="N167" s="179"/>
      <c r="O167" s="184" t="str">
        <f>IFERROR(VLOOKUP(M167,計算用!$A$48:$B$55,2,FALSE),"")</f>
        <v/>
      </c>
      <c r="P167" s="185"/>
      <c r="Q167" s="185"/>
      <c r="R167" s="185"/>
      <c r="S167" s="180" t="str">
        <f t="shared" si="19"/>
        <v/>
      </c>
      <c r="T167" s="181"/>
      <c r="U167" s="182"/>
    </row>
    <row r="168" spans="1:21">
      <c r="A168" s="171">
        <f t="shared" si="15"/>
        <v>163</v>
      </c>
      <c r="B168" s="172"/>
      <c r="C168" s="172"/>
      <c r="D168" s="173"/>
      <c r="E168" s="174" t="str">
        <f t="shared" si="17"/>
        <v/>
      </c>
      <c r="F168" s="174" t="str">
        <f t="shared" si="16"/>
        <v/>
      </c>
      <c r="G168" s="175"/>
      <c r="H168" s="176"/>
      <c r="I168" s="189"/>
      <c r="J168" s="177"/>
      <c r="K168" s="183"/>
      <c r="L168" s="183"/>
      <c r="M168" s="178" t="str">
        <f t="shared" si="18"/>
        <v/>
      </c>
      <c r="N168" s="179"/>
      <c r="O168" s="184" t="str">
        <f>IFERROR(VLOOKUP(M168,計算用!$A$48:$B$55,2,FALSE),"")</f>
        <v/>
      </c>
      <c r="P168" s="185"/>
      <c r="Q168" s="185"/>
      <c r="R168" s="185"/>
      <c r="S168" s="180" t="str">
        <f t="shared" si="19"/>
        <v/>
      </c>
      <c r="T168" s="181"/>
      <c r="U168" s="182"/>
    </row>
    <row r="169" spans="1:21">
      <c r="A169" s="171">
        <f t="shared" si="15"/>
        <v>164</v>
      </c>
      <c r="B169" s="172"/>
      <c r="C169" s="172"/>
      <c r="D169" s="173"/>
      <c r="E169" s="174" t="str">
        <f t="shared" si="17"/>
        <v/>
      </c>
      <c r="F169" s="174" t="str">
        <f t="shared" si="16"/>
        <v/>
      </c>
      <c r="G169" s="175"/>
      <c r="H169" s="176"/>
      <c r="I169" s="189"/>
      <c r="J169" s="177"/>
      <c r="K169" s="183"/>
      <c r="L169" s="183"/>
      <c r="M169" s="178" t="str">
        <f t="shared" si="18"/>
        <v/>
      </c>
      <c r="N169" s="179"/>
      <c r="O169" s="184" t="str">
        <f>IFERROR(VLOOKUP(M169,計算用!$A$48:$B$55,2,FALSE),"")</f>
        <v/>
      </c>
      <c r="P169" s="185"/>
      <c r="Q169" s="185"/>
      <c r="R169" s="185"/>
      <c r="S169" s="180" t="str">
        <f t="shared" si="19"/>
        <v/>
      </c>
      <c r="T169" s="181"/>
      <c r="U169" s="182"/>
    </row>
    <row r="170" spans="1:21">
      <c r="A170" s="171">
        <f t="shared" si="15"/>
        <v>165</v>
      </c>
      <c r="B170" s="172"/>
      <c r="C170" s="172"/>
      <c r="D170" s="173"/>
      <c r="E170" s="174" t="str">
        <f t="shared" si="17"/>
        <v/>
      </c>
      <c r="F170" s="174" t="str">
        <f t="shared" si="16"/>
        <v/>
      </c>
      <c r="G170" s="175"/>
      <c r="H170" s="176"/>
      <c r="I170" s="189"/>
      <c r="J170" s="177"/>
      <c r="K170" s="183"/>
      <c r="L170" s="183"/>
      <c r="M170" s="178" t="str">
        <f t="shared" si="18"/>
        <v/>
      </c>
      <c r="N170" s="179"/>
      <c r="O170" s="184" t="str">
        <f>IFERROR(VLOOKUP(M170,計算用!$A$48:$B$55,2,FALSE),"")</f>
        <v/>
      </c>
      <c r="P170" s="185"/>
      <c r="Q170" s="185"/>
      <c r="R170" s="185"/>
      <c r="S170" s="180" t="str">
        <f t="shared" si="19"/>
        <v/>
      </c>
      <c r="T170" s="181"/>
      <c r="U170" s="182"/>
    </row>
    <row r="171" spans="1:21">
      <c r="A171" s="171">
        <f t="shared" si="15"/>
        <v>166</v>
      </c>
      <c r="B171" s="172"/>
      <c r="C171" s="172"/>
      <c r="D171" s="173"/>
      <c r="E171" s="174" t="str">
        <f t="shared" si="17"/>
        <v/>
      </c>
      <c r="F171" s="174" t="str">
        <f t="shared" si="16"/>
        <v/>
      </c>
      <c r="G171" s="175"/>
      <c r="H171" s="176"/>
      <c r="I171" s="189"/>
      <c r="J171" s="177"/>
      <c r="K171" s="183"/>
      <c r="L171" s="183"/>
      <c r="M171" s="178" t="str">
        <f t="shared" si="18"/>
        <v/>
      </c>
      <c r="N171" s="179"/>
      <c r="O171" s="184" t="str">
        <f>IFERROR(VLOOKUP(M171,計算用!$A$48:$B$55,2,FALSE),"")</f>
        <v/>
      </c>
      <c r="P171" s="185"/>
      <c r="Q171" s="185"/>
      <c r="R171" s="185"/>
      <c r="S171" s="180" t="str">
        <f t="shared" si="19"/>
        <v/>
      </c>
      <c r="T171" s="181"/>
      <c r="U171" s="182"/>
    </row>
    <row r="172" spans="1:21">
      <c r="A172" s="171">
        <f t="shared" si="15"/>
        <v>167</v>
      </c>
      <c r="B172" s="172"/>
      <c r="C172" s="172"/>
      <c r="D172" s="173"/>
      <c r="E172" s="174" t="str">
        <f t="shared" si="17"/>
        <v/>
      </c>
      <c r="F172" s="174" t="str">
        <f t="shared" si="16"/>
        <v/>
      </c>
      <c r="G172" s="175"/>
      <c r="H172" s="176"/>
      <c r="I172" s="189"/>
      <c r="J172" s="177"/>
      <c r="K172" s="183"/>
      <c r="L172" s="183"/>
      <c r="M172" s="178" t="str">
        <f t="shared" si="18"/>
        <v/>
      </c>
      <c r="N172" s="179"/>
      <c r="O172" s="184" t="str">
        <f>IFERROR(VLOOKUP(M172,計算用!$A$48:$B$55,2,FALSE),"")</f>
        <v/>
      </c>
      <c r="P172" s="185"/>
      <c r="Q172" s="185"/>
      <c r="R172" s="185"/>
      <c r="S172" s="180" t="str">
        <f t="shared" si="19"/>
        <v/>
      </c>
      <c r="T172" s="181"/>
      <c r="U172" s="182"/>
    </row>
    <row r="173" spans="1:21">
      <c r="A173" s="171">
        <f t="shared" si="15"/>
        <v>168</v>
      </c>
      <c r="B173" s="172"/>
      <c r="C173" s="172"/>
      <c r="D173" s="173"/>
      <c r="E173" s="174" t="str">
        <f t="shared" si="17"/>
        <v/>
      </c>
      <c r="F173" s="174" t="str">
        <f t="shared" si="16"/>
        <v/>
      </c>
      <c r="G173" s="175"/>
      <c r="H173" s="176"/>
      <c r="I173" s="189"/>
      <c r="J173" s="177"/>
      <c r="K173" s="183"/>
      <c r="L173" s="183"/>
      <c r="M173" s="178" t="str">
        <f t="shared" si="18"/>
        <v/>
      </c>
      <c r="N173" s="179"/>
      <c r="O173" s="184" t="str">
        <f>IFERROR(VLOOKUP(M173,計算用!$A$48:$B$55,2,FALSE),"")</f>
        <v/>
      </c>
      <c r="P173" s="185"/>
      <c r="Q173" s="185"/>
      <c r="R173" s="185"/>
      <c r="S173" s="180" t="str">
        <f t="shared" si="19"/>
        <v/>
      </c>
      <c r="T173" s="181"/>
      <c r="U173" s="182"/>
    </row>
    <row r="174" spans="1:21">
      <c r="A174" s="171">
        <f t="shared" si="15"/>
        <v>169</v>
      </c>
      <c r="B174" s="172"/>
      <c r="C174" s="172"/>
      <c r="D174" s="173"/>
      <c r="E174" s="174" t="str">
        <f t="shared" si="17"/>
        <v/>
      </c>
      <c r="F174" s="174" t="str">
        <f t="shared" si="16"/>
        <v/>
      </c>
      <c r="G174" s="175"/>
      <c r="H174" s="176"/>
      <c r="I174" s="189"/>
      <c r="J174" s="177"/>
      <c r="K174" s="183"/>
      <c r="L174" s="183"/>
      <c r="M174" s="178" t="str">
        <f t="shared" si="18"/>
        <v/>
      </c>
      <c r="N174" s="179"/>
      <c r="O174" s="184" t="str">
        <f>IFERROR(VLOOKUP(M174,計算用!$A$48:$B$55,2,FALSE),"")</f>
        <v/>
      </c>
      <c r="P174" s="185"/>
      <c r="Q174" s="185"/>
      <c r="R174" s="185"/>
      <c r="S174" s="180" t="str">
        <f t="shared" si="19"/>
        <v/>
      </c>
      <c r="T174" s="181"/>
      <c r="U174" s="182"/>
    </row>
    <row r="175" spans="1:21">
      <c r="A175" s="171">
        <f t="shared" si="15"/>
        <v>170</v>
      </c>
      <c r="B175" s="172"/>
      <c r="C175" s="172"/>
      <c r="D175" s="173"/>
      <c r="E175" s="174" t="str">
        <f t="shared" si="17"/>
        <v/>
      </c>
      <c r="F175" s="174" t="str">
        <f t="shared" si="16"/>
        <v/>
      </c>
      <c r="G175" s="175"/>
      <c r="H175" s="176"/>
      <c r="I175" s="189"/>
      <c r="J175" s="177"/>
      <c r="K175" s="183"/>
      <c r="L175" s="183"/>
      <c r="M175" s="178" t="str">
        <f t="shared" si="18"/>
        <v/>
      </c>
      <c r="N175" s="179"/>
      <c r="O175" s="184" t="str">
        <f>IFERROR(VLOOKUP(M175,計算用!$A$48:$B$55,2,FALSE),"")</f>
        <v/>
      </c>
      <c r="P175" s="185"/>
      <c r="Q175" s="185"/>
      <c r="R175" s="185"/>
      <c r="S175" s="180" t="str">
        <f t="shared" si="19"/>
        <v/>
      </c>
      <c r="T175" s="181"/>
      <c r="U175" s="182"/>
    </row>
    <row r="176" spans="1:21">
      <c r="A176" s="171">
        <f t="shared" si="15"/>
        <v>171</v>
      </c>
      <c r="B176" s="172"/>
      <c r="C176" s="172"/>
      <c r="D176" s="173"/>
      <c r="E176" s="174" t="str">
        <f t="shared" si="17"/>
        <v/>
      </c>
      <c r="F176" s="174" t="str">
        <f t="shared" si="16"/>
        <v/>
      </c>
      <c r="G176" s="175"/>
      <c r="H176" s="176"/>
      <c r="I176" s="189"/>
      <c r="J176" s="177"/>
      <c r="K176" s="183"/>
      <c r="L176" s="183"/>
      <c r="M176" s="178" t="str">
        <f t="shared" si="18"/>
        <v/>
      </c>
      <c r="N176" s="179"/>
      <c r="O176" s="184" t="str">
        <f>IFERROR(VLOOKUP(M176,計算用!$A$48:$B$55,2,FALSE),"")</f>
        <v/>
      </c>
      <c r="P176" s="185"/>
      <c r="Q176" s="185"/>
      <c r="R176" s="185"/>
      <c r="S176" s="180" t="str">
        <f t="shared" si="19"/>
        <v/>
      </c>
      <c r="T176" s="181"/>
      <c r="U176" s="182"/>
    </row>
    <row r="177" spans="1:21">
      <c r="A177" s="171">
        <f t="shared" si="15"/>
        <v>172</v>
      </c>
      <c r="B177" s="172"/>
      <c r="C177" s="172"/>
      <c r="D177" s="173"/>
      <c r="E177" s="174" t="str">
        <f t="shared" si="17"/>
        <v/>
      </c>
      <c r="F177" s="174" t="str">
        <f t="shared" si="16"/>
        <v/>
      </c>
      <c r="G177" s="175"/>
      <c r="H177" s="176"/>
      <c r="I177" s="189"/>
      <c r="J177" s="177"/>
      <c r="K177" s="183"/>
      <c r="L177" s="183"/>
      <c r="M177" s="178" t="str">
        <f t="shared" si="18"/>
        <v/>
      </c>
      <c r="N177" s="179"/>
      <c r="O177" s="184" t="str">
        <f>IFERROR(VLOOKUP(M177,計算用!$A$48:$B$55,2,FALSE),"")</f>
        <v/>
      </c>
      <c r="P177" s="185"/>
      <c r="Q177" s="185"/>
      <c r="R177" s="185"/>
      <c r="S177" s="180" t="str">
        <f t="shared" si="19"/>
        <v/>
      </c>
      <c r="T177" s="181"/>
      <c r="U177" s="182"/>
    </row>
    <row r="178" spans="1:21">
      <c r="A178" s="171">
        <f t="shared" si="15"/>
        <v>173</v>
      </c>
      <c r="B178" s="172"/>
      <c r="C178" s="172"/>
      <c r="D178" s="173"/>
      <c r="E178" s="174" t="str">
        <f t="shared" si="17"/>
        <v/>
      </c>
      <c r="F178" s="174" t="str">
        <f t="shared" si="16"/>
        <v/>
      </c>
      <c r="G178" s="175"/>
      <c r="H178" s="176"/>
      <c r="I178" s="189"/>
      <c r="J178" s="177"/>
      <c r="K178" s="183"/>
      <c r="L178" s="183"/>
      <c r="M178" s="178" t="str">
        <f t="shared" si="18"/>
        <v/>
      </c>
      <c r="N178" s="179"/>
      <c r="O178" s="184" t="str">
        <f>IFERROR(VLOOKUP(M178,計算用!$A$48:$B$55,2,FALSE),"")</f>
        <v/>
      </c>
      <c r="P178" s="185"/>
      <c r="Q178" s="185"/>
      <c r="R178" s="185"/>
      <c r="S178" s="180" t="str">
        <f t="shared" si="19"/>
        <v/>
      </c>
      <c r="T178" s="181"/>
      <c r="U178" s="182"/>
    </row>
    <row r="179" spans="1:21">
      <c r="A179" s="171">
        <f t="shared" si="15"/>
        <v>174</v>
      </c>
      <c r="B179" s="172"/>
      <c r="C179" s="172"/>
      <c r="D179" s="173"/>
      <c r="E179" s="174" t="str">
        <f t="shared" si="17"/>
        <v/>
      </c>
      <c r="F179" s="174" t="str">
        <f t="shared" si="16"/>
        <v/>
      </c>
      <c r="G179" s="175"/>
      <c r="H179" s="176"/>
      <c r="I179" s="189"/>
      <c r="J179" s="177"/>
      <c r="K179" s="183"/>
      <c r="L179" s="183"/>
      <c r="M179" s="178" t="str">
        <f t="shared" si="18"/>
        <v/>
      </c>
      <c r="N179" s="179"/>
      <c r="O179" s="184" t="str">
        <f>IFERROR(VLOOKUP(M179,計算用!$A$48:$B$55,2,FALSE),"")</f>
        <v/>
      </c>
      <c r="P179" s="185"/>
      <c r="Q179" s="185"/>
      <c r="R179" s="185"/>
      <c r="S179" s="180" t="str">
        <f t="shared" si="19"/>
        <v/>
      </c>
      <c r="T179" s="181"/>
      <c r="U179" s="182"/>
    </row>
    <row r="180" spans="1:21">
      <c r="A180" s="171">
        <f t="shared" si="15"/>
        <v>175</v>
      </c>
      <c r="B180" s="172"/>
      <c r="C180" s="172"/>
      <c r="D180" s="173"/>
      <c r="E180" s="174" t="str">
        <f t="shared" si="17"/>
        <v/>
      </c>
      <c r="F180" s="174" t="str">
        <f t="shared" si="16"/>
        <v/>
      </c>
      <c r="G180" s="175"/>
      <c r="H180" s="176"/>
      <c r="I180" s="189"/>
      <c r="J180" s="177"/>
      <c r="K180" s="183"/>
      <c r="L180" s="183"/>
      <c r="M180" s="178" t="str">
        <f t="shared" si="18"/>
        <v/>
      </c>
      <c r="N180" s="179"/>
      <c r="O180" s="184" t="str">
        <f>IFERROR(VLOOKUP(M180,計算用!$A$48:$B$55,2,FALSE),"")</f>
        <v/>
      </c>
      <c r="P180" s="185"/>
      <c r="Q180" s="185"/>
      <c r="R180" s="185"/>
      <c r="S180" s="180" t="str">
        <f t="shared" si="19"/>
        <v/>
      </c>
      <c r="T180" s="181"/>
      <c r="U180" s="182"/>
    </row>
    <row r="181" spans="1:21">
      <c r="A181" s="171">
        <f t="shared" si="15"/>
        <v>176</v>
      </c>
      <c r="B181" s="172"/>
      <c r="C181" s="172"/>
      <c r="D181" s="173"/>
      <c r="E181" s="174" t="str">
        <f t="shared" si="17"/>
        <v/>
      </c>
      <c r="F181" s="174" t="str">
        <f t="shared" si="16"/>
        <v/>
      </c>
      <c r="G181" s="175"/>
      <c r="H181" s="176"/>
      <c r="I181" s="189"/>
      <c r="J181" s="177"/>
      <c r="K181" s="183"/>
      <c r="L181" s="183"/>
      <c r="M181" s="178" t="str">
        <f t="shared" si="18"/>
        <v/>
      </c>
      <c r="N181" s="179"/>
      <c r="O181" s="184" t="str">
        <f>IFERROR(VLOOKUP(M181,計算用!$A$48:$B$55,2,FALSE),"")</f>
        <v/>
      </c>
      <c r="P181" s="185"/>
      <c r="Q181" s="185"/>
      <c r="R181" s="185"/>
      <c r="S181" s="180" t="str">
        <f t="shared" si="19"/>
        <v/>
      </c>
      <c r="T181" s="181"/>
      <c r="U181" s="182"/>
    </row>
    <row r="182" spans="1:21">
      <c r="A182" s="171">
        <f t="shared" si="15"/>
        <v>177</v>
      </c>
      <c r="B182" s="172"/>
      <c r="C182" s="172"/>
      <c r="D182" s="173"/>
      <c r="E182" s="174" t="str">
        <f t="shared" si="17"/>
        <v/>
      </c>
      <c r="F182" s="174" t="str">
        <f t="shared" si="16"/>
        <v/>
      </c>
      <c r="G182" s="175"/>
      <c r="H182" s="176"/>
      <c r="I182" s="189"/>
      <c r="J182" s="177"/>
      <c r="K182" s="183"/>
      <c r="L182" s="183"/>
      <c r="M182" s="178" t="str">
        <f t="shared" si="18"/>
        <v/>
      </c>
      <c r="N182" s="179"/>
      <c r="O182" s="184" t="str">
        <f>IFERROR(VLOOKUP(M182,計算用!$A$48:$B$55,2,FALSE),"")</f>
        <v/>
      </c>
      <c r="P182" s="185"/>
      <c r="Q182" s="185"/>
      <c r="R182" s="185"/>
      <c r="S182" s="180" t="str">
        <f t="shared" si="19"/>
        <v/>
      </c>
      <c r="T182" s="181"/>
      <c r="U182" s="182"/>
    </row>
    <row r="183" spans="1:21">
      <c r="A183" s="171">
        <f t="shared" si="15"/>
        <v>178</v>
      </c>
      <c r="B183" s="172"/>
      <c r="C183" s="172"/>
      <c r="D183" s="173"/>
      <c r="E183" s="174" t="str">
        <f t="shared" si="17"/>
        <v/>
      </c>
      <c r="F183" s="174" t="str">
        <f t="shared" si="16"/>
        <v/>
      </c>
      <c r="G183" s="175"/>
      <c r="H183" s="176"/>
      <c r="I183" s="189"/>
      <c r="J183" s="177"/>
      <c r="K183" s="183"/>
      <c r="L183" s="183"/>
      <c r="M183" s="178" t="str">
        <f t="shared" si="18"/>
        <v/>
      </c>
      <c r="N183" s="179"/>
      <c r="O183" s="184" t="str">
        <f>IFERROR(VLOOKUP(M183,計算用!$A$48:$B$55,2,FALSE),"")</f>
        <v/>
      </c>
      <c r="P183" s="185"/>
      <c r="Q183" s="185"/>
      <c r="R183" s="185"/>
      <c r="S183" s="180" t="str">
        <f t="shared" si="19"/>
        <v/>
      </c>
      <c r="T183" s="181"/>
      <c r="U183" s="182"/>
    </row>
    <row r="184" spans="1:21">
      <c r="A184" s="171">
        <f t="shared" si="15"/>
        <v>179</v>
      </c>
      <c r="B184" s="172"/>
      <c r="C184" s="172"/>
      <c r="D184" s="173"/>
      <c r="E184" s="174" t="str">
        <f t="shared" si="17"/>
        <v/>
      </c>
      <c r="F184" s="174" t="str">
        <f t="shared" si="16"/>
        <v/>
      </c>
      <c r="G184" s="175"/>
      <c r="H184" s="176"/>
      <c r="I184" s="189"/>
      <c r="J184" s="177"/>
      <c r="K184" s="183"/>
      <c r="L184" s="183"/>
      <c r="M184" s="178" t="str">
        <f t="shared" si="18"/>
        <v/>
      </c>
      <c r="N184" s="179"/>
      <c r="O184" s="184" t="str">
        <f>IFERROR(VLOOKUP(M184,計算用!$A$48:$B$55,2,FALSE),"")</f>
        <v/>
      </c>
      <c r="P184" s="185"/>
      <c r="Q184" s="185"/>
      <c r="R184" s="185"/>
      <c r="S184" s="180" t="str">
        <f t="shared" si="19"/>
        <v/>
      </c>
      <c r="T184" s="181"/>
      <c r="U184" s="182"/>
    </row>
    <row r="185" spans="1:21">
      <c r="A185" s="171">
        <f t="shared" si="15"/>
        <v>180</v>
      </c>
      <c r="B185" s="172"/>
      <c r="C185" s="172"/>
      <c r="D185" s="173"/>
      <c r="E185" s="174" t="str">
        <f t="shared" si="17"/>
        <v/>
      </c>
      <c r="F185" s="174" t="str">
        <f t="shared" si="16"/>
        <v/>
      </c>
      <c r="G185" s="175"/>
      <c r="H185" s="176"/>
      <c r="I185" s="189"/>
      <c r="J185" s="177"/>
      <c r="K185" s="183"/>
      <c r="L185" s="183"/>
      <c r="M185" s="178" t="str">
        <f t="shared" si="18"/>
        <v/>
      </c>
      <c r="N185" s="179"/>
      <c r="O185" s="184" t="str">
        <f>IFERROR(VLOOKUP(M185,計算用!$A$48:$B$55,2,FALSE),"")</f>
        <v/>
      </c>
      <c r="P185" s="185"/>
      <c r="Q185" s="185"/>
      <c r="R185" s="185"/>
      <c r="S185" s="180" t="str">
        <f t="shared" si="19"/>
        <v/>
      </c>
      <c r="T185" s="181"/>
      <c r="U185" s="182"/>
    </row>
    <row r="186" spans="1:21">
      <c r="A186" s="171">
        <f t="shared" ref="A186:A205" si="20">A185+1</f>
        <v>181</v>
      </c>
      <c r="B186" s="172"/>
      <c r="C186" s="172"/>
      <c r="D186" s="173"/>
      <c r="E186" s="174" t="str">
        <f t="shared" si="17"/>
        <v/>
      </c>
      <c r="F186" s="174" t="str">
        <f t="shared" si="16"/>
        <v/>
      </c>
      <c r="G186" s="175"/>
      <c r="H186" s="176"/>
      <c r="I186" s="189"/>
      <c r="J186" s="177"/>
      <c r="K186" s="183"/>
      <c r="L186" s="183"/>
      <c r="M186" s="178" t="str">
        <f t="shared" si="18"/>
        <v/>
      </c>
      <c r="N186" s="179"/>
      <c r="O186" s="184" t="str">
        <f>IFERROR(VLOOKUP(M186,計算用!$A$48:$B$55,2,FALSE),"")</f>
        <v/>
      </c>
      <c r="P186" s="185"/>
      <c r="Q186" s="185"/>
      <c r="R186" s="185"/>
      <c r="S186" s="180" t="str">
        <f t="shared" si="19"/>
        <v/>
      </c>
      <c r="T186" s="181"/>
      <c r="U186" s="182"/>
    </row>
    <row r="187" spans="1:21">
      <c r="A187" s="171">
        <f t="shared" si="20"/>
        <v>182</v>
      </c>
      <c r="B187" s="172"/>
      <c r="C187" s="172"/>
      <c r="D187" s="173"/>
      <c r="E187" s="174" t="str">
        <f t="shared" si="17"/>
        <v/>
      </c>
      <c r="F187" s="174" t="str">
        <f t="shared" si="16"/>
        <v/>
      </c>
      <c r="G187" s="175"/>
      <c r="H187" s="176"/>
      <c r="I187" s="189"/>
      <c r="J187" s="177"/>
      <c r="K187" s="183"/>
      <c r="L187" s="183"/>
      <c r="M187" s="178" t="str">
        <f t="shared" si="18"/>
        <v/>
      </c>
      <c r="N187" s="179"/>
      <c r="O187" s="184" t="str">
        <f>IFERROR(VLOOKUP(M187,計算用!$A$48:$B$55,2,FALSE),"")</f>
        <v/>
      </c>
      <c r="P187" s="185"/>
      <c r="Q187" s="185"/>
      <c r="R187" s="185"/>
      <c r="S187" s="180" t="str">
        <f t="shared" si="19"/>
        <v/>
      </c>
      <c r="T187" s="181"/>
      <c r="U187" s="182"/>
    </row>
    <row r="188" spans="1:21">
      <c r="A188" s="171">
        <f t="shared" si="20"/>
        <v>183</v>
      </c>
      <c r="B188" s="172"/>
      <c r="C188" s="172"/>
      <c r="D188" s="173"/>
      <c r="E188" s="174" t="str">
        <f t="shared" si="17"/>
        <v/>
      </c>
      <c r="F188" s="174" t="str">
        <f t="shared" si="16"/>
        <v/>
      </c>
      <c r="G188" s="175"/>
      <c r="H188" s="176"/>
      <c r="I188" s="189"/>
      <c r="J188" s="177"/>
      <c r="K188" s="183"/>
      <c r="L188" s="183"/>
      <c r="M188" s="178" t="str">
        <f t="shared" si="18"/>
        <v/>
      </c>
      <c r="N188" s="179"/>
      <c r="O188" s="184" t="str">
        <f>IFERROR(VLOOKUP(M188,計算用!$A$48:$B$55,2,FALSE),"")</f>
        <v/>
      </c>
      <c r="P188" s="185"/>
      <c r="Q188" s="185"/>
      <c r="R188" s="185"/>
      <c r="S188" s="180" t="str">
        <f t="shared" si="19"/>
        <v/>
      </c>
      <c r="T188" s="181"/>
      <c r="U188" s="182"/>
    </row>
    <row r="189" spans="1:21">
      <c r="A189" s="171">
        <f t="shared" si="20"/>
        <v>184</v>
      </c>
      <c r="B189" s="172"/>
      <c r="C189" s="172"/>
      <c r="D189" s="173"/>
      <c r="E189" s="174" t="str">
        <f t="shared" si="17"/>
        <v/>
      </c>
      <c r="F189" s="174" t="str">
        <f t="shared" si="16"/>
        <v/>
      </c>
      <c r="G189" s="175"/>
      <c r="H189" s="176"/>
      <c r="I189" s="189"/>
      <c r="J189" s="177"/>
      <c r="K189" s="183"/>
      <c r="L189" s="183"/>
      <c r="M189" s="178" t="str">
        <f t="shared" si="18"/>
        <v/>
      </c>
      <c r="N189" s="179"/>
      <c r="O189" s="184" t="str">
        <f>IFERROR(VLOOKUP(M189,計算用!$A$48:$B$55,2,FALSE),"")</f>
        <v/>
      </c>
      <c r="P189" s="185"/>
      <c r="Q189" s="185"/>
      <c r="R189" s="185"/>
      <c r="S189" s="180" t="str">
        <f t="shared" si="19"/>
        <v/>
      </c>
      <c r="T189" s="181"/>
      <c r="U189" s="182"/>
    </row>
    <row r="190" spans="1:21">
      <c r="A190" s="171">
        <f t="shared" si="20"/>
        <v>185</v>
      </c>
      <c r="B190" s="172"/>
      <c r="C190" s="172"/>
      <c r="D190" s="173"/>
      <c r="E190" s="174" t="str">
        <f t="shared" si="17"/>
        <v/>
      </c>
      <c r="F190" s="174" t="str">
        <f t="shared" si="16"/>
        <v/>
      </c>
      <c r="G190" s="175"/>
      <c r="H190" s="176"/>
      <c r="I190" s="189"/>
      <c r="J190" s="177"/>
      <c r="K190" s="183"/>
      <c r="L190" s="183"/>
      <c r="M190" s="178" t="str">
        <f t="shared" si="18"/>
        <v/>
      </c>
      <c r="N190" s="179"/>
      <c r="O190" s="184" t="str">
        <f>IFERROR(VLOOKUP(M190,計算用!$A$48:$B$55,2,FALSE),"")</f>
        <v/>
      </c>
      <c r="P190" s="185"/>
      <c r="Q190" s="185"/>
      <c r="R190" s="185"/>
      <c r="S190" s="180" t="str">
        <f t="shared" si="19"/>
        <v/>
      </c>
      <c r="T190" s="181"/>
      <c r="U190" s="182"/>
    </row>
    <row r="191" spans="1:21">
      <c r="A191" s="171">
        <f t="shared" si="20"/>
        <v>186</v>
      </c>
      <c r="B191" s="172"/>
      <c r="C191" s="172"/>
      <c r="D191" s="173"/>
      <c r="E191" s="174" t="str">
        <f t="shared" si="17"/>
        <v/>
      </c>
      <c r="F191" s="174" t="str">
        <f t="shared" si="16"/>
        <v/>
      </c>
      <c r="G191" s="175"/>
      <c r="H191" s="176"/>
      <c r="I191" s="189"/>
      <c r="J191" s="177"/>
      <c r="K191" s="183"/>
      <c r="L191" s="183"/>
      <c r="M191" s="178" t="str">
        <f t="shared" si="18"/>
        <v/>
      </c>
      <c r="N191" s="179"/>
      <c r="O191" s="184" t="str">
        <f>IFERROR(VLOOKUP(M191,計算用!$A$48:$B$55,2,FALSE),"")</f>
        <v/>
      </c>
      <c r="P191" s="185"/>
      <c r="Q191" s="185"/>
      <c r="R191" s="185"/>
      <c r="S191" s="180" t="str">
        <f t="shared" si="19"/>
        <v/>
      </c>
      <c r="T191" s="181"/>
      <c r="U191" s="182"/>
    </row>
    <row r="192" spans="1:21">
      <c r="A192" s="171">
        <f t="shared" si="20"/>
        <v>187</v>
      </c>
      <c r="B192" s="172"/>
      <c r="C192" s="172"/>
      <c r="D192" s="173"/>
      <c r="E192" s="174" t="str">
        <f t="shared" si="17"/>
        <v/>
      </c>
      <c r="F192" s="174" t="str">
        <f t="shared" si="16"/>
        <v/>
      </c>
      <c r="G192" s="175"/>
      <c r="H192" s="176"/>
      <c r="I192" s="189"/>
      <c r="J192" s="177"/>
      <c r="K192" s="183"/>
      <c r="L192" s="183"/>
      <c r="M192" s="178" t="str">
        <f t="shared" si="18"/>
        <v/>
      </c>
      <c r="N192" s="179"/>
      <c r="O192" s="184" t="str">
        <f>IFERROR(VLOOKUP(M192,計算用!$A$48:$B$55,2,FALSE),"")</f>
        <v/>
      </c>
      <c r="P192" s="185"/>
      <c r="Q192" s="185"/>
      <c r="R192" s="185"/>
      <c r="S192" s="180" t="str">
        <f t="shared" si="19"/>
        <v/>
      </c>
      <c r="T192" s="181"/>
      <c r="U192" s="182"/>
    </row>
    <row r="193" spans="1:21">
      <c r="A193" s="171">
        <f t="shared" si="20"/>
        <v>188</v>
      </c>
      <c r="B193" s="172"/>
      <c r="C193" s="172"/>
      <c r="D193" s="173"/>
      <c r="E193" s="174" t="str">
        <f t="shared" si="17"/>
        <v/>
      </c>
      <c r="F193" s="174" t="str">
        <f t="shared" si="16"/>
        <v/>
      </c>
      <c r="G193" s="175"/>
      <c r="H193" s="176"/>
      <c r="I193" s="189"/>
      <c r="J193" s="177"/>
      <c r="K193" s="183"/>
      <c r="L193" s="183"/>
      <c r="M193" s="178" t="str">
        <f t="shared" si="18"/>
        <v/>
      </c>
      <c r="N193" s="179"/>
      <c r="O193" s="184" t="str">
        <f>IFERROR(VLOOKUP(M193,計算用!$A$48:$B$55,2,FALSE),"")</f>
        <v/>
      </c>
      <c r="P193" s="185"/>
      <c r="Q193" s="185"/>
      <c r="R193" s="185"/>
      <c r="S193" s="180" t="str">
        <f t="shared" si="19"/>
        <v/>
      </c>
      <c r="T193" s="181"/>
      <c r="U193" s="182"/>
    </row>
    <row r="194" spans="1:21">
      <c r="A194" s="171">
        <f t="shared" si="20"/>
        <v>189</v>
      </c>
      <c r="B194" s="172"/>
      <c r="C194" s="172"/>
      <c r="D194" s="173"/>
      <c r="E194" s="174" t="str">
        <f t="shared" si="17"/>
        <v/>
      </c>
      <c r="F194" s="174" t="str">
        <f t="shared" si="16"/>
        <v/>
      </c>
      <c r="G194" s="175"/>
      <c r="H194" s="176"/>
      <c r="I194" s="189"/>
      <c r="J194" s="177"/>
      <c r="K194" s="183"/>
      <c r="L194" s="183"/>
      <c r="M194" s="178" t="str">
        <f t="shared" si="18"/>
        <v/>
      </c>
      <c r="N194" s="179"/>
      <c r="O194" s="184" t="str">
        <f>IFERROR(VLOOKUP(M194,計算用!$A$48:$B$55,2,FALSE),"")</f>
        <v/>
      </c>
      <c r="P194" s="185"/>
      <c r="Q194" s="185"/>
      <c r="R194" s="185"/>
      <c r="S194" s="180" t="str">
        <f t="shared" si="19"/>
        <v/>
      </c>
      <c r="T194" s="181"/>
      <c r="U194" s="182"/>
    </row>
    <row r="195" spans="1:21">
      <c r="A195" s="171">
        <f t="shared" si="20"/>
        <v>190</v>
      </c>
      <c r="B195" s="172"/>
      <c r="C195" s="172"/>
      <c r="D195" s="173"/>
      <c r="E195" s="174" t="str">
        <f t="shared" si="17"/>
        <v/>
      </c>
      <c r="F195" s="174" t="str">
        <f t="shared" si="16"/>
        <v/>
      </c>
      <c r="G195" s="175"/>
      <c r="H195" s="176"/>
      <c r="I195" s="189"/>
      <c r="J195" s="177"/>
      <c r="K195" s="183"/>
      <c r="L195" s="183"/>
      <c r="M195" s="178" t="str">
        <f t="shared" si="18"/>
        <v/>
      </c>
      <c r="N195" s="179"/>
      <c r="O195" s="184" t="str">
        <f>IFERROR(VLOOKUP(M195,計算用!$A$48:$B$55,2,FALSE),"")</f>
        <v/>
      </c>
      <c r="P195" s="185"/>
      <c r="Q195" s="185"/>
      <c r="R195" s="185"/>
      <c r="S195" s="180" t="str">
        <f t="shared" si="19"/>
        <v/>
      </c>
      <c r="T195" s="181"/>
      <c r="U195" s="182"/>
    </row>
    <row r="196" spans="1:21">
      <c r="A196" s="171">
        <f t="shared" si="20"/>
        <v>191</v>
      </c>
      <c r="B196" s="172"/>
      <c r="C196" s="172"/>
      <c r="D196" s="173"/>
      <c r="E196" s="174" t="str">
        <f t="shared" si="17"/>
        <v/>
      </c>
      <c r="F196" s="174" t="str">
        <f t="shared" si="16"/>
        <v/>
      </c>
      <c r="G196" s="175"/>
      <c r="H196" s="176"/>
      <c r="I196" s="189"/>
      <c r="J196" s="177"/>
      <c r="K196" s="183"/>
      <c r="L196" s="183"/>
      <c r="M196" s="178" t="str">
        <f t="shared" si="18"/>
        <v/>
      </c>
      <c r="N196" s="179"/>
      <c r="O196" s="184" t="str">
        <f>IFERROR(VLOOKUP(M196,計算用!$A$48:$B$55,2,FALSE),"")</f>
        <v/>
      </c>
      <c r="P196" s="185"/>
      <c r="Q196" s="185"/>
      <c r="R196" s="185"/>
      <c r="S196" s="180" t="str">
        <f t="shared" si="19"/>
        <v/>
      </c>
      <c r="T196" s="181"/>
      <c r="U196" s="182"/>
    </row>
    <row r="197" spans="1:21">
      <c r="A197" s="171">
        <f t="shared" si="20"/>
        <v>192</v>
      </c>
      <c r="B197" s="172"/>
      <c r="C197" s="172"/>
      <c r="D197" s="173"/>
      <c r="E197" s="174" t="str">
        <f t="shared" si="17"/>
        <v/>
      </c>
      <c r="F197" s="174" t="str">
        <f t="shared" si="16"/>
        <v/>
      </c>
      <c r="G197" s="175"/>
      <c r="H197" s="176"/>
      <c r="I197" s="189"/>
      <c r="J197" s="177"/>
      <c r="K197" s="183"/>
      <c r="L197" s="183"/>
      <c r="M197" s="178" t="str">
        <f t="shared" si="18"/>
        <v/>
      </c>
      <c r="N197" s="179"/>
      <c r="O197" s="184" t="str">
        <f>IFERROR(VLOOKUP(M197,計算用!$A$48:$B$55,2,FALSE),"")</f>
        <v/>
      </c>
      <c r="P197" s="185"/>
      <c r="Q197" s="185"/>
      <c r="R197" s="185"/>
      <c r="S197" s="180" t="str">
        <f t="shared" si="19"/>
        <v/>
      </c>
      <c r="T197" s="181"/>
      <c r="U197" s="182"/>
    </row>
    <row r="198" spans="1:21">
      <c r="A198" s="171">
        <f t="shared" si="20"/>
        <v>193</v>
      </c>
      <c r="B198" s="172"/>
      <c r="C198" s="172"/>
      <c r="D198" s="173"/>
      <c r="E198" s="174" t="str">
        <f t="shared" si="17"/>
        <v/>
      </c>
      <c r="F198" s="174" t="str">
        <f t="shared" si="16"/>
        <v/>
      </c>
      <c r="G198" s="175"/>
      <c r="H198" s="176"/>
      <c r="I198" s="189"/>
      <c r="J198" s="177"/>
      <c r="K198" s="183"/>
      <c r="L198" s="183"/>
      <c r="M198" s="178" t="str">
        <f t="shared" si="18"/>
        <v/>
      </c>
      <c r="N198" s="179"/>
      <c r="O198" s="184" t="str">
        <f>IFERROR(VLOOKUP(M198,計算用!$A$48:$B$55,2,FALSE),"")</f>
        <v/>
      </c>
      <c r="P198" s="185"/>
      <c r="Q198" s="185"/>
      <c r="R198" s="185"/>
      <c r="S198" s="180" t="str">
        <f t="shared" si="19"/>
        <v/>
      </c>
      <c r="T198" s="181"/>
      <c r="U198" s="182"/>
    </row>
    <row r="199" spans="1:21">
      <c r="A199" s="171">
        <f t="shared" si="20"/>
        <v>194</v>
      </c>
      <c r="B199" s="172"/>
      <c r="C199" s="172"/>
      <c r="D199" s="173"/>
      <c r="E199" s="174" t="str">
        <f t="shared" si="17"/>
        <v/>
      </c>
      <c r="F199" s="174" t="str">
        <f t="shared" ref="F199:F262" si="21">IF(E199="","",COUNTIF($E$6:$E$405,E199))</f>
        <v/>
      </c>
      <c r="G199" s="175"/>
      <c r="H199" s="176"/>
      <c r="I199" s="189"/>
      <c r="J199" s="177"/>
      <c r="K199" s="183"/>
      <c r="L199" s="183"/>
      <c r="M199" s="178" t="str">
        <f t="shared" si="18"/>
        <v/>
      </c>
      <c r="N199" s="179"/>
      <c r="O199" s="184" t="str">
        <f>IFERROR(VLOOKUP(M199,計算用!$A$48:$B$55,2,FALSE),"")</f>
        <v/>
      </c>
      <c r="P199" s="185"/>
      <c r="Q199" s="185"/>
      <c r="R199" s="185"/>
      <c r="S199" s="180" t="str">
        <f t="shared" si="19"/>
        <v/>
      </c>
      <c r="T199" s="181"/>
      <c r="U199" s="182"/>
    </row>
    <row r="200" spans="1:21">
      <c r="A200" s="171">
        <f t="shared" si="20"/>
        <v>195</v>
      </c>
      <c r="B200" s="172"/>
      <c r="C200" s="172"/>
      <c r="D200" s="173"/>
      <c r="E200" s="174" t="str">
        <f t="shared" si="17"/>
        <v/>
      </c>
      <c r="F200" s="174" t="str">
        <f t="shared" si="21"/>
        <v/>
      </c>
      <c r="G200" s="175"/>
      <c r="H200" s="176"/>
      <c r="I200" s="189"/>
      <c r="J200" s="177"/>
      <c r="K200" s="183"/>
      <c r="L200" s="183"/>
      <c r="M200" s="178" t="str">
        <f t="shared" si="18"/>
        <v/>
      </c>
      <c r="N200" s="179"/>
      <c r="O200" s="184" t="str">
        <f>IFERROR(VLOOKUP(M200,計算用!$A$48:$B$55,2,FALSE),"")</f>
        <v/>
      </c>
      <c r="P200" s="185"/>
      <c r="Q200" s="185"/>
      <c r="R200" s="185"/>
      <c r="S200" s="180" t="str">
        <f t="shared" si="19"/>
        <v/>
      </c>
      <c r="T200" s="181"/>
      <c r="U200" s="182"/>
    </row>
    <row r="201" spans="1:21">
      <c r="A201" s="171">
        <f t="shared" si="20"/>
        <v>196</v>
      </c>
      <c r="B201" s="172"/>
      <c r="C201" s="172"/>
      <c r="D201" s="173"/>
      <c r="E201" s="174" t="str">
        <f t="shared" si="17"/>
        <v/>
      </c>
      <c r="F201" s="174" t="str">
        <f t="shared" si="21"/>
        <v/>
      </c>
      <c r="G201" s="175"/>
      <c r="H201" s="176"/>
      <c r="I201" s="189"/>
      <c r="J201" s="177"/>
      <c r="K201" s="183"/>
      <c r="L201" s="183"/>
      <c r="M201" s="178" t="str">
        <f t="shared" si="18"/>
        <v/>
      </c>
      <c r="N201" s="179"/>
      <c r="O201" s="184" t="str">
        <f>IFERROR(VLOOKUP(M201,計算用!$A$48:$B$55,2,FALSE),"")</f>
        <v/>
      </c>
      <c r="P201" s="185"/>
      <c r="Q201" s="185"/>
      <c r="R201" s="185"/>
      <c r="S201" s="180" t="str">
        <f t="shared" si="19"/>
        <v/>
      </c>
      <c r="T201" s="181"/>
      <c r="U201" s="182"/>
    </row>
    <row r="202" spans="1:21">
      <c r="A202" s="171">
        <f t="shared" si="20"/>
        <v>197</v>
      </c>
      <c r="B202" s="172"/>
      <c r="C202" s="172"/>
      <c r="D202" s="173"/>
      <c r="E202" s="174" t="str">
        <f t="shared" si="17"/>
        <v/>
      </c>
      <c r="F202" s="174" t="str">
        <f t="shared" si="21"/>
        <v/>
      </c>
      <c r="G202" s="175"/>
      <c r="H202" s="176"/>
      <c r="I202" s="189"/>
      <c r="J202" s="177"/>
      <c r="K202" s="183"/>
      <c r="L202" s="183"/>
      <c r="M202" s="178" t="str">
        <f t="shared" si="18"/>
        <v/>
      </c>
      <c r="N202" s="179"/>
      <c r="O202" s="184" t="str">
        <f>IFERROR(VLOOKUP(M202,計算用!$A$48:$B$55,2,FALSE),"")</f>
        <v/>
      </c>
      <c r="P202" s="185"/>
      <c r="Q202" s="185"/>
      <c r="R202" s="185"/>
      <c r="S202" s="180" t="str">
        <f t="shared" si="19"/>
        <v/>
      </c>
      <c r="T202" s="181"/>
      <c r="U202" s="182"/>
    </row>
    <row r="203" spans="1:21">
      <c r="A203" s="171">
        <f t="shared" si="20"/>
        <v>198</v>
      </c>
      <c r="B203" s="172"/>
      <c r="C203" s="172"/>
      <c r="D203" s="173"/>
      <c r="E203" s="174" t="str">
        <f t="shared" si="17"/>
        <v/>
      </c>
      <c r="F203" s="174" t="str">
        <f t="shared" si="21"/>
        <v/>
      </c>
      <c r="G203" s="175"/>
      <c r="H203" s="176"/>
      <c r="I203" s="189"/>
      <c r="J203" s="177"/>
      <c r="K203" s="183"/>
      <c r="L203" s="183"/>
      <c r="M203" s="178" t="str">
        <f t="shared" si="18"/>
        <v/>
      </c>
      <c r="N203" s="179"/>
      <c r="O203" s="184" t="str">
        <f>IFERROR(VLOOKUP(M203,計算用!$A$48:$B$55,2,FALSE),"")</f>
        <v/>
      </c>
      <c r="P203" s="185"/>
      <c r="Q203" s="185"/>
      <c r="R203" s="185"/>
      <c r="S203" s="180" t="str">
        <f t="shared" si="19"/>
        <v/>
      </c>
      <c r="T203" s="181"/>
      <c r="U203" s="182"/>
    </row>
    <row r="204" spans="1:21">
      <c r="A204" s="171">
        <f t="shared" si="20"/>
        <v>199</v>
      </c>
      <c r="B204" s="172"/>
      <c r="C204" s="172"/>
      <c r="D204" s="173"/>
      <c r="E204" s="174" t="str">
        <f t="shared" si="17"/>
        <v/>
      </c>
      <c r="F204" s="174" t="str">
        <f t="shared" si="21"/>
        <v/>
      </c>
      <c r="G204" s="175"/>
      <c r="H204" s="176"/>
      <c r="I204" s="189"/>
      <c r="J204" s="177"/>
      <c r="K204" s="183"/>
      <c r="L204" s="183"/>
      <c r="M204" s="178" t="str">
        <f t="shared" si="18"/>
        <v/>
      </c>
      <c r="N204" s="179"/>
      <c r="O204" s="184" t="str">
        <f>IFERROR(VLOOKUP(M204,計算用!$A$48:$B$55,2,FALSE),"")</f>
        <v/>
      </c>
      <c r="P204" s="185"/>
      <c r="Q204" s="185"/>
      <c r="R204" s="185"/>
      <c r="S204" s="180" t="str">
        <f t="shared" si="19"/>
        <v/>
      </c>
      <c r="T204" s="181"/>
      <c r="U204" s="182"/>
    </row>
    <row r="205" spans="1:21">
      <c r="A205" s="171">
        <f t="shared" si="20"/>
        <v>200</v>
      </c>
      <c r="B205" s="172"/>
      <c r="C205" s="172"/>
      <c r="D205" s="173"/>
      <c r="E205" s="174" t="str">
        <f t="shared" si="17"/>
        <v/>
      </c>
      <c r="F205" s="174" t="str">
        <f t="shared" si="21"/>
        <v/>
      </c>
      <c r="G205" s="175"/>
      <c r="H205" s="176"/>
      <c r="I205" s="189"/>
      <c r="J205" s="177"/>
      <c r="K205" s="183"/>
      <c r="L205" s="183"/>
      <c r="M205" s="178" t="str">
        <f t="shared" si="18"/>
        <v/>
      </c>
      <c r="N205" s="179"/>
      <c r="O205" s="184" t="str">
        <f>IFERROR(VLOOKUP(M205,計算用!$A$48:$B$55,2,FALSE),"")</f>
        <v/>
      </c>
      <c r="P205" s="185"/>
      <c r="Q205" s="185"/>
      <c r="R205" s="185"/>
      <c r="S205" s="180" t="str">
        <f t="shared" si="19"/>
        <v/>
      </c>
      <c r="T205" s="181"/>
      <c r="U205" s="182"/>
    </row>
    <row r="206" spans="1:21">
      <c r="A206" s="171">
        <f>A205+1</f>
        <v>201</v>
      </c>
      <c r="B206" s="172"/>
      <c r="C206" s="172"/>
      <c r="D206" s="173"/>
      <c r="E206" s="174" t="str">
        <f>B206&amp;C206&amp;D206</f>
        <v/>
      </c>
      <c r="F206" s="174" t="str">
        <f t="shared" si="21"/>
        <v/>
      </c>
      <c r="G206" s="175"/>
      <c r="H206" s="176"/>
      <c r="I206" s="189"/>
      <c r="J206" s="177"/>
      <c r="K206" s="183"/>
      <c r="L206" s="183"/>
      <c r="M206" s="178" t="str">
        <f>K206&amp;L206</f>
        <v/>
      </c>
      <c r="N206" s="179"/>
      <c r="O206" s="184" t="str">
        <f>IFERROR(VLOOKUP(M206,計算用!$A$48:$B$55,2,FALSE),"")</f>
        <v/>
      </c>
      <c r="P206" s="185"/>
      <c r="Q206" s="185"/>
      <c r="R206" s="185"/>
      <c r="S206" s="180" t="str">
        <f>IF(F206&gt;=2,"","可")</f>
        <v/>
      </c>
      <c r="T206" s="181"/>
      <c r="U206" s="182"/>
    </row>
    <row r="207" spans="1:21">
      <c r="A207" s="171">
        <f>A206+1</f>
        <v>202</v>
      </c>
      <c r="B207" s="172"/>
      <c r="C207" s="172"/>
      <c r="D207" s="173"/>
      <c r="E207" s="174" t="str">
        <f t="shared" ref="E207:E270" si="22">B207&amp;C207&amp;D207</f>
        <v/>
      </c>
      <c r="F207" s="174" t="str">
        <f t="shared" si="21"/>
        <v/>
      </c>
      <c r="G207" s="175"/>
      <c r="H207" s="176"/>
      <c r="I207" s="189"/>
      <c r="J207" s="177"/>
      <c r="K207" s="183"/>
      <c r="L207" s="183"/>
      <c r="M207" s="178" t="str">
        <f>K207&amp;L207</f>
        <v/>
      </c>
      <c r="N207" s="179"/>
      <c r="O207" s="184" t="str">
        <f>IFERROR(VLOOKUP(M207,計算用!$A$48:$B$55,2,FALSE),"")</f>
        <v/>
      </c>
      <c r="P207" s="185"/>
      <c r="Q207" s="185"/>
      <c r="R207" s="185"/>
      <c r="S207" s="180" t="str">
        <f t="shared" ref="S207:S270" si="23">IF(F207&gt;=2,"","可")</f>
        <v/>
      </c>
      <c r="T207" s="181"/>
      <c r="U207" s="182"/>
    </row>
    <row r="208" spans="1:21">
      <c r="A208" s="171">
        <f t="shared" ref="A208:A271" si="24">A207+1</f>
        <v>203</v>
      </c>
      <c r="B208" s="172"/>
      <c r="C208" s="172"/>
      <c r="D208" s="173"/>
      <c r="E208" s="174" t="str">
        <f t="shared" si="22"/>
        <v/>
      </c>
      <c r="F208" s="174" t="str">
        <f t="shared" si="21"/>
        <v/>
      </c>
      <c r="G208" s="175"/>
      <c r="H208" s="176"/>
      <c r="I208" s="189"/>
      <c r="J208" s="177"/>
      <c r="K208" s="183"/>
      <c r="L208" s="183"/>
      <c r="M208" s="178" t="str">
        <f t="shared" ref="M208:M271" si="25">K208&amp;L208</f>
        <v/>
      </c>
      <c r="N208" s="179"/>
      <c r="O208" s="184" t="str">
        <f>IFERROR(VLOOKUP(M208,計算用!$A$48:$B$55,2,FALSE),"")</f>
        <v/>
      </c>
      <c r="P208" s="185"/>
      <c r="Q208" s="185"/>
      <c r="R208" s="185"/>
      <c r="S208" s="180" t="str">
        <f t="shared" si="23"/>
        <v/>
      </c>
      <c r="T208" s="181"/>
      <c r="U208" s="182"/>
    </row>
    <row r="209" spans="1:21">
      <c r="A209" s="171">
        <f t="shared" si="24"/>
        <v>204</v>
      </c>
      <c r="B209" s="172"/>
      <c r="C209" s="172"/>
      <c r="D209" s="173"/>
      <c r="E209" s="174" t="str">
        <f t="shared" si="22"/>
        <v/>
      </c>
      <c r="F209" s="174" t="str">
        <f t="shared" si="21"/>
        <v/>
      </c>
      <c r="G209" s="175"/>
      <c r="H209" s="176"/>
      <c r="I209" s="189"/>
      <c r="J209" s="177"/>
      <c r="K209" s="183"/>
      <c r="L209" s="183"/>
      <c r="M209" s="178" t="str">
        <f t="shared" si="25"/>
        <v/>
      </c>
      <c r="N209" s="179"/>
      <c r="O209" s="184" t="str">
        <f>IFERROR(VLOOKUP(M209,計算用!$A$48:$B$55,2,FALSE),"")</f>
        <v/>
      </c>
      <c r="P209" s="185"/>
      <c r="Q209" s="185"/>
      <c r="R209" s="185"/>
      <c r="S209" s="180" t="str">
        <f t="shared" si="23"/>
        <v/>
      </c>
      <c r="T209" s="181"/>
      <c r="U209" s="182"/>
    </row>
    <row r="210" spans="1:21">
      <c r="A210" s="171">
        <f t="shared" si="24"/>
        <v>205</v>
      </c>
      <c r="B210" s="172"/>
      <c r="C210" s="172"/>
      <c r="D210" s="173"/>
      <c r="E210" s="174" t="str">
        <f t="shared" si="22"/>
        <v/>
      </c>
      <c r="F210" s="174" t="str">
        <f t="shared" si="21"/>
        <v/>
      </c>
      <c r="G210" s="175"/>
      <c r="H210" s="176"/>
      <c r="I210" s="189"/>
      <c r="J210" s="177"/>
      <c r="K210" s="183"/>
      <c r="L210" s="183"/>
      <c r="M210" s="178" t="str">
        <f t="shared" si="25"/>
        <v/>
      </c>
      <c r="N210" s="179"/>
      <c r="O210" s="184" t="str">
        <f>IFERROR(VLOOKUP(M210,計算用!$A$48:$B$55,2,FALSE),"")</f>
        <v/>
      </c>
      <c r="P210" s="185"/>
      <c r="Q210" s="185"/>
      <c r="R210" s="185"/>
      <c r="S210" s="180" t="str">
        <f t="shared" si="23"/>
        <v/>
      </c>
      <c r="T210" s="181"/>
      <c r="U210" s="182"/>
    </row>
    <row r="211" spans="1:21">
      <c r="A211" s="171">
        <f t="shared" si="24"/>
        <v>206</v>
      </c>
      <c r="B211" s="172"/>
      <c r="C211" s="172"/>
      <c r="D211" s="173"/>
      <c r="E211" s="174" t="str">
        <f t="shared" si="22"/>
        <v/>
      </c>
      <c r="F211" s="174" t="str">
        <f t="shared" si="21"/>
        <v/>
      </c>
      <c r="G211" s="175"/>
      <c r="H211" s="176"/>
      <c r="I211" s="189"/>
      <c r="J211" s="177"/>
      <c r="K211" s="183"/>
      <c r="L211" s="183"/>
      <c r="M211" s="178" t="str">
        <f t="shared" si="25"/>
        <v/>
      </c>
      <c r="N211" s="179"/>
      <c r="O211" s="184" t="str">
        <f>IFERROR(VLOOKUP(M211,計算用!$A$48:$B$55,2,FALSE),"")</f>
        <v/>
      </c>
      <c r="P211" s="185"/>
      <c r="Q211" s="185"/>
      <c r="R211" s="185"/>
      <c r="S211" s="180" t="str">
        <f t="shared" si="23"/>
        <v/>
      </c>
      <c r="T211" s="181"/>
      <c r="U211" s="182"/>
    </row>
    <row r="212" spans="1:21">
      <c r="A212" s="171">
        <f t="shared" si="24"/>
        <v>207</v>
      </c>
      <c r="B212" s="172"/>
      <c r="C212" s="172"/>
      <c r="D212" s="173"/>
      <c r="E212" s="174" t="str">
        <f t="shared" si="22"/>
        <v/>
      </c>
      <c r="F212" s="174" t="str">
        <f t="shared" si="21"/>
        <v/>
      </c>
      <c r="G212" s="175"/>
      <c r="H212" s="176"/>
      <c r="I212" s="189"/>
      <c r="J212" s="177"/>
      <c r="K212" s="183"/>
      <c r="L212" s="183"/>
      <c r="M212" s="178" t="str">
        <f t="shared" si="25"/>
        <v/>
      </c>
      <c r="N212" s="179"/>
      <c r="O212" s="184" t="str">
        <f>IFERROR(VLOOKUP(M212,計算用!$A$48:$B$55,2,FALSE),"")</f>
        <v/>
      </c>
      <c r="P212" s="185"/>
      <c r="Q212" s="185"/>
      <c r="R212" s="185"/>
      <c r="S212" s="180" t="str">
        <f t="shared" si="23"/>
        <v/>
      </c>
      <c r="T212" s="181"/>
      <c r="U212" s="182"/>
    </row>
    <row r="213" spans="1:21">
      <c r="A213" s="171">
        <f t="shared" si="24"/>
        <v>208</v>
      </c>
      <c r="B213" s="172"/>
      <c r="C213" s="172"/>
      <c r="D213" s="173"/>
      <c r="E213" s="174" t="str">
        <f t="shared" si="22"/>
        <v/>
      </c>
      <c r="F213" s="174" t="str">
        <f t="shared" si="21"/>
        <v/>
      </c>
      <c r="G213" s="175"/>
      <c r="H213" s="176"/>
      <c r="I213" s="189"/>
      <c r="J213" s="177"/>
      <c r="K213" s="183"/>
      <c r="L213" s="183"/>
      <c r="M213" s="178" t="str">
        <f t="shared" si="25"/>
        <v/>
      </c>
      <c r="N213" s="179"/>
      <c r="O213" s="184" t="str">
        <f>IFERROR(VLOOKUP(M213,計算用!$A$48:$B$55,2,FALSE),"")</f>
        <v/>
      </c>
      <c r="P213" s="185"/>
      <c r="Q213" s="185"/>
      <c r="R213" s="185"/>
      <c r="S213" s="180" t="str">
        <f t="shared" si="23"/>
        <v/>
      </c>
      <c r="T213" s="181"/>
      <c r="U213" s="182"/>
    </row>
    <row r="214" spans="1:21">
      <c r="A214" s="171">
        <f t="shared" si="24"/>
        <v>209</v>
      </c>
      <c r="B214" s="172"/>
      <c r="C214" s="172"/>
      <c r="D214" s="173"/>
      <c r="E214" s="174" t="str">
        <f t="shared" si="22"/>
        <v/>
      </c>
      <c r="F214" s="174" t="str">
        <f t="shared" si="21"/>
        <v/>
      </c>
      <c r="G214" s="175"/>
      <c r="H214" s="176"/>
      <c r="I214" s="189"/>
      <c r="J214" s="177"/>
      <c r="K214" s="183"/>
      <c r="L214" s="183"/>
      <c r="M214" s="178" t="str">
        <f t="shared" si="25"/>
        <v/>
      </c>
      <c r="N214" s="179"/>
      <c r="O214" s="184" t="str">
        <f>IFERROR(VLOOKUP(M214,計算用!$A$48:$B$55,2,FALSE),"")</f>
        <v/>
      </c>
      <c r="P214" s="185"/>
      <c r="Q214" s="185"/>
      <c r="R214" s="185"/>
      <c r="S214" s="180" t="str">
        <f t="shared" si="23"/>
        <v/>
      </c>
      <c r="T214" s="181"/>
      <c r="U214" s="182"/>
    </row>
    <row r="215" spans="1:21">
      <c r="A215" s="171">
        <f t="shared" si="24"/>
        <v>210</v>
      </c>
      <c r="B215" s="172"/>
      <c r="C215" s="172"/>
      <c r="D215" s="173"/>
      <c r="E215" s="174" t="str">
        <f t="shared" si="22"/>
        <v/>
      </c>
      <c r="F215" s="174" t="str">
        <f t="shared" si="21"/>
        <v/>
      </c>
      <c r="G215" s="175"/>
      <c r="H215" s="176"/>
      <c r="I215" s="189"/>
      <c r="J215" s="177"/>
      <c r="K215" s="183"/>
      <c r="L215" s="183"/>
      <c r="M215" s="178" t="str">
        <f t="shared" si="25"/>
        <v/>
      </c>
      <c r="N215" s="179"/>
      <c r="O215" s="184" t="str">
        <f>IFERROR(VLOOKUP(M215,計算用!$A$48:$B$55,2,FALSE),"")</f>
        <v/>
      </c>
      <c r="P215" s="185"/>
      <c r="Q215" s="185"/>
      <c r="R215" s="185"/>
      <c r="S215" s="180" t="str">
        <f t="shared" si="23"/>
        <v/>
      </c>
      <c r="T215" s="181"/>
      <c r="U215" s="182"/>
    </row>
    <row r="216" spans="1:21">
      <c r="A216" s="171">
        <f t="shared" si="24"/>
        <v>211</v>
      </c>
      <c r="B216" s="172"/>
      <c r="C216" s="172"/>
      <c r="D216" s="173"/>
      <c r="E216" s="174" t="str">
        <f t="shared" si="22"/>
        <v/>
      </c>
      <c r="F216" s="174" t="str">
        <f t="shared" si="21"/>
        <v/>
      </c>
      <c r="G216" s="175"/>
      <c r="H216" s="176"/>
      <c r="I216" s="189"/>
      <c r="J216" s="177"/>
      <c r="K216" s="183"/>
      <c r="L216" s="183"/>
      <c r="M216" s="178" t="str">
        <f t="shared" si="25"/>
        <v/>
      </c>
      <c r="N216" s="179"/>
      <c r="O216" s="184" t="str">
        <f>IFERROR(VLOOKUP(M216,計算用!$A$48:$B$55,2,FALSE),"")</f>
        <v/>
      </c>
      <c r="P216" s="185"/>
      <c r="Q216" s="185"/>
      <c r="R216" s="185"/>
      <c r="S216" s="180" t="str">
        <f t="shared" si="23"/>
        <v/>
      </c>
      <c r="T216" s="181"/>
      <c r="U216" s="182"/>
    </row>
    <row r="217" spans="1:21">
      <c r="A217" s="171">
        <f t="shared" si="24"/>
        <v>212</v>
      </c>
      <c r="B217" s="172"/>
      <c r="C217" s="172"/>
      <c r="D217" s="173"/>
      <c r="E217" s="174" t="str">
        <f t="shared" si="22"/>
        <v/>
      </c>
      <c r="F217" s="174" t="str">
        <f t="shared" si="21"/>
        <v/>
      </c>
      <c r="G217" s="175"/>
      <c r="H217" s="176"/>
      <c r="I217" s="189"/>
      <c r="J217" s="177"/>
      <c r="K217" s="183"/>
      <c r="L217" s="183"/>
      <c r="M217" s="178" t="str">
        <f t="shared" si="25"/>
        <v/>
      </c>
      <c r="N217" s="179"/>
      <c r="O217" s="184" t="str">
        <f>IFERROR(VLOOKUP(M217,計算用!$A$48:$B$55,2,FALSE),"")</f>
        <v/>
      </c>
      <c r="P217" s="185"/>
      <c r="Q217" s="185"/>
      <c r="R217" s="185"/>
      <c r="S217" s="180" t="str">
        <f t="shared" si="23"/>
        <v/>
      </c>
      <c r="T217" s="181"/>
      <c r="U217" s="182"/>
    </row>
    <row r="218" spans="1:21">
      <c r="A218" s="171">
        <f t="shared" si="24"/>
        <v>213</v>
      </c>
      <c r="B218" s="172"/>
      <c r="C218" s="172"/>
      <c r="D218" s="173"/>
      <c r="E218" s="174" t="str">
        <f t="shared" si="22"/>
        <v/>
      </c>
      <c r="F218" s="174" t="str">
        <f t="shared" si="21"/>
        <v/>
      </c>
      <c r="G218" s="175"/>
      <c r="H218" s="176"/>
      <c r="I218" s="189"/>
      <c r="J218" s="177"/>
      <c r="K218" s="183"/>
      <c r="L218" s="183"/>
      <c r="M218" s="178" t="str">
        <f t="shared" si="25"/>
        <v/>
      </c>
      <c r="N218" s="179"/>
      <c r="O218" s="184" t="str">
        <f>IFERROR(VLOOKUP(M218,計算用!$A$48:$B$55,2,FALSE),"")</f>
        <v/>
      </c>
      <c r="P218" s="185"/>
      <c r="Q218" s="185"/>
      <c r="R218" s="185"/>
      <c r="S218" s="180" t="str">
        <f t="shared" si="23"/>
        <v/>
      </c>
      <c r="T218" s="181"/>
      <c r="U218" s="182"/>
    </row>
    <row r="219" spans="1:21">
      <c r="A219" s="171">
        <f t="shared" si="24"/>
        <v>214</v>
      </c>
      <c r="B219" s="172"/>
      <c r="C219" s="172"/>
      <c r="D219" s="173"/>
      <c r="E219" s="174" t="str">
        <f t="shared" si="22"/>
        <v/>
      </c>
      <c r="F219" s="174" t="str">
        <f t="shared" si="21"/>
        <v/>
      </c>
      <c r="G219" s="175"/>
      <c r="H219" s="176"/>
      <c r="I219" s="189"/>
      <c r="J219" s="177"/>
      <c r="K219" s="183"/>
      <c r="L219" s="183"/>
      <c r="M219" s="178" t="str">
        <f t="shared" si="25"/>
        <v/>
      </c>
      <c r="N219" s="179"/>
      <c r="O219" s="184" t="str">
        <f>IFERROR(VLOOKUP(M219,計算用!$A$48:$B$55,2,FALSE),"")</f>
        <v/>
      </c>
      <c r="P219" s="185"/>
      <c r="Q219" s="185"/>
      <c r="R219" s="185"/>
      <c r="S219" s="180" t="str">
        <f t="shared" si="23"/>
        <v/>
      </c>
      <c r="T219" s="181"/>
      <c r="U219" s="182"/>
    </row>
    <row r="220" spans="1:21">
      <c r="A220" s="171">
        <f t="shared" si="24"/>
        <v>215</v>
      </c>
      <c r="B220" s="172"/>
      <c r="C220" s="172"/>
      <c r="D220" s="173"/>
      <c r="E220" s="174" t="str">
        <f t="shared" si="22"/>
        <v/>
      </c>
      <c r="F220" s="174" t="str">
        <f t="shared" si="21"/>
        <v/>
      </c>
      <c r="G220" s="175"/>
      <c r="H220" s="176"/>
      <c r="I220" s="189"/>
      <c r="J220" s="177"/>
      <c r="K220" s="183"/>
      <c r="L220" s="183"/>
      <c r="M220" s="178" t="str">
        <f t="shared" si="25"/>
        <v/>
      </c>
      <c r="N220" s="179"/>
      <c r="O220" s="184" t="str">
        <f>IFERROR(VLOOKUP(M220,計算用!$A$48:$B$55,2,FALSE),"")</f>
        <v/>
      </c>
      <c r="P220" s="185"/>
      <c r="Q220" s="185"/>
      <c r="R220" s="185"/>
      <c r="S220" s="180" t="str">
        <f t="shared" si="23"/>
        <v/>
      </c>
      <c r="T220" s="181"/>
      <c r="U220" s="182"/>
    </row>
    <row r="221" spans="1:21">
      <c r="A221" s="171">
        <f t="shared" si="24"/>
        <v>216</v>
      </c>
      <c r="B221" s="172"/>
      <c r="C221" s="172"/>
      <c r="D221" s="173"/>
      <c r="E221" s="174" t="str">
        <f t="shared" si="22"/>
        <v/>
      </c>
      <c r="F221" s="174" t="str">
        <f t="shared" si="21"/>
        <v/>
      </c>
      <c r="G221" s="175"/>
      <c r="H221" s="176"/>
      <c r="I221" s="189"/>
      <c r="J221" s="177"/>
      <c r="K221" s="183"/>
      <c r="L221" s="183"/>
      <c r="M221" s="178" t="str">
        <f t="shared" si="25"/>
        <v/>
      </c>
      <c r="N221" s="179"/>
      <c r="O221" s="184" t="str">
        <f>IFERROR(VLOOKUP(M221,計算用!$A$48:$B$55,2,FALSE),"")</f>
        <v/>
      </c>
      <c r="P221" s="185"/>
      <c r="Q221" s="185"/>
      <c r="R221" s="185"/>
      <c r="S221" s="180" t="str">
        <f t="shared" si="23"/>
        <v/>
      </c>
      <c r="T221" s="181"/>
      <c r="U221" s="182"/>
    </row>
    <row r="222" spans="1:21">
      <c r="A222" s="171">
        <f t="shared" si="24"/>
        <v>217</v>
      </c>
      <c r="B222" s="172"/>
      <c r="C222" s="172"/>
      <c r="D222" s="173"/>
      <c r="E222" s="174" t="str">
        <f t="shared" si="22"/>
        <v/>
      </c>
      <c r="F222" s="174" t="str">
        <f t="shared" si="21"/>
        <v/>
      </c>
      <c r="G222" s="175"/>
      <c r="H222" s="176"/>
      <c r="I222" s="189"/>
      <c r="J222" s="177"/>
      <c r="K222" s="183"/>
      <c r="L222" s="183"/>
      <c r="M222" s="178" t="str">
        <f t="shared" si="25"/>
        <v/>
      </c>
      <c r="N222" s="179"/>
      <c r="O222" s="184" t="str">
        <f>IFERROR(VLOOKUP(M222,計算用!$A$48:$B$55,2,FALSE),"")</f>
        <v/>
      </c>
      <c r="P222" s="185"/>
      <c r="Q222" s="185"/>
      <c r="R222" s="185"/>
      <c r="S222" s="180" t="str">
        <f t="shared" si="23"/>
        <v/>
      </c>
      <c r="T222" s="181"/>
      <c r="U222" s="182"/>
    </row>
    <row r="223" spans="1:21">
      <c r="A223" s="171">
        <f t="shared" si="24"/>
        <v>218</v>
      </c>
      <c r="B223" s="172"/>
      <c r="C223" s="172"/>
      <c r="D223" s="173"/>
      <c r="E223" s="174" t="str">
        <f t="shared" si="22"/>
        <v/>
      </c>
      <c r="F223" s="174" t="str">
        <f t="shared" si="21"/>
        <v/>
      </c>
      <c r="G223" s="175"/>
      <c r="H223" s="176"/>
      <c r="I223" s="189"/>
      <c r="J223" s="177"/>
      <c r="K223" s="183"/>
      <c r="L223" s="183"/>
      <c r="M223" s="178" t="str">
        <f t="shared" si="25"/>
        <v/>
      </c>
      <c r="N223" s="179"/>
      <c r="O223" s="184" t="str">
        <f>IFERROR(VLOOKUP(M223,計算用!$A$48:$B$55,2,FALSE),"")</f>
        <v/>
      </c>
      <c r="P223" s="185"/>
      <c r="Q223" s="185"/>
      <c r="R223" s="185"/>
      <c r="S223" s="180" t="str">
        <f t="shared" si="23"/>
        <v/>
      </c>
      <c r="T223" s="181"/>
      <c r="U223" s="182"/>
    </row>
    <row r="224" spans="1:21">
      <c r="A224" s="171">
        <f t="shared" si="24"/>
        <v>219</v>
      </c>
      <c r="B224" s="172"/>
      <c r="C224" s="172"/>
      <c r="D224" s="173"/>
      <c r="E224" s="174" t="str">
        <f t="shared" si="22"/>
        <v/>
      </c>
      <c r="F224" s="174" t="str">
        <f t="shared" si="21"/>
        <v/>
      </c>
      <c r="G224" s="175"/>
      <c r="H224" s="176"/>
      <c r="I224" s="189"/>
      <c r="J224" s="177"/>
      <c r="K224" s="183"/>
      <c r="L224" s="183"/>
      <c r="M224" s="178" t="str">
        <f t="shared" si="25"/>
        <v/>
      </c>
      <c r="N224" s="179"/>
      <c r="O224" s="184" t="str">
        <f>IFERROR(VLOOKUP(M224,計算用!$A$48:$B$55,2,FALSE),"")</f>
        <v/>
      </c>
      <c r="P224" s="185"/>
      <c r="Q224" s="185"/>
      <c r="R224" s="185"/>
      <c r="S224" s="180" t="str">
        <f t="shared" si="23"/>
        <v/>
      </c>
      <c r="T224" s="181"/>
      <c r="U224" s="182"/>
    </row>
    <row r="225" spans="1:21">
      <c r="A225" s="171">
        <f t="shared" si="24"/>
        <v>220</v>
      </c>
      <c r="B225" s="172"/>
      <c r="C225" s="172"/>
      <c r="D225" s="173"/>
      <c r="E225" s="174" t="str">
        <f t="shared" si="22"/>
        <v/>
      </c>
      <c r="F225" s="174" t="str">
        <f t="shared" si="21"/>
        <v/>
      </c>
      <c r="G225" s="175"/>
      <c r="H225" s="176"/>
      <c r="I225" s="189"/>
      <c r="J225" s="177"/>
      <c r="K225" s="183"/>
      <c r="L225" s="183"/>
      <c r="M225" s="178" t="str">
        <f t="shared" si="25"/>
        <v/>
      </c>
      <c r="N225" s="179"/>
      <c r="O225" s="184" t="str">
        <f>IFERROR(VLOOKUP(M225,計算用!$A$48:$B$55,2,FALSE),"")</f>
        <v/>
      </c>
      <c r="P225" s="185"/>
      <c r="Q225" s="185"/>
      <c r="R225" s="185"/>
      <c r="S225" s="180" t="str">
        <f t="shared" si="23"/>
        <v/>
      </c>
      <c r="T225" s="181"/>
      <c r="U225" s="182"/>
    </row>
    <row r="226" spans="1:21">
      <c r="A226" s="171">
        <f t="shared" si="24"/>
        <v>221</v>
      </c>
      <c r="B226" s="172"/>
      <c r="C226" s="172"/>
      <c r="D226" s="173"/>
      <c r="E226" s="174" t="str">
        <f t="shared" si="22"/>
        <v/>
      </c>
      <c r="F226" s="174" t="str">
        <f t="shared" si="21"/>
        <v/>
      </c>
      <c r="G226" s="175"/>
      <c r="H226" s="176"/>
      <c r="I226" s="189"/>
      <c r="J226" s="177"/>
      <c r="K226" s="183"/>
      <c r="L226" s="183"/>
      <c r="M226" s="178" t="str">
        <f t="shared" si="25"/>
        <v/>
      </c>
      <c r="N226" s="179"/>
      <c r="O226" s="184" t="str">
        <f>IFERROR(VLOOKUP(M226,計算用!$A$48:$B$55,2,FALSE),"")</f>
        <v/>
      </c>
      <c r="P226" s="185"/>
      <c r="Q226" s="185"/>
      <c r="R226" s="185"/>
      <c r="S226" s="180" t="str">
        <f t="shared" si="23"/>
        <v/>
      </c>
      <c r="T226" s="181"/>
      <c r="U226" s="182"/>
    </row>
    <row r="227" spans="1:21">
      <c r="A227" s="171">
        <f t="shared" si="24"/>
        <v>222</v>
      </c>
      <c r="B227" s="172"/>
      <c r="C227" s="172"/>
      <c r="D227" s="173"/>
      <c r="E227" s="174" t="str">
        <f t="shared" si="22"/>
        <v/>
      </c>
      <c r="F227" s="174" t="str">
        <f t="shared" si="21"/>
        <v/>
      </c>
      <c r="G227" s="175"/>
      <c r="H227" s="176"/>
      <c r="I227" s="189"/>
      <c r="J227" s="177"/>
      <c r="K227" s="183"/>
      <c r="L227" s="183"/>
      <c r="M227" s="178" t="str">
        <f t="shared" si="25"/>
        <v/>
      </c>
      <c r="N227" s="179"/>
      <c r="O227" s="184" t="str">
        <f>IFERROR(VLOOKUP(M227,計算用!$A$48:$B$55,2,FALSE),"")</f>
        <v/>
      </c>
      <c r="P227" s="185"/>
      <c r="Q227" s="185"/>
      <c r="R227" s="185"/>
      <c r="S227" s="180" t="str">
        <f t="shared" si="23"/>
        <v/>
      </c>
      <c r="T227" s="181"/>
      <c r="U227" s="182"/>
    </row>
    <row r="228" spans="1:21">
      <c r="A228" s="171">
        <f t="shared" si="24"/>
        <v>223</v>
      </c>
      <c r="B228" s="172"/>
      <c r="C228" s="172"/>
      <c r="D228" s="173"/>
      <c r="E228" s="174" t="str">
        <f t="shared" si="22"/>
        <v/>
      </c>
      <c r="F228" s="174" t="str">
        <f t="shared" si="21"/>
        <v/>
      </c>
      <c r="G228" s="175"/>
      <c r="H228" s="176"/>
      <c r="I228" s="189"/>
      <c r="J228" s="177"/>
      <c r="K228" s="183"/>
      <c r="L228" s="183"/>
      <c r="M228" s="178" t="str">
        <f t="shared" si="25"/>
        <v/>
      </c>
      <c r="N228" s="179"/>
      <c r="O228" s="184" t="str">
        <f>IFERROR(VLOOKUP(M228,計算用!$A$48:$B$55,2,FALSE),"")</f>
        <v/>
      </c>
      <c r="P228" s="185"/>
      <c r="Q228" s="185"/>
      <c r="R228" s="185"/>
      <c r="S228" s="180" t="str">
        <f t="shared" si="23"/>
        <v/>
      </c>
      <c r="T228" s="181"/>
      <c r="U228" s="182"/>
    </row>
    <row r="229" spans="1:21">
      <c r="A229" s="171">
        <f t="shared" si="24"/>
        <v>224</v>
      </c>
      <c r="B229" s="172"/>
      <c r="C229" s="172"/>
      <c r="D229" s="173"/>
      <c r="E229" s="174" t="str">
        <f t="shared" si="22"/>
        <v/>
      </c>
      <c r="F229" s="174" t="str">
        <f t="shared" si="21"/>
        <v/>
      </c>
      <c r="G229" s="175"/>
      <c r="H229" s="176"/>
      <c r="I229" s="189"/>
      <c r="J229" s="177"/>
      <c r="K229" s="183"/>
      <c r="L229" s="183"/>
      <c r="M229" s="178" t="str">
        <f t="shared" si="25"/>
        <v/>
      </c>
      <c r="N229" s="179"/>
      <c r="O229" s="184" t="str">
        <f>IFERROR(VLOOKUP(M229,計算用!$A$48:$B$55,2,FALSE),"")</f>
        <v/>
      </c>
      <c r="P229" s="185"/>
      <c r="Q229" s="185"/>
      <c r="R229" s="185"/>
      <c r="S229" s="180" t="str">
        <f t="shared" si="23"/>
        <v/>
      </c>
      <c r="T229" s="181"/>
      <c r="U229" s="182"/>
    </row>
    <row r="230" spans="1:21">
      <c r="A230" s="171">
        <f t="shared" si="24"/>
        <v>225</v>
      </c>
      <c r="B230" s="172"/>
      <c r="C230" s="172"/>
      <c r="D230" s="173"/>
      <c r="E230" s="174" t="str">
        <f t="shared" si="22"/>
        <v/>
      </c>
      <c r="F230" s="174" t="str">
        <f t="shared" si="21"/>
        <v/>
      </c>
      <c r="G230" s="175"/>
      <c r="H230" s="176"/>
      <c r="I230" s="189"/>
      <c r="J230" s="177"/>
      <c r="K230" s="183"/>
      <c r="L230" s="183"/>
      <c r="M230" s="178" t="str">
        <f t="shared" si="25"/>
        <v/>
      </c>
      <c r="N230" s="179"/>
      <c r="O230" s="184" t="str">
        <f>IFERROR(VLOOKUP(M230,計算用!$A$48:$B$55,2,FALSE),"")</f>
        <v/>
      </c>
      <c r="P230" s="185"/>
      <c r="Q230" s="185"/>
      <c r="R230" s="185"/>
      <c r="S230" s="180" t="str">
        <f t="shared" si="23"/>
        <v/>
      </c>
      <c r="T230" s="181"/>
      <c r="U230" s="182"/>
    </row>
    <row r="231" spans="1:21">
      <c r="A231" s="171">
        <f t="shared" si="24"/>
        <v>226</v>
      </c>
      <c r="B231" s="172"/>
      <c r="C231" s="172"/>
      <c r="D231" s="173"/>
      <c r="E231" s="174" t="str">
        <f t="shared" si="22"/>
        <v/>
      </c>
      <c r="F231" s="174" t="str">
        <f t="shared" si="21"/>
        <v/>
      </c>
      <c r="G231" s="175"/>
      <c r="H231" s="176"/>
      <c r="I231" s="189"/>
      <c r="J231" s="177"/>
      <c r="K231" s="183"/>
      <c r="L231" s="183"/>
      <c r="M231" s="178" t="str">
        <f t="shared" si="25"/>
        <v/>
      </c>
      <c r="N231" s="179"/>
      <c r="O231" s="184" t="str">
        <f>IFERROR(VLOOKUP(M231,計算用!$A$48:$B$55,2,FALSE),"")</f>
        <v/>
      </c>
      <c r="P231" s="185"/>
      <c r="Q231" s="185"/>
      <c r="R231" s="185"/>
      <c r="S231" s="180" t="str">
        <f t="shared" si="23"/>
        <v/>
      </c>
      <c r="T231" s="181"/>
      <c r="U231" s="182"/>
    </row>
    <row r="232" spans="1:21">
      <c r="A232" s="171">
        <f t="shared" si="24"/>
        <v>227</v>
      </c>
      <c r="B232" s="172"/>
      <c r="C232" s="172"/>
      <c r="D232" s="173"/>
      <c r="E232" s="174" t="str">
        <f t="shared" si="22"/>
        <v/>
      </c>
      <c r="F232" s="174" t="str">
        <f t="shared" si="21"/>
        <v/>
      </c>
      <c r="G232" s="175"/>
      <c r="H232" s="176"/>
      <c r="I232" s="189"/>
      <c r="J232" s="177"/>
      <c r="K232" s="183"/>
      <c r="L232" s="183"/>
      <c r="M232" s="178" t="str">
        <f t="shared" si="25"/>
        <v/>
      </c>
      <c r="N232" s="179"/>
      <c r="O232" s="184" t="str">
        <f>IFERROR(VLOOKUP(M232,計算用!$A$48:$B$55,2,FALSE),"")</f>
        <v/>
      </c>
      <c r="P232" s="185"/>
      <c r="Q232" s="185"/>
      <c r="R232" s="185"/>
      <c r="S232" s="180" t="str">
        <f t="shared" si="23"/>
        <v/>
      </c>
      <c r="T232" s="181"/>
      <c r="U232" s="182"/>
    </row>
    <row r="233" spans="1:21">
      <c r="A233" s="171">
        <f t="shared" si="24"/>
        <v>228</v>
      </c>
      <c r="B233" s="172"/>
      <c r="C233" s="172"/>
      <c r="D233" s="173"/>
      <c r="E233" s="174" t="str">
        <f t="shared" si="22"/>
        <v/>
      </c>
      <c r="F233" s="174" t="str">
        <f t="shared" si="21"/>
        <v/>
      </c>
      <c r="G233" s="175"/>
      <c r="H233" s="176"/>
      <c r="I233" s="189"/>
      <c r="J233" s="177"/>
      <c r="K233" s="183"/>
      <c r="L233" s="183"/>
      <c r="M233" s="178" t="str">
        <f t="shared" si="25"/>
        <v/>
      </c>
      <c r="N233" s="179"/>
      <c r="O233" s="184" t="str">
        <f>IFERROR(VLOOKUP(M233,計算用!$A$48:$B$55,2,FALSE),"")</f>
        <v/>
      </c>
      <c r="P233" s="185"/>
      <c r="Q233" s="185"/>
      <c r="R233" s="185"/>
      <c r="S233" s="180" t="str">
        <f t="shared" si="23"/>
        <v/>
      </c>
      <c r="T233" s="181"/>
      <c r="U233" s="182"/>
    </row>
    <row r="234" spans="1:21">
      <c r="A234" s="171">
        <f t="shared" si="24"/>
        <v>229</v>
      </c>
      <c r="B234" s="172"/>
      <c r="C234" s="172"/>
      <c r="D234" s="173"/>
      <c r="E234" s="174" t="str">
        <f t="shared" si="22"/>
        <v/>
      </c>
      <c r="F234" s="174" t="str">
        <f t="shared" si="21"/>
        <v/>
      </c>
      <c r="G234" s="175"/>
      <c r="H234" s="176"/>
      <c r="I234" s="189"/>
      <c r="J234" s="177"/>
      <c r="K234" s="183"/>
      <c r="L234" s="183"/>
      <c r="M234" s="178" t="str">
        <f t="shared" si="25"/>
        <v/>
      </c>
      <c r="N234" s="179"/>
      <c r="O234" s="184" t="str">
        <f>IFERROR(VLOOKUP(M234,計算用!$A$48:$B$55,2,FALSE),"")</f>
        <v/>
      </c>
      <c r="P234" s="185"/>
      <c r="Q234" s="185"/>
      <c r="R234" s="185"/>
      <c r="S234" s="180" t="str">
        <f t="shared" si="23"/>
        <v/>
      </c>
      <c r="T234" s="181"/>
      <c r="U234" s="182"/>
    </row>
    <row r="235" spans="1:21">
      <c r="A235" s="171">
        <f t="shared" si="24"/>
        <v>230</v>
      </c>
      <c r="B235" s="172"/>
      <c r="C235" s="172"/>
      <c r="D235" s="173"/>
      <c r="E235" s="174" t="str">
        <f t="shared" si="22"/>
        <v/>
      </c>
      <c r="F235" s="174" t="str">
        <f t="shared" si="21"/>
        <v/>
      </c>
      <c r="G235" s="175"/>
      <c r="H235" s="176"/>
      <c r="I235" s="189"/>
      <c r="J235" s="177"/>
      <c r="K235" s="183"/>
      <c r="L235" s="183"/>
      <c r="M235" s="178" t="str">
        <f t="shared" si="25"/>
        <v/>
      </c>
      <c r="N235" s="179"/>
      <c r="O235" s="184" t="str">
        <f>IFERROR(VLOOKUP(M235,計算用!$A$48:$B$55,2,FALSE),"")</f>
        <v/>
      </c>
      <c r="P235" s="185"/>
      <c r="Q235" s="185"/>
      <c r="R235" s="185"/>
      <c r="S235" s="180" t="str">
        <f t="shared" si="23"/>
        <v/>
      </c>
      <c r="T235" s="181"/>
      <c r="U235" s="182"/>
    </row>
    <row r="236" spans="1:21">
      <c r="A236" s="171">
        <f t="shared" si="24"/>
        <v>231</v>
      </c>
      <c r="B236" s="172"/>
      <c r="C236" s="172"/>
      <c r="D236" s="173"/>
      <c r="E236" s="174" t="str">
        <f t="shared" si="22"/>
        <v/>
      </c>
      <c r="F236" s="174" t="str">
        <f t="shared" si="21"/>
        <v/>
      </c>
      <c r="G236" s="175"/>
      <c r="H236" s="176"/>
      <c r="I236" s="189"/>
      <c r="J236" s="177"/>
      <c r="K236" s="183"/>
      <c r="L236" s="183"/>
      <c r="M236" s="178" t="str">
        <f t="shared" si="25"/>
        <v/>
      </c>
      <c r="N236" s="179"/>
      <c r="O236" s="184" t="str">
        <f>IFERROR(VLOOKUP(M236,計算用!$A$48:$B$55,2,FALSE),"")</f>
        <v/>
      </c>
      <c r="P236" s="185"/>
      <c r="Q236" s="185"/>
      <c r="R236" s="185"/>
      <c r="S236" s="180" t="str">
        <f t="shared" si="23"/>
        <v/>
      </c>
      <c r="T236" s="181"/>
      <c r="U236" s="182"/>
    </row>
    <row r="237" spans="1:21">
      <c r="A237" s="171">
        <f t="shared" si="24"/>
        <v>232</v>
      </c>
      <c r="B237" s="172"/>
      <c r="C237" s="172"/>
      <c r="D237" s="173"/>
      <c r="E237" s="174" t="str">
        <f t="shared" si="22"/>
        <v/>
      </c>
      <c r="F237" s="174" t="str">
        <f t="shared" si="21"/>
        <v/>
      </c>
      <c r="G237" s="175"/>
      <c r="H237" s="176"/>
      <c r="I237" s="189"/>
      <c r="J237" s="177"/>
      <c r="K237" s="183"/>
      <c r="L237" s="183"/>
      <c r="M237" s="178" t="str">
        <f t="shared" si="25"/>
        <v/>
      </c>
      <c r="N237" s="179"/>
      <c r="O237" s="184" t="str">
        <f>IFERROR(VLOOKUP(M237,計算用!$A$48:$B$55,2,FALSE),"")</f>
        <v/>
      </c>
      <c r="P237" s="185"/>
      <c r="Q237" s="185"/>
      <c r="R237" s="185"/>
      <c r="S237" s="180" t="str">
        <f t="shared" si="23"/>
        <v/>
      </c>
      <c r="T237" s="181"/>
      <c r="U237" s="182"/>
    </row>
    <row r="238" spans="1:21">
      <c r="A238" s="171">
        <f t="shared" si="24"/>
        <v>233</v>
      </c>
      <c r="B238" s="172"/>
      <c r="C238" s="172"/>
      <c r="D238" s="173"/>
      <c r="E238" s="174" t="str">
        <f t="shared" si="22"/>
        <v/>
      </c>
      <c r="F238" s="174" t="str">
        <f t="shared" si="21"/>
        <v/>
      </c>
      <c r="G238" s="175"/>
      <c r="H238" s="176"/>
      <c r="I238" s="189"/>
      <c r="J238" s="177"/>
      <c r="K238" s="183"/>
      <c r="L238" s="183"/>
      <c r="M238" s="178" t="str">
        <f t="shared" si="25"/>
        <v/>
      </c>
      <c r="N238" s="179"/>
      <c r="O238" s="184" t="str">
        <f>IFERROR(VLOOKUP(M238,計算用!$A$48:$B$55,2,FALSE),"")</f>
        <v/>
      </c>
      <c r="P238" s="185"/>
      <c r="Q238" s="185"/>
      <c r="R238" s="185"/>
      <c r="S238" s="180" t="str">
        <f t="shared" si="23"/>
        <v/>
      </c>
      <c r="T238" s="181"/>
      <c r="U238" s="182"/>
    </row>
    <row r="239" spans="1:21">
      <c r="A239" s="171">
        <f t="shared" si="24"/>
        <v>234</v>
      </c>
      <c r="B239" s="172"/>
      <c r="C239" s="172"/>
      <c r="D239" s="173"/>
      <c r="E239" s="174" t="str">
        <f t="shared" si="22"/>
        <v/>
      </c>
      <c r="F239" s="174" t="str">
        <f t="shared" si="21"/>
        <v/>
      </c>
      <c r="G239" s="175"/>
      <c r="H239" s="176"/>
      <c r="I239" s="189"/>
      <c r="J239" s="177"/>
      <c r="K239" s="183"/>
      <c r="L239" s="183"/>
      <c r="M239" s="178" t="str">
        <f t="shared" si="25"/>
        <v/>
      </c>
      <c r="N239" s="179"/>
      <c r="O239" s="184" t="str">
        <f>IFERROR(VLOOKUP(M239,計算用!$A$48:$B$55,2,FALSE),"")</f>
        <v/>
      </c>
      <c r="P239" s="185"/>
      <c r="Q239" s="185"/>
      <c r="R239" s="185"/>
      <c r="S239" s="180" t="str">
        <f t="shared" si="23"/>
        <v/>
      </c>
      <c r="T239" s="181"/>
      <c r="U239" s="182"/>
    </row>
    <row r="240" spans="1:21">
      <c r="A240" s="171">
        <f t="shared" si="24"/>
        <v>235</v>
      </c>
      <c r="B240" s="172"/>
      <c r="C240" s="172"/>
      <c r="D240" s="173"/>
      <c r="E240" s="174" t="str">
        <f t="shared" si="22"/>
        <v/>
      </c>
      <c r="F240" s="174" t="str">
        <f t="shared" si="21"/>
        <v/>
      </c>
      <c r="G240" s="175"/>
      <c r="H240" s="176"/>
      <c r="I240" s="189"/>
      <c r="J240" s="177"/>
      <c r="K240" s="183"/>
      <c r="L240" s="183"/>
      <c r="M240" s="178" t="str">
        <f t="shared" si="25"/>
        <v/>
      </c>
      <c r="N240" s="179"/>
      <c r="O240" s="184" t="str">
        <f>IFERROR(VLOOKUP(M240,計算用!$A$48:$B$55,2,FALSE),"")</f>
        <v/>
      </c>
      <c r="P240" s="185"/>
      <c r="Q240" s="185"/>
      <c r="R240" s="185"/>
      <c r="S240" s="180" t="str">
        <f t="shared" si="23"/>
        <v/>
      </c>
      <c r="T240" s="181"/>
      <c r="U240" s="182"/>
    </row>
    <row r="241" spans="1:21">
      <c r="A241" s="171">
        <f t="shared" si="24"/>
        <v>236</v>
      </c>
      <c r="B241" s="172"/>
      <c r="C241" s="172"/>
      <c r="D241" s="173"/>
      <c r="E241" s="174" t="str">
        <f t="shared" si="22"/>
        <v/>
      </c>
      <c r="F241" s="174" t="str">
        <f t="shared" si="21"/>
        <v/>
      </c>
      <c r="G241" s="175"/>
      <c r="H241" s="176"/>
      <c r="I241" s="189"/>
      <c r="J241" s="177"/>
      <c r="K241" s="183"/>
      <c r="L241" s="183"/>
      <c r="M241" s="178" t="str">
        <f t="shared" si="25"/>
        <v/>
      </c>
      <c r="N241" s="179"/>
      <c r="O241" s="184" t="str">
        <f>IFERROR(VLOOKUP(M241,計算用!$A$48:$B$55,2,FALSE),"")</f>
        <v/>
      </c>
      <c r="P241" s="185"/>
      <c r="Q241" s="185"/>
      <c r="R241" s="185"/>
      <c r="S241" s="180" t="str">
        <f t="shared" si="23"/>
        <v/>
      </c>
      <c r="T241" s="181"/>
      <c r="U241" s="182"/>
    </row>
    <row r="242" spans="1:21">
      <c r="A242" s="171">
        <f t="shared" si="24"/>
        <v>237</v>
      </c>
      <c r="B242" s="172"/>
      <c r="C242" s="172"/>
      <c r="D242" s="173"/>
      <c r="E242" s="174" t="str">
        <f t="shared" si="22"/>
        <v/>
      </c>
      <c r="F242" s="174" t="str">
        <f t="shared" si="21"/>
        <v/>
      </c>
      <c r="G242" s="175"/>
      <c r="H242" s="176"/>
      <c r="I242" s="189"/>
      <c r="J242" s="177"/>
      <c r="K242" s="183"/>
      <c r="L242" s="183"/>
      <c r="M242" s="178" t="str">
        <f t="shared" si="25"/>
        <v/>
      </c>
      <c r="N242" s="179"/>
      <c r="O242" s="184" t="str">
        <f>IFERROR(VLOOKUP(M242,計算用!$A$48:$B$55,2,FALSE),"")</f>
        <v/>
      </c>
      <c r="P242" s="185"/>
      <c r="Q242" s="185"/>
      <c r="R242" s="185"/>
      <c r="S242" s="180" t="str">
        <f t="shared" si="23"/>
        <v/>
      </c>
      <c r="T242" s="181"/>
      <c r="U242" s="182"/>
    </row>
    <row r="243" spans="1:21">
      <c r="A243" s="171">
        <f t="shared" si="24"/>
        <v>238</v>
      </c>
      <c r="B243" s="172"/>
      <c r="C243" s="172"/>
      <c r="D243" s="173"/>
      <c r="E243" s="174" t="str">
        <f t="shared" si="22"/>
        <v/>
      </c>
      <c r="F243" s="174" t="str">
        <f t="shared" si="21"/>
        <v/>
      </c>
      <c r="G243" s="175"/>
      <c r="H243" s="176"/>
      <c r="I243" s="189"/>
      <c r="J243" s="177"/>
      <c r="K243" s="183"/>
      <c r="L243" s="183"/>
      <c r="M243" s="178" t="str">
        <f t="shared" si="25"/>
        <v/>
      </c>
      <c r="N243" s="179"/>
      <c r="O243" s="184" t="str">
        <f>IFERROR(VLOOKUP(M243,計算用!$A$48:$B$55,2,FALSE),"")</f>
        <v/>
      </c>
      <c r="P243" s="185"/>
      <c r="Q243" s="185"/>
      <c r="R243" s="185"/>
      <c r="S243" s="180" t="str">
        <f t="shared" si="23"/>
        <v/>
      </c>
      <c r="T243" s="181"/>
      <c r="U243" s="182"/>
    </row>
    <row r="244" spans="1:21">
      <c r="A244" s="171">
        <f t="shared" si="24"/>
        <v>239</v>
      </c>
      <c r="B244" s="172"/>
      <c r="C244" s="172"/>
      <c r="D244" s="173"/>
      <c r="E244" s="174" t="str">
        <f t="shared" si="22"/>
        <v/>
      </c>
      <c r="F244" s="174" t="str">
        <f t="shared" si="21"/>
        <v/>
      </c>
      <c r="G244" s="175"/>
      <c r="H244" s="176"/>
      <c r="I244" s="189"/>
      <c r="J244" s="177"/>
      <c r="K244" s="183"/>
      <c r="L244" s="183"/>
      <c r="M244" s="178" t="str">
        <f t="shared" si="25"/>
        <v/>
      </c>
      <c r="N244" s="179"/>
      <c r="O244" s="184" t="str">
        <f>IFERROR(VLOOKUP(M244,計算用!$A$48:$B$55,2,FALSE),"")</f>
        <v/>
      </c>
      <c r="P244" s="185"/>
      <c r="Q244" s="185"/>
      <c r="R244" s="185"/>
      <c r="S244" s="180" t="str">
        <f t="shared" si="23"/>
        <v/>
      </c>
      <c r="T244" s="181"/>
      <c r="U244" s="182"/>
    </row>
    <row r="245" spans="1:21">
      <c r="A245" s="171">
        <f t="shared" si="24"/>
        <v>240</v>
      </c>
      <c r="B245" s="172"/>
      <c r="C245" s="172"/>
      <c r="D245" s="173"/>
      <c r="E245" s="174" t="str">
        <f t="shared" si="22"/>
        <v/>
      </c>
      <c r="F245" s="174" t="str">
        <f t="shared" si="21"/>
        <v/>
      </c>
      <c r="G245" s="175"/>
      <c r="H245" s="176"/>
      <c r="I245" s="189"/>
      <c r="J245" s="177"/>
      <c r="K245" s="183"/>
      <c r="L245" s="183"/>
      <c r="M245" s="178" t="str">
        <f t="shared" si="25"/>
        <v/>
      </c>
      <c r="N245" s="179"/>
      <c r="O245" s="184" t="str">
        <f>IFERROR(VLOOKUP(M245,計算用!$A$48:$B$55,2,FALSE),"")</f>
        <v/>
      </c>
      <c r="P245" s="185"/>
      <c r="Q245" s="185"/>
      <c r="R245" s="185"/>
      <c r="S245" s="180" t="str">
        <f t="shared" si="23"/>
        <v/>
      </c>
      <c r="T245" s="181"/>
      <c r="U245" s="182"/>
    </row>
    <row r="246" spans="1:21">
      <c r="A246" s="171">
        <f t="shared" si="24"/>
        <v>241</v>
      </c>
      <c r="B246" s="172"/>
      <c r="C246" s="172"/>
      <c r="D246" s="173"/>
      <c r="E246" s="174" t="str">
        <f t="shared" si="22"/>
        <v/>
      </c>
      <c r="F246" s="174" t="str">
        <f t="shared" si="21"/>
        <v/>
      </c>
      <c r="G246" s="175"/>
      <c r="H246" s="176"/>
      <c r="I246" s="189"/>
      <c r="J246" s="177"/>
      <c r="K246" s="183"/>
      <c r="L246" s="183"/>
      <c r="M246" s="178" t="str">
        <f t="shared" si="25"/>
        <v/>
      </c>
      <c r="N246" s="179"/>
      <c r="O246" s="184" t="str">
        <f>IFERROR(VLOOKUP(M246,計算用!$A$48:$B$55,2,FALSE),"")</f>
        <v/>
      </c>
      <c r="P246" s="185"/>
      <c r="Q246" s="185"/>
      <c r="R246" s="185"/>
      <c r="S246" s="180" t="str">
        <f t="shared" si="23"/>
        <v/>
      </c>
      <c r="T246" s="181"/>
      <c r="U246" s="182"/>
    </row>
    <row r="247" spans="1:21">
      <c r="A247" s="171">
        <f t="shared" si="24"/>
        <v>242</v>
      </c>
      <c r="B247" s="172"/>
      <c r="C247" s="172"/>
      <c r="D247" s="173"/>
      <c r="E247" s="174" t="str">
        <f t="shared" si="22"/>
        <v/>
      </c>
      <c r="F247" s="174" t="str">
        <f t="shared" si="21"/>
        <v/>
      </c>
      <c r="G247" s="175"/>
      <c r="H247" s="176"/>
      <c r="I247" s="189"/>
      <c r="J247" s="177"/>
      <c r="K247" s="183"/>
      <c r="L247" s="183"/>
      <c r="M247" s="178" t="str">
        <f t="shared" si="25"/>
        <v/>
      </c>
      <c r="N247" s="179"/>
      <c r="O247" s="184" t="str">
        <f>IFERROR(VLOOKUP(M247,計算用!$A$48:$B$55,2,FALSE),"")</f>
        <v/>
      </c>
      <c r="P247" s="185"/>
      <c r="Q247" s="185"/>
      <c r="R247" s="185"/>
      <c r="S247" s="180" t="str">
        <f t="shared" si="23"/>
        <v/>
      </c>
      <c r="T247" s="181"/>
      <c r="U247" s="182"/>
    </row>
    <row r="248" spans="1:21">
      <c r="A248" s="171">
        <f t="shared" si="24"/>
        <v>243</v>
      </c>
      <c r="B248" s="172"/>
      <c r="C248" s="172"/>
      <c r="D248" s="173"/>
      <c r="E248" s="174" t="str">
        <f t="shared" si="22"/>
        <v/>
      </c>
      <c r="F248" s="174" t="str">
        <f t="shared" si="21"/>
        <v/>
      </c>
      <c r="G248" s="175"/>
      <c r="H248" s="176"/>
      <c r="I248" s="189"/>
      <c r="J248" s="177"/>
      <c r="K248" s="183"/>
      <c r="L248" s="183"/>
      <c r="M248" s="178" t="str">
        <f t="shared" si="25"/>
        <v/>
      </c>
      <c r="N248" s="179"/>
      <c r="O248" s="184" t="str">
        <f>IFERROR(VLOOKUP(M248,計算用!$A$48:$B$55,2,FALSE),"")</f>
        <v/>
      </c>
      <c r="P248" s="185"/>
      <c r="Q248" s="185"/>
      <c r="R248" s="185"/>
      <c r="S248" s="180" t="str">
        <f t="shared" si="23"/>
        <v/>
      </c>
      <c r="T248" s="181"/>
      <c r="U248" s="182"/>
    </row>
    <row r="249" spans="1:21">
      <c r="A249" s="171">
        <f t="shared" si="24"/>
        <v>244</v>
      </c>
      <c r="B249" s="172"/>
      <c r="C249" s="172"/>
      <c r="D249" s="173"/>
      <c r="E249" s="174" t="str">
        <f t="shared" si="22"/>
        <v/>
      </c>
      <c r="F249" s="174" t="str">
        <f t="shared" si="21"/>
        <v/>
      </c>
      <c r="G249" s="175"/>
      <c r="H249" s="176"/>
      <c r="I249" s="189"/>
      <c r="J249" s="177"/>
      <c r="K249" s="183"/>
      <c r="L249" s="183"/>
      <c r="M249" s="178" t="str">
        <f t="shared" si="25"/>
        <v/>
      </c>
      <c r="N249" s="179"/>
      <c r="O249" s="184" t="str">
        <f>IFERROR(VLOOKUP(M249,計算用!$A$48:$B$55,2,FALSE),"")</f>
        <v/>
      </c>
      <c r="P249" s="185"/>
      <c r="Q249" s="185"/>
      <c r="R249" s="185"/>
      <c r="S249" s="180" t="str">
        <f t="shared" si="23"/>
        <v/>
      </c>
      <c r="T249" s="181"/>
      <c r="U249" s="182"/>
    </row>
    <row r="250" spans="1:21">
      <c r="A250" s="171">
        <f t="shared" si="24"/>
        <v>245</v>
      </c>
      <c r="B250" s="172"/>
      <c r="C250" s="172"/>
      <c r="D250" s="173"/>
      <c r="E250" s="174" t="str">
        <f t="shared" si="22"/>
        <v/>
      </c>
      <c r="F250" s="174" t="str">
        <f t="shared" si="21"/>
        <v/>
      </c>
      <c r="G250" s="175"/>
      <c r="H250" s="176"/>
      <c r="I250" s="189"/>
      <c r="J250" s="177"/>
      <c r="K250" s="183"/>
      <c r="L250" s="183"/>
      <c r="M250" s="178" t="str">
        <f t="shared" si="25"/>
        <v/>
      </c>
      <c r="N250" s="179"/>
      <c r="O250" s="184" t="str">
        <f>IFERROR(VLOOKUP(M250,計算用!$A$48:$B$55,2,FALSE),"")</f>
        <v/>
      </c>
      <c r="P250" s="185"/>
      <c r="Q250" s="185"/>
      <c r="R250" s="185"/>
      <c r="S250" s="180" t="str">
        <f t="shared" si="23"/>
        <v/>
      </c>
      <c r="T250" s="181"/>
      <c r="U250" s="182"/>
    </row>
    <row r="251" spans="1:21">
      <c r="A251" s="171">
        <f t="shared" si="24"/>
        <v>246</v>
      </c>
      <c r="B251" s="172"/>
      <c r="C251" s="172"/>
      <c r="D251" s="173"/>
      <c r="E251" s="174" t="str">
        <f t="shared" si="22"/>
        <v/>
      </c>
      <c r="F251" s="174" t="str">
        <f t="shared" si="21"/>
        <v/>
      </c>
      <c r="G251" s="175"/>
      <c r="H251" s="176"/>
      <c r="I251" s="189"/>
      <c r="J251" s="177"/>
      <c r="K251" s="183"/>
      <c r="L251" s="183"/>
      <c r="M251" s="178" t="str">
        <f t="shared" si="25"/>
        <v/>
      </c>
      <c r="N251" s="179"/>
      <c r="O251" s="184" t="str">
        <f>IFERROR(VLOOKUP(M251,計算用!$A$48:$B$55,2,FALSE),"")</f>
        <v/>
      </c>
      <c r="P251" s="185"/>
      <c r="Q251" s="185"/>
      <c r="R251" s="185"/>
      <c r="S251" s="180" t="str">
        <f t="shared" si="23"/>
        <v/>
      </c>
      <c r="T251" s="181"/>
      <c r="U251" s="182"/>
    </row>
    <row r="252" spans="1:21">
      <c r="A252" s="171">
        <f t="shared" si="24"/>
        <v>247</v>
      </c>
      <c r="B252" s="172"/>
      <c r="C252" s="172"/>
      <c r="D252" s="173"/>
      <c r="E252" s="174" t="str">
        <f t="shared" si="22"/>
        <v/>
      </c>
      <c r="F252" s="174" t="str">
        <f t="shared" si="21"/>
        <v/>
      </c>
      <c r="G252" s="175"/>
      <c r="H252" s="176"/>
      <c r="I252" s="189"/>
      <c r="J252" s="177"/>
      <c r="K252" s="183"/>
      <c r="L252" s="183"/>
      <c r="M252" s="178" t="str">
        <f t="shared" si="25"/>
        <v/>
      </c>
      <c r="N252" s="179"/>
      <c r="O252" s="184" t="str">
        <f>IFERROR(VLOOKUP(M252,計算用!$A$48:$B$55,2,FALSE),"")</f>
        <v/>
      </c>
      <c r="P252" s="185"/>
      <c r="Q252" s="185"/>
      <c r="R252" s="185"/>
      <c r="S252" s="180" t="str">
        <f t="shared" si="23"/>
        <v/>
      </c>
      <c r="T252" s="181"/>
      <c r="U252" s="182"/>
    </row>
    <row r="253" spans="1:21">
      <c r="A253" s="171">
        <f t="shared" si="24"/>
        <v>248</v>
      </c>
      <c r="B253" s="172"/>
      <c r="C253" s="172"/>
      <c r="D253" s="173"/>
      <c r="E253" s="174" t="str">
        <f t="shared" si="22"/>
        <v/>
      </c>
      <c r="F253" s="174" t="str">
        <f t="shared" si="21"/>
        <v/>
      </c>
      <c r="G253" s="175"/>
      <c r="H253" s="176"/>
      <c r="I253" s="189"/>
      <c r="J253" s="177"/>
      <c r="K253" s="183"/>
      <c r="L253" s="183"/>
      <c r="M253" s="178" t="str">
        <f t="shared" si="25"/>
        <v/>
      </c>
      <c r="N253" s="179"/>
      <c r="O253" s="184" t="str">
        <f>IFERROR(VLOOKUP(M253,計算用!$A$48:$B$55,2,FALSE),"")</f>
        <v/>
      </c>
      <c r="P253" s="185"/>
      <c r="Q253" s="185"/>
      <c r="R253" s="185"/>
      <c r="S253" s="180" t="str">
        <f t="shared" si="23"/>
        <v/>
      </c>
      <c r="T253" s="181"/>
      <c r="U253" s="182"/>
    </row>
    <row r="254" spans="1:21">
      <c r="A254" s="171">
        <f t="shared" si="24"/>
        <v>249</v>
      </c>
      <c r="B254" s="172"/>
      <c r="C254" s="172"/>
      <c r="D254" s="173"/>
      <c r="E254" s="174" t="str">
        <f t="shared" si="22"/>
        <v/>
      </c>
      <c r="F254" s="174" t="str">
        <f t="shared" si="21"/>
        <v/>
      </c>
      <c r="G254" s="175"/>
      <c r="H254" s="176"/>
      <c r="I254" s="189"/>
      <c r="J254" s="177"/>
      <c r="K254" s="183"/>
      <c r="L254" s="183"/>
      <c r="M254" s="178" t="str">
        <f t="shared" si="25"/>
        <v/>
      </c>
      <c r="N254" s="179"/>
      <c r="O254" s="184" t="str">
        <f>IFERROR(VLOOKUP(M254,計算用!$A$48:$B$55,2,FALSE),"")</f>
        <v/>
      </c>
      <c r="P254" s="185"/>
      <c r="Q254" s="185"/>
      <c r="R254" s="185"/>
      <c r="S254" s="180" t="str">
        <f t="shared" si="23"/>
        <v/>
      </c>
      <c r="T254" s="181"/>
      <c r="U254" s="182"/>
    </row>
    <row r="255" spans="1:21">
      <c r="A255" s="171">
        <f t="shared" si="24"/>
        <v>250</v>
      </c>
      <c r="B255" s="172"/>
      <c r="C255" s="172"/>
      <c r="D255" s="173"/>
      <c r="E255" s="174" t="str">
        <f t="shared" si="22"/>
        <v/>
      </c>
      <c r="F255" s="174" t="str">
        <f t="shared" si="21"/>
        <v/>
      </c>
      <c r="G255" s="175"/>
      <c r="H255" s="176"/>
      <c r="I255" s="189"/>
      <c r="J255" s="177"/>
      <c r="K255" s="183"/>
      <c r="L255" s="183"/>
      <c r="M255" s="178" t="str">
        <f t="shared" si="25"/>
        <v/>
      </c>
      <c r="N255" s="179"/>
      <c r="O255" s="184" t="str">
        <f>IFERROR(VLOOKUP(M255,計算用!$A$48:$B$55,2,FALSE),"")</f>
        <v/>
      </c>
      <c r="P255" s="185"/>
      <c r="Q255" s="185"/>
      <c r="R255" s="185"/>
      <c r="S255" s="180" t="str">
        <f t="shared" si="23"/>
        <v/>
      </c>
      <c r="T255" s="181"/>
      <c r="U255" s="182"/>
    </row>
    <row r="256" spans="1:21">
      <c r="A256" s="171">
        <f t="shared" si="24"/>
        <v>251</v>
      </c>
      <c r="B256" s="172"/>
      <c r="C256" s="172"/>
      <c r="D256" s="173"/>
      <c r="E256" s="174" t="str">
        <f t="shared" si="22"/>
        <v/>
      </c>
      <c r="F256" s="174" t="str">
        <f t="shared" si="21"/>
        <v/>
      </c>
      <c r="G256" s="175"/>
      <c r="H256" s="176"/>
      <c r="I256" s="189"/>
      <c r="J256" s="177"/>
      <c r="K256" s="183"/>
      <c r="L256" s="183"/>
      <c r="M256" s="178" t="str">
        <f t="shared" si="25"/>
        <v/>
      </c>
      <c r="N256" s="179"/>
      <c r="O256" s="184" t="str">
        <f>IFERROR(VLOOKUP(M256,計算用!$A$48:$B$55,2,FALSE),"")</f>
        <v/>
      </c>
      <c r="P256" s="185"/>
      <c r="Q256" s="185"/>
      <c r="R256" s="185"/>
      <c r="S256" s="180" t="str">
        <f t="shared" si="23"/>
        <v/>
      </c>
      <c r="T256" s="181"/>
      <c r="U256" s="182"/>
    </row>
    <row r="257" spans="1:21">
      <c r="A257" s="171">
        <f t="shared" si="24"/>
        <v>252</v>
      </c>
      <c r="B257" s="172"/>
      <c r="C257" s="172"/>
      <c r="D257" s="173"/>
      <c r="E257" s="174" t="str">
        <f t="shared" si="22"/>
        <v/>
      </c>
      <c r="F257" s="174" t="str">
        <f t="shared" si="21"/>
        <v/>
      </c>
      <c r="G257" s="175"/>
      <c r="H257" s="176"/>
      <c r="I257" s="189"/>
      <c r="J257" s="177"/>
      <c r="K257" s="183"/>
      <c r="L257" s="183"/>
      <c r="M257" s="178" t="str">
        <f t="shared" si="25"/>
        <v/>
      </c>
      <c r="N257" s="179"/>
      <c r="O257" s="184" t="str">
        <f>IFERROR(VLOOKUP(M257,計算用!$A$48:$B$55,2,FALSE),"")</f>
        <v/>
      </c>
      <c r="P257" s="185"/>
      <c r="Q257" s="185"/>
      <c r="R257" s="185"/>
      <c r="S257" s="180" t="str">
        <f t="shared" si="23"/>
        <v/>
      </c>
      <c r="T257" s="181"/>
      <c r="U257" s="182"/>
    </row>
    <row r="258" spans="1:21">
      <c r="A258" s="171">
        <f t="shared" si="24"/>
        <v>253</v>
      </c>
      <c r="B258" s="172"/>
      <c r="C258" s="172"/>
      <c r="D258" s="173"/>
      <c r="E258" s="174" t="str">
        <f t="shared" si="22"/>
        <v/>
      </c>
      <c r="F258" s="174" t="str">
        <f t="shared" si="21"/>
        <v/>
      </c>
      <c r="G258" s="175"/>
      <c r="H258" s="176"/>
      <c r="I258" s="189"/>
      <c r="J258" s="177"/>
      <c r="K258" s="183"/>
      <c r="L258" s="183"/>
      <c r="M258" s="178" t="str">
        <f t="shared" si="25"/>
        <v/>
      </c>
      <c r="N258" s="179"/>
      <c r="O258" s="184" t="str">
        <f>IFERROR(VLOOKUP(M258,計算用!$A$48:$B$55,2,FALSE),"")</f>
        <v/>
      </c>
      <c r="P258" s="185"/>
      <c r="Q258" s="185"/>
      <c r="R258" s="185"/>
      <c r="S258" s="180" t="str">
        <f t="shared" si="23"/>
        <v/>
      </c>
      <c r="T258" s="181"/>
      <c r="U258" s="182"/>
    </row>
    <row r="259" spans="1:21">
      <c r="A259" s="171">
        <f t="shared" si="24"/>
        <v>254</v>
      </c>
      <c r="B259" s="172"/>
      <c r="C259" s="172"/>
      <c r="D259" s="173"/>
      <c r="E259" s="174" t="str">
        <f t="shared" si="22"/>
        <v/>
      </c>
      <c r="F259" s="174" t="str">
        <f t="shared" si="21"/>
        <v/>
      </c>
      <c r="G259" s="175"/>
      <c r="H259" s="176"/>
      <c r="I259" s="189"/>
      <c r="J259" s="177"/>
      <c r="K259" s="183"/>
      <c r="L259" s="183"/>
      <c r="M259" s="178" t="str">
        <f t="shared" si="25"/>
        <v/>
      </c>
      <c r="N259" s="179"/>
      <c r="O259" s="184" t="str">
        <f>IFERROR(VLOOKUP(M259,計算用!$A$48:$B$55,2,FALSE),"")</f>
        <v/>
      </c>
      <c r="P259" s="185"/>
      <c r="Q259" s="185"/>
      <c r="R259" s="185"/>
      <c r="S259" s="180" t="str">
        <f t="shared" si="23"/>
        <v/>
      </c>
      <c r="T259" s="181"/>
      <c r="U259" s="182"/>
    </row>
    <row r="260" spans="1:21">
      <c r="A260" s="171">
        <f t="shared" si="24"/>
        <v>255</v>
      </c>
      <c r="B260" s="172"/>
      <c r="C260" s="172"/>
      <c r="D260" s="173"/>
      <c r="E260" s="174" t="str">
        <f t="shared" si="22"/>
        <v/>
      </c>
      <c r="F260" s="174" t="str">
        <f t="shared" si="21"/>
        <v/>
      </c>
      <c r="G260" s="175"/>
      <c r="H260" s="176"/>
      <c r="I260" s="189"/>
      <c r="J260" s="177"/>
      <c r="K260" s="183"/>
      <c r="L260" s="183"/>
      <c r="M260" s="178" t="str">
        <f t="shared" si="25"/>
        <v/>
      </c>
      <c r="N260" s="179"/>
      <c r="O260" s="184" t="str">
        <f>IFERROR(VLOOKUP(M260,計算用!$A$48:$B$55,2,FALSE),"")</f>
        <v/>
      </c>
      <c r="P260" s="185"/>
      <c r="Q260" s="185"/>
      <c r="R260" s="185"/>
      <c r="S260" s="180" t="str">
        <f t="shared" si="23"/>
        <v/>
      </c>
      <c r="T260" s="181"/>
      <c r="U260" s="182"/>
    </row>
    <row r="261" spans="1:21">
      <c r="A261" s="171">
        <f t="shared" si="24"/>
        <v>256</v>
      </c>
      <c r="B261" s="172"/>
      <c r="C261" s="172"/>
      <c r="D261" s="173"/>
      <c r="E261" s="174" t="str">
        <f t="shared" si="22"/>
        <v/>
      </c>
      <c r="F261" s="174" t="str">
        <f t="shared" si="21"/>
        <v/>
      </c>
      <c r="G261" s="175"/>
      <c r="H261" s="176"/>
      <c r="I261" s="189"/>
      <c r="J261" s="177"/>
      <c r="K261" s="183"/>
      <c r="L261" s="183"/>
      <c r="M261" s="178" t="str">
        <f t="shared" si="25"/>
        <v/>
      </c>
      <c r="N261" s="179"/>
      <c r="O261" s="184" t="str">
        <f>IFERROR(VLOOKUP(M261,計算用!$A$48:$B$55,2,FALSE),"")</f>
        <v/>
      </c>
      <c r="P261" s="185"/>
      <c r="Q261" s="185"/>
      <c r="R261" s="185"/>
      <c r="S261" s="180" t="str">
        <f t="shared" si="23"/>
        <v/>
      </c>
      <c r="T261" s="181"/>
      <c r="U261" s="182"/>
    </row>
    <row r="262" spans="1:21">
      <c r="A262" s="171">
        <f t="shared" si="24"/>
        <v>257</v>
      </c>
      <c r="B262" s="172"/>
      <c r="C262" s="172"/>
      <c r="D262" s="173"/>
      <c r="E262" s="174" t="str">
        <f t="shared" si="22"/>
        <v/>
      </c>
      <c r="F262" s="174" t="str">
        <f t="shared" si="21"/>
        <v/>
      </c>
      <c r="G262" s="175"/>
      <c r="H262" s="176"/>
      <c r="I262" s="189"/>
      <c r="J262" s="177"/>
      <c r="K262" s="183"/>
      <c r="L262" s="183"/>
      <c r="M262" s="178" t="str">
        <f t="shared" si="25"/>
        <v/>
      </c>
      <c r="N262" s="179"/>
      <c r="O262" s="184" t="str">
        <f>IFERROR(VLOOKUP(M262,計算用!$A$48:$B$55,2,FALSE),"")</f>
        <v/>
      </c>
      <c r="P262" s="185"/>
      <c r="Q262" s="185"/>
      <c r="R262" s="185"/>
      <c r="S262" s="180" t="str">
        <f t="shared" si="23"/>
        <v/>
      </c>
      <c r="T262" s="181"/>
      <c r="U262" s="182"/>
    </row>
    <row r="263" spans="1:21">
      <c r="A263" s="171">
        <f t="shared" si="24"/>
        <v>258</v>
      </c>
      <c r="B263" s="172"/>
      <c r="C263" s="172"/>
      <c r="D263" s="173"/>
      <c r="E263" s="174" t="str">
        <f t="shared" si="22"/>
        <v/>
      </c>
      <c r="F263" s="174" t="str">
        <f t="shared" ref="F263:F326" si="26">IF(E263="","",COUNTIF($E$6:$E$405,E263))</f>
        <v/>
      </c>
      <c r="G263" s="175"/>
      <c r="H263" s="176"/>
      <c r="I263" s="189"/>
      <c r="J263" s="177"/>
      <c r="K263" s="183"/>
      <c r="L263" s="183"/>
      <c r="M263" s="178" t="str">
        <f t="shared" si="25"/>
        <v/>
      </c>
      <c r="N263" s="179"/>
      <c r="O263" s="184" t="str">
        <f>IFERROR(VLOOKUP(M263,計算用!$A$48:$B$55,2,FALSE),"")</f>
        <v/>
      </c>
      <c r="P263" s="185"/>
      <c r="Q263" s="185"/>
      <c r="R263" s="185"/>
      <c r="S263" s="180" t="str">
        <f t="shared" si="23"/>
        <v/>
      </c>
      <c r="T263" s="181"/>
      <c r="U263" s="182"/>
    </row>
    <row r="264" spans="1:21">
      <c r="A264" s="171">
        <f t="shared" si="24"/>
        <v>259</v>
      </c>
      <c r="B264" s="172"/>
      <c r="C264" s="172"/>
      <c r="D264" s="173"/>
      <c r="E264" s="174" t="str">
        <f t="shared" si="22"/>
        <v/>
      </c>
      <c r="F264" s="174" t="str">
        <f t="shared" si="26"/>
        <v/>
      </c>
      <c r="G264" s="175"/>
      <c r="H264" s="176"/>
      <c r="I264" s="189"/>
      <c r="J264" s="177"/>
      <c r="K264" s="183"/>
      <c r="L264" s="183"/>
      <c r="M264" s="178" t="str">
        <f t="shared" si="25"/>
        <v/>
      </c>
      <c r="N264" s="179"/>
      <c r="O264" s="184" t="str">
        <f>IFERROR(VLOOKUP(M264,計算用!$A$48:$B$55,2,FALSE),"")</f>
        <v/>
      </c>
      <c r="P264" s="185"/>
      <c r="Q264" s="185"/>
      <c r="R264" s="185"/>
      <c r="S264" s="180" t="str">
        <f t="shared" si="23"/>
        <v/>
      </c>
      <c r="T264" s="181"/>
      <c r="U264" s="182"/>
    </row>
    <row r="265" spans="1:21">
      <c r="A265" s="171">
        <f t="shared" si="24"/>
        <v>260</v>
      </c>
      <c r="B265" s="172"/>
      <c r="C265" s="172"/>
      <c r="D265" s="173"/>
      <c r="E265" s="174" t="str">
        <f t="shared" si="22"/>
        <v/>
      </c>
      <c r="F265" s="174" t="str">
        <f t="shared" si="26"/>
        <v/>
      </c>
      <c r="G265" s="175"/>
      <c r="H265" s="176"/>
      <c r="I265" s="189"/>
      <c r="J265" s="177"/>
      <c r="K265" s="183"/>
      <c r="L265" s="183"/>
      <c r="M265" s="178" t="str">
        <f t="shared" si="25"/>
        <v/>
      </c>
      <c r="N265" s="179"/>
      <c r="O265" s="184" t="str">
        <f>IFERROR(VLOOKUP(M265,計算用!$A$48:$B$55,2,FALSE),"")</f>
        <v/>
      </c>
      <c r="P265" s="185"/>
      <c r="Q265" s="185"/>
      <c r="R265" s="185"/>
      <c r="S265" s="180" t="str">
        <f t="shared" si="23"/>
        <v/>
      </c>
      <c r="T265" s="181"/>
      <c r="U265" s="182"/>
    </row>
    <row r="266" spans="1:21">
      <c r="A266" s="171">
        <f t="shared" si="24"/>
        <v>261</v>
      </c>
      <c r="B266" s="172"/>
      <c r="C266" s="172"/>
      <c r="D266" s="173"/>
      <c r="E266" s="174" t="str">
        <f t="shared" si="22"/>
        <v/>
      </c>
      <c r="F266" s="174" t="str">
        <f t="shared" si="26"/>
        <v/>
      </c>
      <c r="G266" s="175"/>
      <c r="H266" s="176"/>
      <c r="I266" s="189"/>
      <c r="J266" s="177"/>
      <c r="K266" s="183"/>
      <c r="L266" s="183"/>
      <c r="M266" s="178" t="str">
        <f t="shared" si="25"/>
        <v/>
      </c>
      <c r="N266" s="179"/>
      <c r="O266" s="184" t="str">
        <f>IFERROR(VLOOKUP(M266,計算用!$A$48:$B$55,2,FALSE),"")</f>
        <v/>
      </c>
      <c r="P266" s="185"/>
      <c r="Q266" s="185"/>
      <c r="R266" s="185"/>
      <c r="S266" s="180" t="str">
        <f t="shared" si="23"/>
        <v/>
      </c>
      <c r="T266" s="181"/>
      <c r="U266" s="182"/>
    </row>
    <row r="267" spans="1:21">
      <c r="A267" s="171">
        <f t="shared" si="24"/>
        <v>262</v>
      </c>
      <c r="B267" s="172"/>
      <c r="C267" s="172"/>
      <c r="D267" s="173"/>
      <c r="E267" s="174" t="str">
        <f t="shared" si="22"/>
        <v/>
      </c>
      <c r="F267" s="174" t="str">
        <f t="shared" si="26"/>
        <v/>
      </c>
      <c r="G267" s="175"/>
      <c r="H267" s="176"/>
      <c r="I267" s="189"/>
      <c r="J267" s="177"/>
      <c r="K267" s="183"/>
      <c r="L267" s="183"/>
      <c r="M267" s="178" t="str">
        <f t="shared" si="25"/>
        <v/>
      </c>
      <c r="N267" s="179"/>
      <c r="O267" s="184" t="str">
        <f>IFERROR(VLOOKUP(M267,計算用!$A$48:$B$55,2,FALSE),"")</f>
        <v/>
      </c>
      <c r="P267" s="185"/>
      <c r="Q267" s="185"/>
      <c r="R267" s="185"/>
      <c r="S267" s="180" t="str">
        <f t="shared" si="23"/>
        <v/>
      </c>
      <c r="T267" s="181"/>
      <c r="U267" s="182"/>
    </row>
    <row r="268" spans="1:21">
      <c r="A268" s="171">
        <f t="shared" si="24"/>
        <v>263</v>
      </c>
      <c r="B268" s="172"/>
      <c r="C268" s="172"/>
      <c r="D268" s="173"/>
      <c r="E268" s="174" t="str">
        <f t="shared" si="22"/>
        <v/>
      </c>
      <c r="F268" s="174" t="str">
        <f t="shared" si="26"/>
        <v/>
      </c>
      <c r="G268" s="175"/>
      <c r="H268" s="176"/>
      <c r="I268" s="189"/>
      <c r="J268" s="177"/>
      <c r="K268" s="183"/>
      <c r="L268" s="183"/>
      <c r="M268" s="178" t="str">
        <f t="shared" si="25"/>
        <v/>
      </c>
      <c r="N268" s="179"/>
      <c r="O268" s="184" t="str">
        <f>IFERROR(VLOOKUP(M268,計算用!$A$48:$B$55,2,FALSE),"")</f>
        <v/>
      </c>
      <c r="P268" s="185"/>
      <c r="Q268" s="185"/>
      <c r="R268" s="185"/>
      <c r="S268" s="180" t="str">
        <f t="shared" si="23"/>
        <v/>
      </c>
      <c r="T268" s="181"/>
      <c r="U268" s="182"/>
    </row>
    <row r="269" spans="1:21">
      <c r="A269" s="171">
        <f t="shared" si="24"/>
        <v>264</v>
      </c>
      <c r="B269" s="172"/>
      <c r="C269" s="172"/>
      <c r="D269" s="173"/>
      <c r="E269" s="174" t="str">
        <f t="shared" si="22"/>
        <v/>
      </c>
      <c r="F269" s="174" t="str">
        <f t="shared" si="26"/>
        <v/>
      </c>
      <c r="G269" s="175"/>
      <c r="H269" s="176"/>
      <c r="I269" s="189"/>
      <c r="J269" s="177"/>
      <c r="K269" s="183"/>
      <c r="L269" s="183"/>
      <c r="M269" s="178" t="str">
        <f t="shared" si="25"/>
        <v/>
      </c>
      <c r="N269" s="179"/>
      <c r="O269" s="184" t="str">
        <f>IFERROR(VLOOKUP(M269,計算用!$A$48:$B$55,2,FALSE),"")</f>
        <v/>
      </c>
      <c r="P269" s="185"/>
      <c r="Q269" s="185"/>
      <c r="R269" s="185"/>
      <c r="S269" s="180" t="str">
        <f t="shared" si="23"/>
        <v/>
      </c>
      <c r="T269" s="181"/>
      <c r="U269" s="182"/>
    </row>
    <row r="270" spans="1:21">
      <c r="A270" s="171">
        <f t="shared" si="24"/>
        <v>265</v>
      </c>
      <c r="B270" s="172"/>
      <c r="C270" s="172"/>
      <c r="D270" s="173"/>
      <c r="E270" s="174" t="str">
        <f t="shared" si="22"/>
        <v/>
      </c>
      <c r="F270" s="174" t="str">
        <f t="shared" si="26"/>
        <v/>
      </c>
      <c r="G270" s="175"/>
      <c r="H270" s="176"/>
      <c r="I270" s="189"/>
      <c r="J270" s="177"/>
      <c r="K270" s="183"/>
      <c r="L270" s="183"/>
      <c r="M270" s="178" t="str">
        <f t="shared" si="25"/>
        <v/>
      </c>
      <c r="N270" s="179"/>
      <c r="O270" s="184" t="str">
        <f>IFERROR(VLOOKUP(M270,計算用!$A$48:$B$55,2,FALSE),"")</f>
        <v/>
      </c>
      <c r="P270" s="185"/>
      <c r="Q270" s="185"/>
      <c r="R270" s="185"/>
      <c r="S270" s="180" t="str">
        <f t="shared" si="23"/>
        <v/>
      </c>
      <c r="T270" s="181"/>
      <c r="U270" s="182"/>
    </row>
    <row r="271" spans="1:21">
      <c r="A271" s="171">
        <f t="shared" si="24"/>
        <v>266</v>
      </c>
      <c r="B271" s="172"/>
      <c r="C271" s="172"/>
      <c r="D271" s="173"/>
      <c r="E271" s="174" t="str">
        <f t="shared" ref="E271:E334" si="27">B271&amp;C271&amp;D271</f>
        <v/>
      </c>
      <c r="F271" s="174" t="str">
        <f t="shared" si="26"/>
        <v/>
      </c>
      <c r="G271" s="175"/>
      <c r="H271" s="176"/>
      <c r="I271" s="189"/>
      <c r="J271" s="177"/>
      <c r="K271" s="183"/>
      <c r="L271" s="183"/>
      <c r="M271" s="178" t="str">
        <f t="shared" si="25"/>
        <v/>
      </c>
      <c r="N271" s="179"/>
      <c r="O271" s="184" t="str">
        <f>IFERROR(VLOOKUP(M271,計算用!$A$48:$B$55,2,FALSE),"")</f>
        <v/>
      </c>
      <c r="P271" s="185"/>
      <c r="Q271" s="185"/>
      <c r="R271" s="185"/>
      <c r="S271" s="180" t="str">
        <f t="shared" ref="S271:S334" si="28">IF(F271&gt;=2,"","可")</f>
        <v/>
      </c>
      <c r="T271" s="181"/>
      <c r="U271" s="182"/>
    </row>
    <row r="272" spans="1:21">
      <c r="A272" s="171">
        <f t="shared" ref="A272:A335" si="29">A271+1</f>
        <v>267</v>
      </c>
      <c r="B272" s="172"/>
      <c r="C272" s="172"/>
      <c r="D272" s="173"/>
      <c r="E272" s="174" t="str">
        <f t="shared" si="27"/>
        <v/>
      </c>
      <c r="F272" s="174" t="str">
        <f t="shared" si="26"/>
        <v/>
      </c>
      <c r="G272" s="175"/>
      <c r="H272" s="176"/>
      <c r="I272" s="189"/>
      <c r="J272" s="177"/>
      <c r="K272" s="183"/>
      <c r="L272" s="183"/>
      <c r="M272" s="178" t="str">
        <f t="shared" ref="M272:M335" si="30">K272&amp;L272</f>
        <v/>
      </c>
      <c r="N272" s="179"/>
      <c r="O272" s="184" t="str">
        <f>IFERROR(VLOOKUP(M272,計算用!$A$48:$B$55,2,FALSE),"")</f>
        <v/>
      </c>
      <c r="P272" s="185"/>
      <c r="Q272" s="185"/>
      <c r="R272" s="185"/>
      <c r="S272" s="180" t="str">
        <f t="shared" si="28"/>
        <v/>
      </c>
      <c r="T272" s="181"/>
      <c r="U272" s="182"/>
    </row>
    <row r="273" spans="1:21">
      <c r="A273" s="171">
        <f t="shared" si="29"/>
        <v>268</v>
      </c>
      <c r="B273" s="172"/>
      <c r="C273" s="172"/>
      <c r="D273" s="173"/>
      <c r="E273" s="174" t="str">
        <f t="shared" si="27"/>
        <v/>
      </c>
      <c r="F273" s="174" t="str">
        <f t="shared" si="26"/>
        <v/>
      </c>
      <c r="G273" s="175"/>
      <c r="H273" s="176"/>
      <c r="I273" s="189"/>
      <c r="J273" s="177"/>
      <c r="K273" s="183"/>
      <c r="L273" s="183"/>
      <c r="M273" s="178" t="str">
        <f t="shared" si="30"/>
        <v/>
      </c>
      <c r="N273" s="179"/>
      <c r="O273" s="184" t="str">
        <f>IFERROR(VLOOKUP(M273,計算用!$A$48:$B$55,2,FALSE),"")</f>
        <v/>
      </c>
      <c r="P273" s="185"/>
      <c r="Q273" s="185"/>
      <c r="R273" s="185"/>
      <c r="S273" s="180" t="str">
        <f t="shared" si="28"/>
        <v/>
      </c>
      <c r="T273" s="181"/>
      <c r="U273" s="182"/>
    </row>
    <row r="274" spans="1:21">
      <c r="A274" s="171">
        <f t="shared" si="29"/>
        <v>269</v>
      </c>
      <c r="B274" s="172"/>
      <c r="C274" s="172"/>
      <c r="D274" s="173"/>
      <c r="E274" s="174" t="str">
        <f t="shared" si="27"/>
        <v/>
      </c>
      <c r="F274" s="174" t="str">
        <f t="shared" si="26"/>
        <v/>
      </c>
      <c r="G274" s="175"/>
      <c r="H274" s="176"/>
      <c r="I274" s="189"/>
      <c r="J274" s="177"/>
      <c r="K274" s="183"/>
      <c r="L274" s="183"/>
      <c r="M274" s="178" t="str">
        <f t="shared" si="30"/>
        <v/>
      </c>
      <c r="N274" s="179"/>
      <c r="O274" s="184" t="str">
        <f>IFERROR(VLOOKUP(M274,計算用!$A$48:$B$55,2,FALSE),"")</f>
        <v/>
      </c>
      <c r="P274" s="185"/>
      <c r="Q274" s="185"/>
      <c r="R274" s="185"/>
      <c r="S274" s="180" t="str">
        <f t="shared" si="28"/>
        <v/>
      </c>
      <c r="T274" s="181"/>
      <c r="U274" s="182"/>
    </row>
    <row r="275" spans="1:21">
      <c r="A275" s="171">
        <f t="shared" si="29"/>
        <v>270</v>
      </c>
      <c r="B275" s="172"/>
      <c r="C275" s="172"/>
      <c r="D275" s="173"/>
      <c r="E275" s="174" t="str">
        <f t="shared" si="27"/>
        <v/>
      </c>
      <c r="F275" s="174" t="str">
        <f t="shared" si="26"/>
        <v/>
      </c>
      <c r="G275" s="175"/>
      <c r="H275" s="176"/>
      <c r="I275" s="189"/>
      <c r="J275" s="177"/>
      <c r="K275" s="183"/>
      <c r="L275" s="183"/>
      <c r="M275" s="178" t="str">
        <f t="shared" si="30"/>
        <v/>
      </c>
      <c r="N275" s="179"/>
      <c r="O275" s="184" t="str">
        <f>IFERROR(VLOOKUP(M275,計算用!$A$48:$B$55,2,FALSE),"")</f>
        <v/>
      </c>
      <c r="P275" s="185"/>
      <c r="Q275" s="185"/>
      <c r="R275" s="185"/>
      <c r="S275" s="180" t="str">
        <f t="shared" si="28"/>
        <v/>
      </c>
      <c r="T275" s="181"/>
      <c r="U275" s="182"/>
    </row>
    <row r="276" spans="1:21">
      <c r="A276" s="171">
        <f t="shared" si="29"/>
        <v>271</v>
      </c>
      <c r="B276" s="172"/>
      <c r="C276" s="172"/>
      <c r="D276" s="173"/>
      <c r="E276" s="174" t="str">
        <f t="shared" si="27"/>
        <v/>
      </c>
      <c r="F276" s="174" t="str">
        <f t="shared" si="26"/>
        <v/>
      </c>
      <c r="G276" s="175"/>
      <c r="H276" s="176"/>
      <c r="I276" s="189"/>
      <c r="J276" s="177"/>
      <c r="K276" s="183"/>
      <c r="L276" s="183"/>
      <c r="M276" s="178" t="str">
        <f t="shared" si="30"/>
        <v/>
      </c>
      <c r="N276" s="179"/>
      <c r="O276" s="184" t="str">
        <f>IFERROR(VLOOKUP(M276,計算用!$A$48:$B$55,2,FALSE),"")</f>
        <v/>
      </c>
      <c r="P276" s="185"/>
      <c r="Q276" s="185"/>
      <c r="R276" s="185"/>
      <c r="S276" s="180" t="str">
        <f t="shared" si="28"/>
        <v/>
      </c>
      <c r="T276" s="181"/>
      <c r="U276" s="182"/>
    </row>
    <row r="277" spans="1:21">
      <c r="A277" s="171">
        <f t="shared" si="29"/>
        <v>272</v>
      </c>
      <c r="B277" s="172"/>
      <c r="C277" s="172"/>
      <c r="D277" s="173"/>
      <c r="E277" s="174" t="str">
        <f t="shared" si="27"/>
        <v/>
      </c>
      <c r="F277" s="174" t="str">
        <f t="shared" si="26"/>
        <v/>
      </c>
      <c r="G277" s="175"/>
      <c r="H277" s="176"/>
      <c r="I277" s="189"/>
      <c r="J277" s="177"/>
      <c r="K277" s="183"/>
      <c r="L277" s="183"/>
      <c r="M277" s="178" t="str">
        <f t="shared" si="30"/>
        <v/>
      </c>
      <c r="N277" s="179"/>
      <c r="O277" s="184" t="str">
        <f>IFERROR(VLOOKUP(M277,計算用!$A$48:$B$55,2,FALSE),"")</f>
        <v/>
      </c>
      <c r="P277" s="185"/>
      <c r="Q277" s="185"/>
      <c r="R277" s="185"/>
      <c r="S277" s="180" t="str">
        <f t="shared" si="28"/>
        <v/>
      </c>
      <c r="T277" s="181"/>
      <c r="U277" s="182"/>
    </row>
    <row r="278" spans="1:21">
      <c r="A278" s="171">
        <f t="shared" si="29"/>
        <v>273</v>
      </c>
      <c r="B278" s="172"/>
      <c r="C278" s="172"/>
      <c r="D278" s="173"/>
      <c r="E278" s="174" t="str">
        <f t="shared" si="27"/>
        <v/>
      </c>
      <c r="F278" s="174" t="str">
        <f t="shared" si="26"/>
        <v/>
      </c>
      <c r="G278" s="175"/>
      <c r="H278" s="176"/>
      <c r="I278" s="189"/>
      <c r="J278" s="177"/>
      <c r="K278" s="183"/>
      <c r="L278" s="183"/>
      <c r="M278" s="178" t="str">
        <f t="shared" si="30"/>
        <v/>
      </c>
      <c r="N278" s="179"/>
      <c r="O278" s="184" t="str">
        <f>IFERROR(VLOOKUP(M278,計算用!$A$48:$B$55,2,FALSE),"")</f>
        <v/>
      </c>
      <c r="P278" s="185"/>
      <c r="Q278" s="185"/>
      <c r="R278" s="185"/>
      <c r="S278" s="180" t="str">
        <f t="shared" si="28"/>
        <v/>
      </c>
      <c r="T278" s="181"/>
      <c r="U278" s="182"/>
    </row>
    <row r="279" spans="1:21">
      <c r="A279" s="171">
        <f t="shared" si="29"/>
        <v>274</v>
      </c>
      <c r="B279" s="172"/>
      <c r="C279" s="172"/>
      <c r="D279" s="173"/>
      <c r="E279" s="174" t="str">
        <f t="shared" si="27"/>
        <v/>
      </c>
      <c r="F279" s="174" t="str">
        <f t="shared" si="26"/>
        <v/>
      </c>
      <c r="G279" s="175"/>
      <c r="H279" s="176"/>
      <c r="I279" s="189"/>
      <c r="J279" s="177"/>
      <c r="K279" s="183"/>
      <c r="L279" s="183"/>
      <c r="M279" s="178" t="str">
        <f t="shared" si="30"/>
        <v/>
      </c>
      <c r="N279" s="179"/>
      <c r="O279" s="184" t="str">
        <f>IFERROR(VLOOKUP(M279,計算用!$A$48:$B$55,2,FALSE),"")</f>
        <v/>
      </c>
      <c r="P279" s="185"/>
      <c r="Q279" s="185"/>
      <c r="R279" s="185"/>
      <c r="S279" s="180" t="str">
        <f t="shared" si="28"/>
        <v/>
      </c>
      <c r="T279" s="181"/>
      <c r="U279" s="182"/>
    </row>
    <row r="280" spans="1:21">
      <c r="A280" s="171">
        <f t="shared" si="29"/>
        <v>275</v>
      </c>
      <c r="B280" s="172"/>
      <c r="C280" s="172"/>
      <c r="D280" s="173"/>
      <c r="E280" s="174" t="str">
        <f t="shared" si="27"/>
        <v/>
      </c>
      <c r="F280" s="174" t="str">
        <f t="shared" si="26"/>
        <v/>
      </c>
      <c r="G280" s="175"/>
      <c r="H280" s="176"/>
      <c r="I280" s="189"/>
      <c r="J280" s="177"/>
      <c r="K280" s="183"/>
      <c r="L280" s="183"/>
      <c r="M280" s="178" t="str">
        <f t="shared" si="30"/>
        <v/>
      </c>
      <c r="N280" s="179"/>
      <c r="O280" s="184" t="str">
        <f>IFERROR(VLOOKUP(M280,計算用!$A$48:$B$55,2,FALSE),"")</f>
        <v/>
      </c>
      <c r="P280" s="185"/>
      <c r="Q280" s="185"/>
      <c r="R280" s="185"/>
      <c r="S280" s="180" t="str">
        <f t="shared" si="28"/>
        <v/>
      </c>
      <c r="T280" s="181"/>
      <c r="U280" s="182"/>
    </row>
    <row r="281" spans="1:21">
      <c r="A281" s="171">
        <f t="shared" si="29"/>
        <v>276</v>
      </c>
      <c r="B281" s="172"/>
      <c r="C281" s="172"/>
      <c r="D281" s="173"/>
      <c r="E281" s="174" t="str">
        <f t="shared" si="27"/>
        <v/>
      </c>
      <c r="F281" s="174" t="str">
        <f t="shared" si="26"/>
        <v/>
      </c>
      <c r="G281" s="175"/>
      <c r="H281" s="176"/>
      <c r="I281" s="189"/>
      <c r="J281" s="177"/>
      <c r="K281" s="183"/>
      <c r="L281" s="183"/>
      <c r="M281" s="178" t="str">
        <f t="shared" si="30"/>
        <v/>
      </c>
      <c r="N281" s="179"/>
      <c r="O281" s="184" t="str">
        <f>IFERROR(VLOOKUP(M281,計算用!$A$48:$B$55,2,FALSE),"")</f>
        <v/>
      </c>
      <c r="P281" s="185"/>
      <c r="Q281" s="185"/>
      <c r="R281" s="185"/>
      <c r="S281" s="180" t="str">
        <f t="shared" si="28"/>
        <v/>
      </c>
      <c r="T281" s="181"/>
      <c r="U281" s="182"/>
    </row>
    <row r="282" spans="1:21">
      <c r="A282" s="171">
        <f t="shared" si="29"/>
        <v>277</v>
      </c>
      <c r="B282" s="172"/>
      <c r="C282" s="172"/>
      <c r="D282" s="173"/>
      <c r="E282" s="174" t="str">
        <f t="shared" si="27"/>
        <v/>
      </c>
      <c r="F282" s="174" t="str">
        <f t="shared" si="26"/>
        <v/>
      </c>
      <c r="G282" s="175"/>
      <c r="H282" s="176"/>
      <c r="I282" s="189"/>
      <c r="J282" s="177"/>
      <c r="K282" s="183"/>
      <c r="L282" s="183"/>
      <c r="M282" s="178" t="str">
        <f t="shared" si="30"/>
        <v/>
      </c>
      <c r="N282" s="179"/>
      <c r="O282" s="184" t="str">
        <f>IFERROR(VLOOKUP(M282,計算用!$A$48:$B$55,2,FALSE),"")</f>
        <v/>
      </c>
      <c r="P282" s="185"/>
      <c r="Q282" s="185"/>
      <c r="R282" s="185"/>
      <c r="S282" s="180" t="str">
        <f t="shared" si="28"/>
        <v/>
      </c>
      <c r="T282" s="181"/>
      <c r="U282" s="182"/>
    </row>
    <row r="283" spans="1:21">
      <c r="A283" s="171">
        <f t="shared" si="29"/>
        <v>278</v>
      </c>
      <c r="B283" s="172"/>
      <c r="C283" s="172"/>
      <c r="D283" s="173"/>
      <c r="E283" s="174" t="str">
        <f t="shared" si="27"/>
        <v/>
      </c>
      <c r="F283" s="174" t="str">
        <f t="shared" si="26"/>
        <v/>
      </c>
      <c r="G283" s="175"/>
      <c r="H283" s="176"/>
      <c r="I283" s="189"/>
      <c r="J283" s="177"/>
      <c r="K283" s="183"/>
      <c r="L283" s="183"/>
      <c r="M283" s="178" t="str">
        <f t="shared" si="30"/>
        <v/>
      </c>
      <c r="N283" s="179"/>
      <c r="O283" s="184" t="str">
        <f>IFERROR(VLOOKUP(M283,計算用!$A$48:$B$55,2,FALSE),"")</f>
        <v/>
      </c>
      <c r="P283" s="185"/>
      <c r="Q283" s="185"/>
      <c r="R283" s="185"/>
      <c r="S283" s="180" t="str">
        <f t="shared" si="28"/>
        <v/>
      </c>
      <c r="T283" s="181"/>
      <c r="U283" s="182"/>
    </row>
    <row r="284" spans="1:21">
      <c r="A284" s="171">
        <f t="shared" si="29"/>
        <v>279</v>
      </c>
      <c r="B284" s="172"/>
      <c r="C284" s="172"/>
      <c r="D284" s="173"/>
      <c r="E284" s="174" t="str">
        <f t="shared" si="27"/>
        <v/>
      </c>
      <c r="F284" s="174" t="str">
        <f t="shared" si="26"/>
        <v/>
      </c>
      <c r="G284" s="175"/>
      <c r="H284" s="176"/>
      <c r="I284" s="189"/>
      <c r="J284" s="177"/>
      <c r="K284" s="183"/>
      <c r="L284" s="183"/>
      <c r="M284" s="178" t="str">
        <f t="shared" si="30"/>
        <v/>
      </c>
      <c r="N284" s="179"/>
      <c r="O284" s="184" t="str">
        <f>IFERROR(VLOOKUP(M284,計算用!$A$48:$B$55,2,FALSE),"")</f>
        <v/>
      </c>
      <c r="P284" s="185"/>
      <c r="Q284" s="185"/>
      <c r="R284" s="185"/>
      <c r="S284" s="180" t="str">
        <f t="shared" si="28"/>
        <v/>
      </c>
      <c r="T284" s="181"/>
      <c r="U284" s="182"/>
    </row>
    <row r="285" spans="1:21">
      <c r="A285" s="171">
        <f t="shared" si="29"/>
        <v>280</v>
      </c>
      <c r="B285" s="172"/>
      <c r="C285" s="172"/>
      <c r="D285" s="173"/>
      <c r="E285" s="174" t="str">
        <f t="shared" si="27"/>
        <v/>
      </c>
      <c r="F285" s="174" t="str">
        <f t="shared" si="26"/>
        <v/>
      </c>
      <c r="G285" s="175"/>
      <c r="H285" s="176"/>
      <c r="I285" s="189"/>
      <c r="J285" s="177"/>
      <c r="K285" s="183"/>
      <c r="L285" s="183"/>
      <c r="M285" s="178" t="str">
        <f t="shared" si="30"/>
        <v/>
      </c>
      <c r="N285" s="179"/>
      <c r="O285" s="184" t="str">
        <f>IFERROR(VLOOKUP(M285,計算用!$A$48:$B$55,2,FALSE),"")</f>
        <v/>
      </c>
      <c r="P285" s="185"/>
      <c r="Q285" s="185"/>
      <c r="R285" s="185"/>
      <c r="S285" s="180" t="str">
        <f t="shared" si="28"/>
        <v/>
      </c>
      <c r="T285" s="181"/>
      <c r="U285" s="182"/>
    </row>
    <row r="286" spans="1:21">
      <c r="A286" s="171">
        <f t="shared" si="29"/>
        <v>281</v>
      </c>
      <c r="B286" s="172"/>
      <c r="C286" s="172"/>
      <c r="D286" s="173"/>
      <c r="E286" s="174" t="str">
        <f t="shared" si="27"/>
        <v/>
      </c>
      <c r="F286" s="174" t="str">
        <f t="shared" si="26"/>
        <v/>
      </c>
      <c r="G286" s="175"/>
      <c r="H286" s="176"/>
      <c r="I286" s="189"/>
      <c r="J286" s="177"/>
      <c r="K286" s="183"/>
      <c r="L286" s="183"/>
      <c r="M286" s="178" t="str">
        <f t="shared" si="30"/>
        <v/>
      </c>
      <c r="N286" s="179"/>
      <c r="O286" s="184" t="str">
        <f>IFERROR(VLOOKUP(M286,計算用!$A$48:$B$55,2,FALSE),"")</f>
        <v/>
      </c>
      <c r="P286" s="185"/>
      <c r="Q286" s="185"/>
      <c r="R286" s="185"/>
      <c r="S286" s="180" t="str">
        <f t="shared" si="28"/>
        <v/>
      </c>
      <c r="T286" s="181"/>
      <c r="U286" s="182"/>
    </row>
    <row r="287" spans="1:21">
      <c r="A287" s="171">
        <f t="shared" si="29"/>
        <v>282</v>
      </c>
      <c r="B287" s="172"/>
      <c r="C287" s="172"/>
      <c r="D287" s="173"/>
      <c r="E287" s="174" t="str">
        <f t="shared" si="27"/>
        <v/>
      </c>
      <c r="F287" s="174" t="str">
        <f t="shared" si="26"/>
        <v/>
      </c>
      <c r="G287" s="175"/>
      <c r="H287" s="176"/>
      <c r="I287" s="189"/>
      <c r="J287" s="177"/>
      <c r="K287" s="183"/>
      <c r="L287" s="183"/>
      <c r="M287" s="178" t="str">
        <f t="shared" si="30"/>
        <v/>
      </c>
      <c r="N287" s="179"/>
      <c r="O287" s="184" t="str">
        <f>IFERROR(VLOOKUP(M287,計算用!$A$48:$B$55,2,FALSE),"")</f>
        <v/>
      </c>
      <c r="P287" s="185"/>
      <c r="Q287" s="185"/>
      <c r="R287" s="185"/>
      <c r="S287" s="180" t="str">
        <f t="shared" si="28"/>
        <v/>
      </c>
      <c r="T287" s="181"/>
      <c r="U287" s="182"/>
    </row>
    <row r="288" spans="1:21">
      <c r="A288" s="171">
        <f t="shared" si="29"/>
        <v>283</v>
      </c>
      <c r="B288" s="172"/>
      <c r="C288" s="172"/>
      <c r="D288" s="173"/>
      <c r="E288" s="174" t="str">
        <f t="shared" si="27"/>
        <v/>
      </c>
      <c r="F288" s="174" t="str">
        <f t="shared" si="26"/>
        <v/>
      </c>
      <c r="G288" s="175"/>
      <c r="H288" s="176"/>
      <c r="I288" s="189"/>
      <c r="J288" s="177"/>
      <c r="K288" s="183"/>
      <c r="L288" s="183"/>
      <c r="M288" s="178" t="str">
        <f t="shared" si="30"/>
        <v/>
      </c>
      <c r="N288" s="179"/>
      <c r="O288" s="184" t="str">
        <f>IFERROR(VLOOKUP(M288,計算用!$A$48:$B$55,2,FALSE),"")</f>
        <v/>
      </c>
      <c r="P288" s="185"/>
      <c r="Q288" s="185"/>
      <c r="R288" s="185"/>
      <c r="S288" s="180" t="str">
        <f t="shared" si="28"/>
        <v/>
      </c>
      <c r="T288" s="181"/>
      <c r="U288" s="182"/>
    </row>
    <row r="289" spans="1:21">
      <c r="A289" s="171">
        <f t="shared" si="29"/>
        <v>284</v>
      </c>
      <c r="B289" s="172"/>
      <c r="C289" s="172"/>
      <c r="D289" s="173"/>
      <c r="E289" s="174" t="str">
        <f t="shared" si="27"/>
        <v/>
      </c>
      <c r="F289" s="174" t="str">
        <f t="shared" si="26"/>
        <v/>
      </c>
      <c r="G289" s="175"/>
      <c r="H289" s="176"/>
      <c r="I289" s="189"/>
      <c r="J289" s="177"/>
      <c r="K289" s="183"/>
      <c r="L289" s="183"/>
      <c r="M289" s="178" t="str">
        <f t="shared" si="30"/>
        <v/>
      </c>
      <c r="N289" s="179"/>
      <c r="O289" s="184" t="str">
        <f>IFERROR(VLOOKUP(M289,計算用!$A$48:$B$55,2,FALSE),"")</f>
        <v/>
      </c>
      <c r="P289" s="185"/>
      <c r="Q289" s="185"/>
      <c r="R289" s="185"/>
      <c r="S289" s="180" t="str">
        <f t="shared" si="28"/>
        <v/>
      </c>
      <c r="T289" s="181"/>
      <c r="U289" s="182"/>
    </row>
    <row r="290" spans="1:21">
      <c r="A290" s="171">
        <f t="shared" si="29"/>
        <v>285</v>
      </c>
      <c r="B290" s="172"/>
      <c r="C290" s="172"/>
      <c r="D290" s="173"/>
      <c r="E290" s="174" t="str">
        <f t="shared" si="27"/>
        <v/>
      </c>
      <c r="F290" s="174" t="str">
        <f t="shared" si="26"/>
        <v/>
      </c>
      <c r="G290" s="175"/>
      <c r="H290" s="176"/>
      <c r="I290" s="189"/>
      <c r="J290" s="177"/>
      <c r="K290" s="183"/>
      <c r="L290" s="183"/>
      <c r="M290" s="178" t="str">
        <f t="shared" si="30"/>
        <v/>
      </c>
      <c r="N290" s="179"/>
      <c r="O290" s="184" t="str">
        <f>IFERROR(VLOOKUP(M290,計算用!$A$48:$B$55,2,FALSE),"")</f>
        <v/>
      </c>
      <c r="P290" s="185"/>
      <c r="Q290" s="185"/>
      <c r="R290" s="185"/>
      <c r="S290" s="180" t="str">
        <f t="shared" si="28"/>
        <v/>
      </c>
      <c r="T290" s="181"/>
      <c r="U290" s="182"/>
    </row>
    <row r="291" spans="1:21">
      <c r="A291" s="171">
        <f t="shared" si="29"/>
        <v>286</v>
      </c>
      <c r="B291" s="172"/>
      <c r="C291" s="172"/>
      <c r="D291" s="173"/>
      <c r="E291" s="174" t="str">
        <f t="shared" si="27"/>
        <v/>
      </c>
      <c r="F291" s="174" t="str">
        <f t="shared" si="26"/>
        <v/>
      </c>
      <c r="G291" s="175"/>
      <c r="H291" s="176"/>
      <c r="I291" s="189"/>
      <c r="J291" s="177"/>
      <c r="K291" s="183"/>
      <c r="L291" s="183"/>
      <c r="M291" s="178" t="str">
        <f t="shared" si="30"/>
        <v/>
      </c>
      <c r="N291" s="179"/>
      <c r="O291" s="184" t="str">
        <f>IFERROR(VLOOKUP(M291,計算用!$A$48:$B$55,2,FALSE),"")</f>
        <v/>
      </c>
      <c r="P291" s="185"/>
      <c r="Q291" s="185"/>
      <c r="R291" s="185"/>
      <c r="S291" s="180" t="str">
        <f t="shared" si="28"/>
        <v/>
      </c>
      <c r="T291" s="181"/>
      <c r="U291" s="182"/>
    </row>
    <row r="292" spans="1:21">
      <c r="A292" s="171">
        <f t="shared" si="29"/>
        <v>287</v>
      </c>
      <c r="B292" s="172"/>
      <c r="C292" s="172"/>
      <c r="D292" s="173"/>
      <c r="E292" s="174" t="str">
        <f t="shared" si="27"/>
        <v/>
      </c>
      <c r="F292" s="174" t="str">
        <f t="shared" si="26"/>
        <v/>
      </c>
      <c r="G292" s="175"/>
      <c r="H292" s="176"/>
      <c r="I292" s="189"/>
      <c r="J292" s="177"/>
      <c r="K292" s="183"/>
      <c r="L292" s="183"/>
      <c r="M292" s="178" t="str">
        <f t="shared" si="30"/>
        <v/>
      </c>
      <c r="N292" s="179"/>
      <c r="O292" s="184" t="str">
        <f>IFERROR(VLOOKUP(M292,計算用!$A$48:$B$55,2,FALSE),"")</f>
        <v/>
      </c>
      <c r="P292" s="185"/>
      <c r="Q292" s="185"/>
      <c r="R292" s="185"/>
      <c r="S292" s="180" t="str">
        <f t="shared" si="28"/>
        <v/>
      </c>
      <c r="T292" s="181"/>
      <c r="U292" s="182"/>
    </row>
    <row r="293" spans="1:21">
      <c r="A293" s="171">
        <f t="shared" si="29"/>
        <v>288</v>
      </c>
      <c r="B293" s="172"/>
      <c r="C293" s="172"/>
      <c r="D293" s="173"/>
      <c r="E293" s="174" t="str">
        <f t="shared" si="27"/>
        <v/>
      </c>
      <c r="F293" s="174" t="str">
        <f t="shared" si="26"/>
        <v/>
      </c>
      <c r="G293" s="175"/>
      <c r="H293" s="176"/>
      <c r="I293" s="189"/>
      <c r="J293" s="177"/>
      <c r="K293" s="183"/>
      <c r="L293" s="183"/>
      <c r="M293" s="178" t="str">
        <f t="shared" si="30"/>
        <v/>
      </c>
      <c r="N293" s="179"/>
      <c r="O293" s="184" t="str">
        <f>IFERROR(VLOOKUP(M293,計算用!$A$48:$B$55,2,FALSE),"")</f>
        <v/>
      </c>
      <c r="P293" s="185"/>
      <c r="Q293" s="185"/>
      <c r="R293" s="185"/>
      <c r="S293" s="180" t="str">
        <f t="shared" si="28"/>
        <v/>
      </c>
      <c r="T293" s="181"/>
      <c r="U293" s="182"/>
    </row>
    <row r="294" spans="1:21">
      <c r="A294" s="171">
        <f t="shared" si="29"/>
        <v>289</v>
      </c>
      <c r="B294" s="172"/>
      <c r="C294" s="172"/>
      <c r="D294" s="173"/>
      <c r="E294" s="174" t="str">
        <f t="shared" si="27"/>
        <v/>
      </c>
      <c r="F294" s="174" t="str">
        <f t="shared" si="26"/>
        <v/>
      </c>
      <c r="G294" s="175"/>
      <c r="H294" s="176"/>
      <c r="I294" s="189"/>
      <c r="J294" s="177"/>
      <c r="K294" s="183"/>
      <c r="L294" s="183"/>
      <c r="M294" s="178" t="str">
        <f t="shared" si="30"/>
        <v/>
      </c>
      <c r="N294" s="179"/>
      <c r="O294" s="184" t="str">
        <f>IFERROR(VLOOKUP(M294,計算用!$A$48:$B$55,2,FALSE),"")</f>
        <v/>
      </c>
      <c r="P294" s="185"/>
      <c r="Q294" s="185"/>
      <c r="R294" s="185"/>
      <c r="S294" s="180" t="str">
        <f t="shared" si="28"/>
        <v/>
      </c>
      <c r="T294" s="181"/>
      <c r="U294" s="182"/>
    </row>
    <row r="295" spans="1:21">
      <c r="A295" s="171">
        <f t="shared" si="29"/>
        <v>290</v>
      </c>
      <c r="B295" s="172"/>
      <c r="C295" s="172"/>
      <c r="D295" s="173"/>
      <c r="E295" s="174" t="str">
        <f t="shared" si="27"/>
        <v/>
      </c>
      <c r="F295" s="174" t="str">
        <f t="shared" si="26"/>
        <v/>
      </c>
      <c r="G295" s="175"/>
      <c r="H295" s="176"/>
      <c r="I295" s="189"/>
      <c r="J295" s="177"/>
      <c r="K295" s="183"/>
      <c r="L295" s="183"/>
      <c r="M295" s="178" t="str">
        <f t="shared" si="30"/>
        <v/>
      </c>
      <c r="N295" s="179"/>
      <c r="O295" s="184" t="str">
        <f>IFERROR(VLOOKUP(M295,計算用!$A$48:$B$55,2,FALSE),"")</f>
        <v/>
      </c>
      <c r="P295" s="185"/>
      <c r="Q295" s="185"/>
      <c r="R295" s="185"/>
      <c r="S295" s="180" t="str">
        <f t="shared" si="28"/>
        <v/>
      </c>
      <c r="T295" s="181"/>
      <c r="U295" s="182"/>
    </row>
    <row r="296" spans="1:21">
      <c r="A296" s="171">
        <f t="shared" si="29"/>
        <v>291</v>
      </c>
      <c r="B296" s="172"/>
      <c r="C296" s="172"/>
      <c r="D296" s="173"/>
      <c r="E296" s="174" t="str">
        <f t="shared" si="27"/>
        <v/>
      </c>
      <c r="F296" s="174" t="str">
        <f t="shared" si="26"/>
        <v/>
      </c>
      <c r="G296" s="175"/>
      <c r="H296" s="176"/>
      <c r="I296" s="189"/>
      <c r="J296" s="177"/>
      <c r="K296" s="183"/>
      <c r="L296" s="183"/>
      <c r="M296" s="178" t="str">
        <f t="shared" si="30"/>
        <v/>
      </c>
      <c r="N296" s="179"/>
      <c r="O296" s="184" t="str">
        <f>IFERROR(VLOOKUP(M296,計算用!$A$48:$B$55,2,FALSE),"")</f>
        <v/>
      </c>
      <c r="P296" s="185"/>
      <c r="Q296" s="185"/>
      <c r="R296" s="185"/>
      <c r="S296" s="180" t="str">
        <f t="shared" si="28"/>
        <v/>
      </c>
      <c r="T296" s="181"/>
      <c r="U296" s="182"/>
    </row>
    <row r="297" spans="1:21">
      <c r="A297" s="171">
        <f t="shared" si="29"/>
        <v>292</v>
      </c>
      <c r="B297" s="172"/>
      <c r="C297" s="172"/>
      <c r="D297" s="173"/>
      <c r="E297" s="174" t="str">
        <f t="shared" si="27"/>
        <v/>
      </c>
      <c r="F297" s="174" t="str">
        <f t="shared" si="26"/>
        <v/>
      </c>
      <c r="G297" s="175"/>
      <c r="H297" s="176"/>
      <c r="I297" s="189"/>
      <c r="J297" s="177"/>
      <c r="K297" s="183"/>
      <c r="L297" s="183"/>
      <c r="M297" s="178" t="str">
        <f t="shared" si="30"/>
        <v/>
      </c>
      <c r="N297" s="179"/>
      <c r="O297" s="184" t="str">
        <f>IFERROR(VLOOKUP(M297,計算用!$A$48:$B$55,2,FALSE),"")</f>
        <v/>
      </c>
      <c r="P297" s="185"/>
      <c r="Q297" s="185"/>
      <c r="R297" s="185"/>
      <c r="S297" s="180" t="str">
        <f t="shared" si="28"/>
        <v/>
      </c>
      <c r="T297" s="181"/>
      <c r="U297" s="182"/>
    </row>
    <row r="298" spans="1:21">
      <c r="A298" s="171">
        <f t="shared" si="29"/>
        <v>293</v>
      </c>
      <c r="B298" s="172"/>
      <c r="C298" s="172"/>
      <c r="D298" s="173"/>
      <c r="E298" s="174" t="str">
        <f t="shared" si="27"/>
        <v/>
      </c>
      <c r="F298" s="174" t="str">
        <f t="shared" si="26"/>
        <v/>
      </c>
      <c r="G298" s="175"/>
      <c r="H298" s="176"/>
      <c r="I298" s="189"/>
      <c r="J298" s="177"/>
      <c r="K298" s="183"/>
      <c r="L298" s="183"/>
      <c r="M298" s="178" t="str">
        <f t="shared" si="30"/>
        <v/>
      </c>
      <c r="N298" s="179"/>
      <c r="O298" s="184" t="str">
        <f>IFERROR(VLOOKUP(M298,計算用!$A$48:$B$55,2,FALSE),"")</f>
        <v/>
      </c>
      <c r="P298" s="185"/>
      <c r="Q298" s="185"/>
      <c r="R298" s="185"/>
      <c r="S298" s="180" t="str">
        <f t="shared" si="28"/>
        <v/>
      </c>
      <c r="T298" s="181"/>
      <c r="U298" s="182"/>
    </row>
    <row r="299" spans="1:21">
      <c r="A299" s="171">
        <f t="shared" si="29"/>
        <v>294</v>
      </c>
      <c r="B299" s="172"/>
      <c r="C299" s="172"/>
      <c r="D299" s="173"/>
      <c r="E299" s="174" t="str">
        <f t="shared" si="27"/>
        <v/>
      </c>
      <c r="F299" s="174" t="str">
        <f t="shared" si="26"/>
        <v/>
      </c>
      <c r="G299" s="175"/>
      <c r="H299" s="176"/>
      <c r="I299" s="189"/>
      <c r="J299" s="177"/>
      <c r="K299" s="183"/>
      <c r="L299" s="183"/>
      <c r="M299" s="178" t="str">
        <f t="shared" si="30"/>
        <v/>
      </c>
      <c r="N299" s="179"/>
      <c r="O299" s="184" t="str">
        <f>IFERROR(VLOOKUP(M299,計算用!$A$48:$B$55,2,FALSE),"")</f>
        <v/>
      </c>
      <c r="P299" s="185"/>
      <c r="Q299" s="185"/>
      <c r="R299" s="185"/>
      <c r="S299" s="180" t="str">
        <f t="shared" si="28"/>
        <v/>
      </c>
      <c r="T299" s="181"/>
      <c r="U299" s="182"/>
    </row>
    <row r="300" spans="1:21">
      <c r="A300" s="171">
        <f t="shared" si="29"/>
        <v>295</v>
      </c>
      <c r="B300" s="172"/>
      <c r="C300" s="172"/>
      <c r="D300" s="173"/>
      <c r="E300" s="174" t="str">
        <f t="shared" si="27"/>
        <v/>
      </c>
      <c r="F300" s="174" t="str">
        <f t="shared" si="26"/>
        <v/>
      </c>
      <c r="G300" s="175"/>
      <c r="H300" s="176"/>
      <c r="I300" s="189"/>
      <c r="J300" s="177"/>
      <c r="K300" s="183"/>
      <c r="L300" s="183"/>
      <c r="M300" s="178" t="str">
        <f t="shared" si="30"/>
        <v/>
      </c>
      <c r="N300" s="179"/>
      <c r="O300" s="184" t="str">
        <f>IFERROR(VLOOKUP(M300,計算用!$A$48:$B$55,2,FALSE),"")</f>
        <v/>
      </c>
      <c r="P300" s="185"/>
      <c r="Q300" s="185"/>
      <c r="R300" s="185"/>
      <c r="S300" s="180" t="str">
        <f t="shared" si="28"/>
        <v/>
      </c>
      <c r="T300" s="181"/>
      <c r="U300" s="182"/>
    </row>
    <row r="301" spans="1:21">
      <c r="A301" s="171">
        <f t="shared" si="29"/>
        <v>296</v>
      </c>
      <c r="B301" s="172"/>
      <c r="C301" s="172"/>
      <c r="D301" s="173"/>
      <c r="E301" s="174" t="str">
        <f t="shared" si="27"/>
        <v/>
      </c>
      <c r="F301" s="174" t="str">
        <f t="shared" si="26"/>
        <v/>
      </c>
      <c r="G301" s="175"/>
      <c r="H301" s="176"/>
      <c r="I301" s="189"/>
      <c r="J301" s="177"/>
      <c r="K301" s="183"/>
      <c r="L301" s="183"/>
      <c r="M301" s="178" t="str">
        <f t="shared" si="30"/>
        <v/>
      </c>
      <c r="N301" s="179"/>
      <c r="O301" s="184" t="str">
        <f>IFERROR(VLOOKUP(M301,計算用!$A$48:$B$55,2,FALSE),"")</f>
        <v/>
      </c>
      <c r="P301" s="185"/>
      <c r="Q301" s="185"/>
      <c r="R301" s="185"/>
      <c r="S301" s="180" t="str">
        <f t="shared" si="28"/>
        <v/>
      </c>
      <c r="T301" s="181"/>
      <c r="U301" s="182"/>
    </row>
    <row r="302" spans="1:21">
      <c r="A302" s="171">
        <f t="shared" si="29"/>
        <v>297</v>
      </c>
      <c r="B302" s="172"/>
      <c r="C302" s="172"/>
      <c r="D302" s="173"/>
      <c r="E302" s="174" t="str">
        <f t="shared" si="27"/>
        <v/>
      </c>
      <c r="F302" s="174" t="str">
        <f t="shared" si="26"/>
        <v/>
      </c>
      <c r="G302" s="175"/>
      <c r="H302" s="176"/>
      <c r="I302" s="189"/>
      <c r="J302" s="177"/>
      <c r="K302" s="183"/>
      <c r="L302" s="183"/>
      <c r="M302" s="178" t="str">
        <f t="shared" si="30"/>
        <v/>
      </c>
      <c r="N302" s="179"/>
      <c r="O302" s="184" t="str">
        <f>IFERROR(VLOOKUP(M302,計算用!$A$48:$B$55,2,FALSE),"")</f>
        <v/>
      </c>
      <c r="P302" s="185"/>
      <c r="Q302" s="185"/>
      <c r="R302" s="185"/>
      <c r="S302" s="180" t="str">
        <f t="shared" si="28"/>
        <v/>
      </c>
      <c r="T302" s="181"/>
      <c r="U302" s="182"/>
    </row>
    <row r="303" spans="1:21">
      <c r="A303" s="171">
        <f t="shared" si="29"/>
        <v>298</v>
      </c>
      <c r="B303" s="172"/>
      <c r="C303" s="172"/>
      <c r="D303" s="173"/>
      <c r="E303" s="174" t="str">
        <f t="shared" si="27"/>
        <v/>
      </c>
      <c r="F303" s="174" t="str">
        <f t="shared" si="26"/>
        <v/>
      </c>
      <c r="G303" s="175"/>
      <c r="H303" s="176"/>
      <c r="I303" s="189"/>
      <c r="J303" s="177"/>
      <c r="K303" s="183"/>
      <c r="L303" s="183"/>
      <c r="M303" s="178" t="str">
        <f t="shared" si="30"/>
        <v/>
      </c>
      <c r="N303" s="179"/>
      <c r="O303" s="184" t="str">
        <f>IFERROR(VLOOKUP(M303,計算用!$A$48:$B$55,2,FALSE),"")</f>
        <v/>
      </c>
      <c r="P303" s="185"/>
      <c r="Q303" s="185"/>
      <c r="R303" s="185"/>
      <c r="S303" s="180" t="str">
        <f t="shared" si="28"/>
        <v/>
      </c>
      <c r="T303" s="181"/>
      <c r="U303" s="182"/>
    </row>
    <row r="304" spans="1:21">
      <c r="A304" s="171">
        <f t="shared" si="29"/>
        <v>299</v>
      </c>
      <c r="B304" s="172"/>
      <c r="C304" s="172"/>
      <c r="D304" s="173"/>
      <c r="E304" s="174" t="str">
        <f t="shared" si="27"/>
        <v/>
      </c>
      <c r="F304" s="174" t="str">
        <f t="shared" si="26"/>
        <v/>
      </c>
      <c r="G304" s="175"/>
      <c r="H304" s="176"/>
      <c r="I304" s="189"/>
      <c r="J304" s="177"/>
      <c r="K304" s="183"/>
      <c r="L304" s="183"/>
      <c r="M304" s="178" t="str">
        <f t="shared" si="30"/>
        <v/>
      </c>
      <c r="N304" s="179"/>
      <c r="O304" s="184" t="str">
        <f>IFERROR(VLOOKUP(M304,計算用!$A$48:$B$55,2,FALSE),"")</f>
        <v/>
      </c>
      <c r="P304" s="185"/>
      <c r="Q304" s="185"/>
      <c r="R304" s="185"/>
      <c r="S304" s="180" t="str">
        <f t="shared" si="28"/>
        <v/>
      </c>
      <c r="T304" s="181"/>
      <c r="U304" s="182"/>
    </row>
    <row r="305" spans="1:21">
      <c r="A305" s="171">
        <f t="shared" si="29"/>
        <v>300</v>
      </c>
      <c r="B305" s="172"/>
      <c r="C305" s="172"/>
      <c r="D305" s="173"/>
      <c r="E305" s="174" t="str">
        <f t="shared" si="27"/>
        <v/>
      </c>
      <c r="F305" s="174" t="str">
        <f t="shared" si="26"/>
        <v/>
      </c>
      <c r="G305" s="175"/>
      <c r="H305" s="176"/>
      <c r="I305" s="189"/>
      <c r="J305" s="177"/>
      <c r="K305" s="183"/>
      <c r="L305" s="183"/>
      <c r="M305" s="178" t="str">
        <f t="shared" si="30"/>
        <v/>
      </c>
      <c r="N305" s="179"/>
      <c r="O305" s="184" t="str">
        <f>IFERROR(VLOOKUP(M305,計算用!$A$48:$B$55,2,FALSE),"")</f>
        <v/>
      </c>
      <c r="P305" s="185"/>
      <c r="Q305" s="185"/>
      <c r="R305" s="185"/>
      <c r="S305" s="180" t="str">
        <f t="shared" si="28"/>
        <v/>
      </c>
      <c r="T305" s="181"/>
      <c r="U305" s="182"/>
    </row>
    <row r="306" spans="1:21">
      <c r="A306" s="171">
        <f t="shared" si="29"/>
        <v>301</v>
      </c>
      <c r="B306" s="172"/>
      <c r="C306" s="172"/>
      <c r="D306" s="173"/>
      <c r="E306" s="174" t="str">
        <f t="shared" si="27"/>
        <v/>
      </c>
      <c r="F306" s="174" t="str">
        <f t="shared" si="26"/>
        <v/>
      </c>
      <c r="G306" s="175"/>
      <c r="H306" s="176"/>
      <c r="I306" s="189"/>
      <c r="J306" s="177"/>
      <c r="K306" s="183"/>
      <c r="L306" s="183"/>
      <c r="M306" s="178" t="str">
        <f t="shared" si="30"/>
        <v/>
      </c>
      <c r="N306" s="179"/>
      <c r="O306" s="184" t="str">
        <f>IFERROR(VLOOKUP(M306,計算用!$A$48:$B$55,2,FALSE),"")</f>
        <v/>
      </c>
      <c r="P306" s="185"/>
      <c r="Q306" s="185"/>
      <c r="R306" s="185"/>
      <c r="S306" s="180" t="str">
        <f t="shared" si="28"/>
        <v/>
      </c>
      <c r="T306" s="181"/>
      <c r="U306" s="182"/>
    </row>
    <row r="307" spans="1:21">
      <c r="A307" s="171">
        <f t="shared" si="29"/>
        <v>302</v>
      </c>
      <c r="B307" s="172"/>
      <c r="C307" s="172"/>
      <c r="D307" s="173"/>
      <c r="E307" s="174" t="str">
        <f t="shared" si="27"/>
        <v/>
      </c>
      <c r="F307" s="174" t="str">
        <f t="shared" si="26"/>
        <v/>
      </c>
      <c r="G307" s="175"/>
      <c r="H307" s="176"/>
      <c r="I307" s="189"/>
      <c r="J307" s="177"/>
      <c r="K307" s="183"/>
      <c r="L307" s="183"/>
      <c r="M307" s="178" t="str">
        <f t="shared" si="30"/>
        <v/>
      </c>
      <c r="N307" s="179"/>
      <c r="O307" s="184" t="str">
        <f>IFERROR(VLOOKUP(M307,計算用!$A$48:$B$55,2,FALSE),"")</f>
        <v/>
      </c>
      <c r="P307" s="185"/>
      <c r="Q307" s="185"/>
      <c r="R307" s="185"/>
      <c r="S307" s="180" t="str">
        <f t="shared" si="28"/>
        <v/>
      </c>
      <c r="T307" s="181"/>
      <c r="U307" s="182"/>
    </row>
    <row r="308" spans="1:21">
      <c r="A308" s="171">
        <f t="shared" si="29"/>
        <v>303</v>
      </c>
      <c r="B308" s="172"/>
      <c r="C308" s="172"/>
      <c r="D308" s="173"/>
      <c r="E308" s="174" t="str">
        <f t="shared" si="27"/>
        <v/>
      </c>
      <c r="F308" s="174" t="str">
        <f t="shared" si="26"/>
        <v/>
      </c>
      <c r="G308" s="175"/>
      <c r="H308" s="176"/>
      <c r="I308" s="189"/>
      <c r="J308" s="177"/>
      <c r="K308" s="183"/>
      <c r="L308" s="183"/>
      <c r="M308" s="178" t="str">
        <f t="shared" si="30"/>
        <v/>
      </c>
      <c r="N308" s="179"/>
      <c r="O308" s="184" t="str">
        <f>IFERROR(VLOOKUP(M308,計算用!$A$48:$B$55,2,FALSE),"")</f>
        <v/>
      </c>
      <c r="P308" s="185"/>
      <c r="Q308" s="185"/>
      <c r="R308" s="185"/>
      <c r="S308" s="180" t="str">
        <f t="shared" si="28"/>
        <v/>
      </c>
      <c r="T308" s="181"/>
      <c r="U308" s="182"/>
    </row>
    <row r="309" spans="1:21">
      <c r="A309" s="171">
        <f t="shared" si="29"/>
        <v>304</v>
      </c>
      <c r="B309" s="172"/>
      <c r="C309" s="172"/>
      <c r="D309" s="173"/>
      <c r="E309" s="174" t="str">
        <f t="shared" si="27"/>
        <v/>
      </c>
      <c r="F309" s="174" t="str">
        <f t="shared" si="26"/>
        <v/>
      </c>
      <c r="G309" s="175"/>
      <c r="H309" s="176"/>
      <c r="I309" s="189"/>
      <c r="J309" s="177"/>
      <c r="K309" s="183"/>
      <c r="L309" s="183"/>
      <c r="M309" s="178" t="str">
        <f t="shared" si="30"/>
        <v/>
      </c>
      <c r="N309" s="179"/>
      <c r="O309" s="184" t="str">
        <f>IFERROR(VLOOKUP(M309,計算用!$A$48:$B$55,2,FALSE),"")</f>
        <v/>
      </c>
      <c r="P309" s="185"/>
      <c r="Q309" s="185"/>
      <c r="R309" s="185"/>
      <c r="S309" s="180" t="str">
        <f t="shared" si="28"/>
        <v/>
      </c>
      <c r="T309" s="181"/>
      <c r="U309" s="182"/>
    </row>
    <row r="310" spans="1:21">
      <c r="A310" s="171">
        <f t="shared" si="29"/>
        <v>305</v>
      </c>
      <c r="B310" s="172"/>
      <c r="C310" s="172"/>
      <c r="D310" s="173"/>
      <c r="E310" s="174" t="str">
        <f t="shared" si="27"/>
        <v/>
      </c>
      <c r="F310" s="174" t="str">
        <f t="shared" si="26"/>
        <v/>
      </c>
      <c r="G310" s="175"/>
      <c r="H310" s="176"/>
      <c r="I310" s="189"/>
      <c r="J310" s="177"/>
      <c r="K310" s="183"/>
      <c r="L310" s="183"/>
      <c r="M310" s="178" t="str">
        <f t="shared" si="30"/>
        <v/>
      </c>
      <c r="N310" s="179"/>
      <c r="O310" s="184" t="str">
        <f>IFERROR(VLOOKUP(M310,計算用!$A$48:$B$55,2,FALSE),"")</f>
        <v/>
      </c>
      <c r="P310" s="185"/>
      <c r="Q310" s="185"/>
      <c r="R310" s="185"/>
      <c r="S310" s="180" t="str">
        <f t="shared" si="28"/>
        <v/>
      </c>
      <c r="T310" s="181"/>
      <c r="U310" s="182"/>
    </row>
    <row r="311" spans="1:21">
      <c r="A311" s="171">
        <f t="shared" si="29"/>
        <v>306</v>
      </c>
      <c r="B311" s="172"/>
      <c r="C311" s="172"/>
      <c r="D311" s="173"/>
      <c r="E311" s="174" t="str">
        <f t="shared" si="27"/>
        <v/>
      </c>
      <c r="F311" s="174" t="str">
        <f t="shared" si="26"/>
        <v/>
      </c>
      <c r="G311" s="175"/>
      <c r="H311" s="176"/>
      <c r="I311" s="189"/>
      <c r="J311" s="177"/>
      <c r="K311" s="183"/>
      <c r="L311" s="183"/>
      <c r="M311" s="178" t="str">
        <f t="shared" si="30"/>
        <v/>
      </c>
      <c r="N311" s="179"/>
      <c r="O311" s="184" t="str">
        <f>IFERROR(VLOOKUP(M311,計算用!$A$48:$B$55,2,FALSE),"")</f>
        <v/>
      </c>
      <c r="P311" s="185"/>
      <c r="Q311" s="185"/>
      <c r="R311" s="185"/>
      <c r="S311" s="180" t="str">
        <f t="shared" si="28"/>
        <v/>
      </c>
      <c r="T311" s="181"/>
      <c r="U311" s="182"/>
    </row>
    <row r="312" spans="1:21">
      <c r="A312" s="171">
        <f t="shared" si="29"/>
        <v>307</v>
      </c>
      <c r="B312" s="172"/>
      <c r="C312" s="172"/>
      <c r="D312" s="173"/>
      <c r="E312" s="174" t="str">
        <f t="shared" si="27"/>
        <v/>
      </c>
      <c r="F312" s="174" t="str">
        <f t="shared" si="26"/>
        <v/>
      </c>
      <c r="G312" s="175"/>
      <c r="H312" s="176"/>
      <c r="I312" s="189"/>
      <c r="J312" s="177"/>
      <c r="K312" s="183"/>
      <c r="L312" s="183"/>
      <c r="M312" s="178" t="str">
        <f t="shared" si="30"/>
        <v/>
      </c>
      <c r="N312" s="179"/>
      <c r="O312" s="184" t="str">
        <f>IFERROR(VLOOKUP(M312,計算用!$A$48:$B$55,2,FALSE),"")</f>
        <v/>
      </c>
      <c r="P312" s="185"/>
      <c r="Q312" s="185"/>
      <c r="R312" s="185"/>
      <c r="S312" s="180" t="str">
        <f t="shared" si="28"/>
        <v/>
      </c>
      <c r="T312" s="181"/>
      <c r="U312" s="182"/>
    </row>
    <row r="313" spans="1:21">
      <c r="A313" s="171">
        <f t="shared" si="29"/>
        <v>308</v>
      </c>
      <c r="B313" s="172"/>
      <c r="C313" s="172"/>
      <c r="D313" s="173"/>
      <c r="E313" s="174" t="str">
        <f t="shared" si="27"/>
        <v/>
      </c>
      <c r="F313" s="174" t="str">
        <f t="shared" si="26"/>
        <v/>
      </c>
      <c r="G313" s="175"/>
      <c r="H313" s="176"/>
      <c r="I313" s="189"/>
      <c r="J313" s="177"/>
      <c r="K313" s="183"/>
      <c r="L313" s="183"/>
      <c r="M313" s="178" t="str">
        <f t="shared" si="30"/>
        <v/>
      </c>
      <c r="N313" s="179"/>
      <c r="O313" s="184" t="str">
        <f>IFERROR(VLOOKUP(M313,計算用!$A$48:$B$55,2,FALSE),"")</f>
        <v/>
      </c>
      <c r="P313" s="185"/>
      <c r="Q313" s="185"/>
      <c r="R313" s="185"/>
      <c r="S313" s="180" t="str">
        <f t="shared" si="28"/>
        <v/>
      </c>
      <c r="T313" s="181"/>
      <c r="U313" s="182"/>
    </row>
    <row r="314" spans="1:21">
      <c r="A314" s="171">
        <f t="shared" si="29"/>
        <v>309</v>
      </c>
      <c r="B314" s="172"/>
      <c r="C314" s="172"/>
      <c r="D314" s="173"/>
      <c r="E314" s="174" t="str">
        <f t="shared" si="27"/>
        <v/>
      </c>
      <c r="F314" s="174" t="str">
        <f t="shared" si="26"/>
        <v/>
      </c>
      <c r="G314" s="175"/>
      <c r="H314" s="176"/>
      <c r="I314" s="189"/>
      <c r="J314" s="177"/>
      <c r="K314" s="183"/>
      <c r="L314" s="183"/>
      <c r="M314" s="178" t="str">
        <f t="shared" si="30"/>
        <v/>
      </c>
      <c r="N314" s="179"/>
      <c r="O314" s="184" t="str">
        <f>IFERROR(VLOOKUP(M314,計算用!$A$48:$B$55,2,FALSE),"")</f>
        <v/>
      </c>
      <c r="P314" s="185"/>
      <c r="Q314" s="185"/>
      <c r="R314" s="185"/>
      <c r="S314" s="180" t="str">
        <f t="shared" si="28"/>
        <v/>
      </c>
      <c r="T314" s="181"/>
      <c r="U314" s="182"/>
    </row>
    <row r="315" spans="1:21">
      <c r="A315" s="171">
        <f t="shared" si="29"/>
        <v>310</v>
      </c>
      <c r="B315" s="172"/>
      <c r="C315" s="172"/>
      <c r="D315" s="173"/>
      <c r="E315" s="174" t="str">
        <f t="shared" si="27"/>
        <v/>
      </c>
      <c r="F315" s="174" t="str">
        <f t="shared" si="26"/>
        <v/>
      </c>
      <c r="G315" s="175"/>
      <c r="H315" s="176"/>
      <c r="I315" s="189"/>
      <c r="J315" s="177"/>
      <c r="K315" s="183"/>
      <c r="L315" s="183"/>
      <c r="M315" s="178" t="str">
        <f t="shared" si="30"/>
        <v/>
      </c>
      <c r="N315" s="179"/>
      <c r="O315" s="184" t="str">
        <f>IFERROR(VLOOKUP(M315,計算用!$A$48:$B$55,2,FALSE),"")</f>
        <v/>
      </c>
      <c r="P315" s="185"/>
      <c r="Q315" s="185"/>
      <c r="R315" s="185"/>
      <c r="S315" s="180" t="str">
        <f t="shared" si="28"/>
        <v/>
      </c>
      <c r="T315" s="181"/>
      <c r="U315" s="182"/>
    </row>
    <row r="316" spans="1:21">
      <c r="A316" s="171">
        <f t="shared" si="29"/>
        <v>311</v>
      </c>
      <c r="B316" s="172"/>
      <c r="C316" s="172"/>
      <c r="D316" s="173"/>
      <c r="E316" s="174" t="str">
        <f t="shared" si="27"/>
        <v/>
      </c>
      <c r="F316" s="174" t="str">
        <f t="shared" si="26"/>
        <v/>
      </c>
      <c r="G316" s="175"/>
      <c r="H316" s="176"/>
      <c r="I316" s="189"/>
      <c r="J316" s="177"/>
      <c r="K316" s="183"/>
      <c r="L316" s="183"/>
      <c r="M316" s="178" t="str">
        <f t="shared" si="30"/>
        <v/>
      </c>
      <c r="N316" s="179"/>
      <c r="O316" s="184" t="str">
        <f>IFERROR(VLOOKUP(M316,計算用!$A$48:$B$55,2,FALSE),"")</f>
        <v/>
      </c>
      <c r="P316" s="185"/>
      <c r="Q316" s="185"/>
      <c r="R316" s="185"/>
      <c r="S316" s="180" t="str">
        <f t="shared" si="28"/>
        <v/>
      </c>
      <c r="T316" s="181"/>
      <c r="U316" s="182"/>
    </row>
    <row r="317" spans="1:21">
      <c r="A317" s="171">
        <f t="shared" si="29"/>
        <v>312</v>
      </c>
      <c r="B317" s="172"/>
      <c r="C317" s="172"/>
      <c r="D317" s="173"/>
      <c r="E317" s="174" t="str">
        <f t="shared" si="27"/>
        <v/>
      </c>
      <c r="F317" s="174" t="str">
        <f t="shared" si="26"/>
        <v/>
      </c>
      <c r="G317" s="175"/>
      <c r="H317" s="176"/>
      <c r="I317" s="189"/>
      <c r="J317" s="177"/>
      <c r="K317" s="183"/>
      <c r="L317" s="183"/>
      <c r="M317" s="178" t="str">
        <f t="shared" si="30"/>
        <v/>
      </c>
      <c r="N317" s="179"/>
      <c r="O317" s="184" t="str">
        <f>IFERROR(VLOOKUP(M317,計算用!$A$48:$B$55,2,FALSE),"")</f>
        <v/>
      </c>
      <c r="P317" s="185"/>
      <c r="Q317" s="185"/>
      <c r="R317" s="185"/>
      <c r="S317" s="180" t="str">
        <f t="shared" si="28"/>
        <v/>
      </c>
      <c r="T317" s="181"/>
      <c r="U317" s="182"/>
    </row>
    <row r="318" spans="1:21">
      <c r="A318" s="171">
        <f t="shared" si="29"/>
        <v>313</v>
      </c>
      <c r="B318" s="172"/>
      <c r="C318" s="172"/>
      <c r="D318" s="173"/>
      <c r="E318" s="174" t="str">
        <f t="shared" si="27"/>
        <v/>
      </c>
      <c r="F318" s="174" t="str">
        <f t="shared" si="26"/>
        <v/>
      </c>
      <c r="G318" s="175"/>
      <c r="H318" s="176"/>
      <c r="I318" s="189"/>
      <c r="J318" s="177"/>
      <c r="K318" s="183"/>
      <c r="L318" s="183"/>
      <c r="M318" s="178" t="str">
        <f t="shared" si="30"/>
        <v/>
      </c>
      <c r="N318" s="179"/>
      <c r="O318" s="184" t="str">
        <f>IFERROR(VLOOKUP(M318,計算用!$A$48:$B$55,2,FALSE),"")</f>
        <v/>
      </c>
      <c r="P318" s="185"/>
      <c r="Q318" s="185"/>
      <c r="R318" s="185"/>
      <c r="S318" s="180" t="str">
        <f t="shared" si="28"/>
        <v/>
      </c>
      <c r="T318" s="181"/>
      <c r="U318" s="182"/>
    </row>
    <row r="319" spans="1:21">
      <c r="A319" s="171">
        <f t="shared" si="29"/>
        <v>314</v>
      </c>
      <c r="B319" s="172"/>
      <c r="C319" s="172"/>
      <c r="D319" s="173"/>
      <c r="E319" s="174" t="str">
        <f t="shared" si="27"/>
        <v/>
      </c>
      <c r="F319" s="174" t="str">
        <f t="shared" si="26"/>
        <v/>
      </c>
      <c r="G319" s="175"/>
      <c r="H319" s="176"/>
      <c r="I319" s="189"/>
      <c r="J319" s="177"/>
      <c r="K319" s="183"/>
      <c r="L319" s="183"/>
      <c r="M319" s="178" t="str">
        <f t="shared" si="30"/>
        <v/>
      </c>
      <c r="N319" s="179"/>
      <c r="O319" s="184" t="str">
        <f>IFERROR(VLOOKUP(M319,計算用!$A$48:$B$55,2,FALSE),"")</f>
        <v/>
      </c>
      <c r="P319" s="185"/>
      <c r="Q319" s="185"/>
      <c r="R319" s="185"/>
      <c r="S319" s="180" t="str">
        <f t="shared" si="28"/>
        <v/>
      </c>
      <c r="T319" s="181"/>
      <c r="U319" s="182"/>
    </row>
    <row r="320" spans="1:21">
      <c r="A320" s="171">
        <f t="shared" si="29"/>
        <v>315</v>
      </c>
      <c r="B320" s="172"/>
      <c r="C320" s="172"/>
      <c r="D320" s="173"/>
      <c r="E320" s="174" t="str">
        <f t="shared" si="27"/>
        <v/>
      </c>
      <c r="F320" s="174" t="str">
        <f t="shared" si="26"/>
        <v/>
      </c>
      <c r="G320" s="175"/>
      <c r="H320" s="176"/>
      <c r="I320" s="189"/>
      <c r="J320" s="177"/>
      <c r="K320" s="183"/>
      <c r="L320" s="183"/>
      <c r="M320" s="178" t="str">
        <f t="shared" si="30"/>
        <v/>
      </c>
      <c r="N320" s="179"/>
      <c r="O320" s="184" t="str">
        <f>IFERROR(VLOOKUP(M320,計算用!$A$48:$B$55,2,FALSE),"")</f>
        <v/>
      </c>
      <c r="P320" s="185"/>
      <c r="Q320" s="185"/>
      <c r="R320" s="185"/>
      <c r="S320" s="180" t="str">
        <f t="shared" si="28"/>
        <v/>
      </c>
      <c r="T320" s="181"/>
      <c r="U320" s="182"/>
    </row>
    <row r="321" spans="1:21">
      <c r="A321" s="171">
        <f t="shared" si="29"/>
        <v>316</v>
      </c>
      <c r="B321" s="172"/>
      <c r="C321" s="172"/>
      <c r="D321" s="173"/>
      <c r="E321" s="174" t="str">
        <f t="shared" si="27"/>
        <v/>
      </c>
      <c r="F321" s="174" t="str">
        <f t="shared" si="26"/>
        <v/>
      </c>
      <c r="G321" s="175"/>
      <c r="H321" s="176"/>
      <c r="I321" s="189"/>
      <c r="J321" s="177"/>
      <c r="K321" s="183"/>
      <c r="L321" s="183"/>
      <c r="M321" s="178" t="str">
        <f t="shared" si="30"/>
        <v/>
      </c>
      <c r="N321" s="179"/>
      <c r="O321" s="184" t="str">
        <f>IFERROR(VLOOKUP(M321,計算用!$A$48:$B$55,2,FALSE),"")</f>
        <v/>
      </c>
      <c r="P321" s="185"/>
      <c r="Q321" s="185"/>
      <c r="R321" s="185"/>
      <c r="S321" s="180" t="str">
        <f t="shared" si="28"/>
        <v/>
      </c>
      <c r="T321" s="181"/>
      <c r="U321" s="182"/>
    </row>
    <row r="322" spans="1:21">
      <c r="A322" s="171">
        <f t="shared" si="29"/>
        <v>317</v>
      </c>
      <c r="B322" s="172"/>
      <c r="C322" s="172"/>
      <c r="D322" s="173"/>
      <c r="E322" s="174" t="str">
        <f t="shared" si="27"/>
        <v/>
      </c>
      <c r="F322" s="174" t="str">
        <f t="shared" si="26"/>
        <v/>
      </c>
      <c r="G322" s="175"/>
      <c r="H322" s="176"/>
      <c r="I322" s="189"/>
      <c r="J322" s="177"/>
      <c r="K322" s="183"/>
      <c r="L322" s="183"/>
      <c r="M322" s="178" t="str">
        <f t="shared" si="30"/>
        <v/>
      </c>
      <c r="N322" s="179"/>
      <c r="O322" s="184" t="str">
        <f>IFERROR(VLOOKUP(M322,計算用!$A$48:$B$55,2,FALSE),"")</f>
        <v/>
      </c>
      <c r="P322" s="185"/>
      <c r="Q322" s="185"/>
      <c r="R322" s="185"/>
      <c r="S322" s="180" t="str">
        <f t="shared" si="28"/>
        <v/>
      </c>
      <c r="T322" s="181"/>
      <c r="U322" s="182"/>
    </row>
    <row r="323" spans="1:21">
      <c r="A323" s="171">
        <f t="shared" si="29"/>
        <v>318</v>
      </c>
      <c r="B323" s="172"/>
      <c r="C323" s="172"/>
      <c r="D323" s="173"/>
      <c r="E323" s="174" t="str">
        <f t="shared" si="27"/>
        <v/>
      </c>
      <c r="F323" s="174" t="str">
        <f t="shared" si="26"/>
        <v/>
      </c>
      <c r="G323" s="175"/>
      <c r="H323" s="176"/>
      <c r="I323" s="189"/>
      <c r="J323" s="177"/>
      <c r="K323" s="183"/>
      <c r="L323" s="183"/>
      <c r="M323" s="178" t="str">
        <f t="shared" si="30"/>
        <v/>
      </c>
      <c r="N323" s="179"/>
      <c r="O323" s="184" t="str">
        <f>IFERROR(VLOOKUP(M323,計算用!$A$48:$B$55,2,FALSE),"")</f>
        <v/>
      </c>
      <c r="P323" s="185"/>
      <c r="Q323" s="185"/>
      <c r="R323" s="185"/>
      <c r="S323" s="180" t="str">
        <f t="shared" si="28"/>
        <v/>
      </c>
      <c r="T323" s="181"/>
      <c r="U323" s="182"/>
    </row>
    <row r="324" spans="1:21">
      <c r="A324" s="171">
        <f t="shared" si="29"/>
        <v>319</v>
      </c>
      <c r="B324" s="172"/>
      <c r="C324" s="172"/>
      <c r="D324" s="173"/>
      <c r="E324" s="174" t="str">
        <f t="shared" si="27"/>
        <v/>
      </c>
      <c r="F324" s="174" t="str">
        <f t="shared" si="26"/>
        <v/>
      </c>
      <c r="G324" s="175"/>
      <c r="H324" s="176"/>
      <c r="I324" s="189"/>
      <c r="J324" s="177"/>
      <c r="K324" s="183"/>
      <c r="L324" s="183"/>
      <c r="M324" s="178" t="str">
        <f t="shared" si="30"/>
        <v/>
      </c>
      <c r="N324" s="179"/>
      <c r="O324" s="184" t="str">
        <f>IFERROR(VLOOKUP(M324,計算用!$A$48:$B$55,2,FALSE),"")</f>
        <v/>
      </c>
      <c r="P324" s="185"/>
      <c r="Q324" s="185"/>
      <c r="R324" s="185"/>
      <c r="S324" s="180" t="str">
        <f t="shared" si="28"/>
        <v/>
      </c>
      <c r="T324" s="181"/>
      <c r="U324" s="182"/>
    </row>
    <row r="325" spans="1:21">
      <c r="A325" s="171">
        <f t="shared" si="29"/>
        <v>320</v>
      </c>
      <c r="B325" s="172"/>
      <c r="C325" s="172"/>
      <c r="D325" s="173"/>
      <c r="E325" s="174" t="str">
        <f t="shared" si="27"/>
        <v/>
      </c>
      <c r="F325" s="174" t="str">
        <f t="shared" si="26"/>
        <v/>
      </c>
      <c r="G325" s="175"/>
      <c r="H325" s="176"/>
      <c r="I325" s="189"/>
      <c r="J325" s="177"/>
      <c r="K325" s="183"/>
      <c r="L325" s="183"/>
      <c r="M325" s="178" t="str">
        <f t="shared" si="30"/>
        <v/>
      </c>
      <c r="N325" s="179"/>
      <c r="O325" s="184" t="str">
        <f>IFERROR(VLOOKUP(M325,計算用!$A$48:$B$55,2,FALSE),"")</f>
        <v/>
      </c>
      <c r="P325" s="185"/>
      <c r="Q325" s="185"/>
      <c r="R325" s="185"/>
      <c r="S325" s="180" t="str">
        <f t="shared" si="28"/>
        <v/>
      </c>
      <c r="T325" s="181"/>
      <c r="U325" s="182"/>
    </row>
    <row r="326" spans="1:21">
      <c r="A326" s="171">
        <f t="shared" si="29"/>
        <v>321</v>
      </c>
      <c r="B326" s="172"/>
      <c r="C326" s="172"/>
      <c r="D326" s="173"/>
      <c r="E326" s="174" t="str">
        <f t="shared" si="27"/>
        <v/>
      </c>
      <c r="F326" s="174" t="str">
        <f t="shared" si="26"/>
        <v/>
      </c>
      <c r="G326" s="175"/>
      <c r="H326" s="176"/>
      <c r="I326" s="189"/>
      <c r="J326" s="177"/>
      <c r="K326" s="183"/>
      <c r="L326" s="183"/>
      <c r="M326" s="178" t="str">
        <f t="shared" si="30"/>
        <v/>
      </c>
      <c r="N326" s="179"/>
      <c r="O326" s="184" t="str">
        <f>IFERROR(VLOOKUP(M326,計算用!$A$48:$B$55,2,FALSE),"")</f>
        <v/>
      </c>
      <c r="P326" s="185"/>
      <c r="Q326" s="185"/>
      <c r="R326" s="185"/>
      <c r="S326" s="180" t="str">
        <f t="shared" si="28"/>
        <v/>
      </c>
      <c r="T326" s="181"/>
      <c r="U326" s="182"/>
    </row>
    <row r="327" spans="1:21">
      <c r="A327" s="171">
        <f t="shared" si="29"/>
        <v>322</v>
      </c>
      <c r="B327" s="172"/>
      <c r="C327" s="172"/>
      <c r="D327" s="173"/>
      <c r="E327" s="174" t="str">
        <f t="shared" si="27"/>
        <v/>
      </c>
      <c r="F327" s="174" t="str">
        <f t="shared" ref="F327:F390" si="31">IF(E327="","",COUNTIF($E$6:$E$405,E327))</f>
        <v/>
      </c>
      <c r="G327" s="175"/>
      <c r="H327" s="176"/>
      <c r="I327" s="189"/>
      <c r="J327" s="177"/>
      <c r="K327" s="183"/>
      <c r="L327" s="183"/>
      <c r="M327" s="178" t="str">
        <f t="shared" si="30"/>
        <v/>
      </c>
      <c r="N327" s="179"/>
      <c r="O327" s="184" t="str">
        <f>IFERROR(VLOOKUP(M327,計算用!$A$48:$B$55,2,FALSE),"")</f>
        <v/>
      </c>
      <c r="P327" s="185"/>
      <c r="Q327" s="185"/>
      <c r="R327" s="185"/>
      <c r="S327" s="180" t="str">
        <f t="shared" si="28"/>
        <v/>
      </c>
      <c r="T327" s="181"/>
      <c r="U327" s="182"/>
    </row>
    <row r="328" spans="1:21">
      <c r="A328" s="171">
        <f t="shared" si="29"/>
        <v>323</v>
      </c>
      <c r="B328" s="172"/>
      <c r="C328" s="172"/>
      <c r="D328" s="173"/>
      <c r="E328" s="174" t="str">
        <f t="shared" si="27"/>
        <v/>
      </c>
      <c r="F328" s="174" t="str">
        <f t="shared" si="31"/>
        <v/>
      </c>
      <c r="G328" s="175"/>
      <c r="H328" s="176"/>
      <c r="I328" s="189"/>
      <c r="J328" s="177"/>
      <c r="K328" s="183"/>
      <c r="L328" s="183"/>
      <c r="M328" s="178" t="str">
        <f t="shared" si="30"/>
        <v/>
      </c>
      <c r="N328" s="179"/>
      <c r="O328" s="184" t="str">
        <f>IFERROR(VLOOKUP(M328,計算用!$A$48:$B$55,2,FALSE),"")</f>
        <v/>
      </c>
      <c r="P328" s="185"/>
      <c r="Q328" s="185"/>
      <c r="R328" s="185"/>
      <c r="S328" s="180" t="str">
        <f t="shared" si="28"/>
        <v/>
      </c>
      <c r="T328" s="181"/>
      <c r="U328" s="182"/>
    </row>
    <row r="329" spans="1:21">
      <c r="A329" s="171">
        <f t="shared" si="29"/>
        <v>324</v>
      </c>
      <c r="B329" s="172"/>
      <c r="C329" s="172"/>
      <c r="D329" s="173"/>
      <c r="E329" s="174" t="str">
        <f t="shared" si="27"/>
        <v/>
      </c>
      <c r="F329" s="174" t="str">
        <f t="shared" si="31"/>
        <v/>
      </c>
      <c r="G329" s="175"/>
      <c r="H329" s="176"/>
      <c r="I329" s="189"/>
      <c r="J329" s="177"/>
      <c r="K329" s="183"/>
      <c r="L329" s="183"/>
      <c r="M329" s="178" t="str">
        <f t="shared" si="30"/>
        <v/>
      </c>
      <c r="N329" s="179"/>
      <c r="O329" s="184" t="str">
        <f>IFERROR(VLOOKUP(M329,計算用!$A$48:$B$55,2,FALSE),"")</f>
        <v/>
      </c>
      <c r="P329" s="185"/>
      <c r="Q329" s="185"/>
      <c r="R329" s="185"/>
      <c r="S329" s="180" t="str">
        <f t="shared" si="28"/>
        <v/>
      </c>
      <c r="T329" s="181"/>
      <c r="U329" s="182"/>
    </row>
    <row r="330" spans="1:21">
      <c r="A330" s="171">
        <f t="shared" si="29"/>
        <v>325</v>
      </c>
      <c r="B330" s="172"/>
      <c r="C330" s="172"/>
      <c r="D330" s="173"/>
      <c r="E330" s="174" t="str">
        <f t="shared" si="27"/>
        <v/>
      </c>
      <c r="F330" s="174" t="str">
        <f t="shared" si="31"/>
        <v/>
      </c>
      <c r="G330" s="175"/>
      <c r="H330" s="176"/>
      <c r="I330" s="189"/>
      <c r="J330" s="177"/>
      <c r="K330" s="183"/>
      <c r="L330" s="183"/>
      <c r="M330" s="178" t="str">
        <f t="shared" si="30"/>
        <v/>
      </c>
      <c r="N330" s="179"/>
      <c r="O330" s="184" t="str">
        <f>IFERROR(VLOOKUP(M330,計算用!$A$48:$B$55,2,FALSE),"")</f>
        <v/>
      </c>
      <c r="P330" s="185"/>
      <c r="Q330" s="185"/>
      <c r="R330" s="185"/>
      <c r="S330" s="180" t="str">
        <f t="shared" si="28"/>
        <v/>
      </c>
      <c r="T330" s="181"/>
      <c r="U330" s="182"/>
    </row>
    <row r="331" spans="1:21">
      <c r="A331" s="171">
        <f t="shared" si="29"/>
        <v>326</v>
      </c>
      <c r="B331" s="172"/>
      <c r="C331" s="172"/>
      <c r="D331" s="173"/>
      <c r="E331" s="174" t="str">
        <f t="shared" si="27"/>
        <v/>
      </c>
      <c r="F331" s="174" t="str">
        <f t="shared" si="31"/>
        <v/>
      </c>
      <c r="G331" s="175"/>
      <c r="H331" s="176"/>
      <c r="I331" s="189"/>
      <c r="J331" s="177"/>
      <c r="K331" s="183"/>
      <c r="L331" s="183"/>
      <c r="M331" s="178" t="str">
        <f t="shared" si="30"/>
        <v/>
      </c>
      <c r="N331" s="179"/>
      <c r="O331" s="184" t="str">
        <f>IFERROR(VLOOKUP(M331,計算用!$A$48:$B$55,2,FALSE),"")</f>
        <v/>
      </c>
      <c r="P331" s="185"/>
      <c r="Q331" s="185"/>
      <c r="R331" s="185"/>
      <c r="S331" s="180" t="str">
        <f t="shared" si="28"/>
        <v/>
      </c>
      <c r="T331" s="181"/>
      <c r="U331" s="182"/>
    </row>
    <row r="332" spans="1:21">
      <c r="A332" s="171">
        <f t="shared" si="29"/>
        <v>327</v>
      </c>
      <c r="B332" s="172"/>
      <c r="C332" s="172"/>
      <c r="D332" s="173"/>
      <c r="E332" s="174" t="str">
        <f t="shared" si="27"/>
        <v/>
      </c>
      <c r="F332" s="174" t="str">
        <f t="shared" si="31"/>
        <v/>
      </c>
      <c r="G332" s="175"/>
      <c r="H332" s="176"/>
      <c r="I332" s="189"/>
      <c r="J332" s="177"/>
      <c r="K332" s="183"/>
      <c r="L332" s="183"/>
      <c r="M332" s="178" t="str">
        <f t="shared" si="30"/>
        <v/>
      </c>
      <c r="N332" s="179"/>
      <c r="O332" s="184" t="str">
        <f>IFERROR(VLOOKUP(M332,計算用!$A$48:$B$55,2,FALSE),"")</f>
        <v/>
      </c>
      <c r="P332" s="185"/>
      <c r="Q332" s="185"/>
      <c r="R332" s="185"/>
      <c r="S332" s="180" t="str">
        <f t="shared" si="28"/>
        <v/>
      </c>
      <c r="T332" s="181"/>
      <c r="U332" s="182"/>
    </row>
    <row r="333" spans="1:21">
      <c r="A333" s="171">
        <f t="shared" si="29"/>
        <v>328</v>
      </c>
      <c r="B333" s="172"/>
      <c r="C333" s="172"/>
      <c r="D333" s="173"/>
      <c r="E333" s="174" t="str">
        <f t="shared" si="27"/>
        <v/>
      </c>
      <c r="F333" s="174" t="str">
        <f t="shared" si="31"/>
        <v/>
      </c>
      <c r="G333" s="175"/>
      <c r="H333" s="176"/>
      <c r="I333" s="189"/>
      <c r="J333" s="177"/>
      <c r="K333" s="183"/>
      <c r="L333" s="183"/>
      <c r="M333" s="178" t="str">
        <f t="shared" si="30"/>
        <v/>
      </c>
      <c r="N333" s="179"/>
      <c r="O333" s="184" t="str">
        <f>IFERROR(VLOOKUP(M333,計算用!$A$48:$B$55,2,FALSE),"")</f>
        <v/>
      </c>
      <c r="P333" s="185"/>
      <c r="Q333" s="185"/>
      <c r="R333" s="185"/>
      <c r="S333" s="180" t="str">
        <f t="shared" si="28"/>
        <v/>
      </c>
      <c r="T333" s="181"/>
      <c r="U333" s="182"/>
    </row>
    <row r="334" spans="1:21">
      <c r="A334" s="171">
        <f t="shared" si="29"/>
        <v>329</v>
      </c>
      <c r="B334" s="172"/>
      <c r="C334" s="172"/>
      <c r="D334" s="173"/>
      <c r="E334" s="174" t="str">
        <f t="shared" si="27"/>
        <v/>
      </c>
      <c r="F334" s="174" t="str">
        <f t="shared" si="31"/>
        <v/>
      </c>
      <c r="G334" s="175"/>
      <c r="H334" s="176"/>
      <c r="I334" s="189"/>
      <c r="J334" s="177"/>
      <c r="K334" s="183"/>
      <c r="L334" s="183"/>
      <c r="M334" s="178" t="str">
        <f t="shared" si="30"/>
        <v/>
      </c>
      <c r="N334" s="179"/>
      <c r="O334" s="184" t="str">
        <f>IFERROR(VLOOKUP(M334,計算用!$A$48:$B$55,2,FALSE),"")</f>
        <v/>
      </c>
      <c r="P334" s="185"/>
      <c r="Q334" s="185"/>
      <c r="R334" s="185"/>
      <c r="S334" s="180" t="str">
        <f t="shared" si="28"/>
        <v/>
      </c>
      <c r="T334" s="181"/>
      <c r="U334" s="182"/>
    </row>
    <row r="335" spans="1:21">
      <c r="A335" s="171">
        <f t="shared" si="29"/>
        <v>330</v>
      </c>
      <c r="B335" s="172"/>
      <c r="C335" s="172"/>
      <c r="D335" s="173"/>
      <c r="E335" s="174" t="str">
        <f t="shared" ref="E335:E398" si="32">B335&amp;C335&amp;D335</f>
        <v/>
      </c>
      <c r="F335" s="174" t="str">
        <f t="shared" si="31"/>
        <v/>
      </c>
      <c r="G335" s="175"/>
      <c r="H335" s="176"/>
      <c r="I335" s="189"/>
      <c r="J335" s="177"/>
      <c r="K335" s="183"/>
      <c r="L335" s="183"/>
      <c r="M335" s="178" t="str">
        <f t="shared" si="30"/>
        <v/>
      </c>
      <c r="N335" s="179"/>
      <c r="O335" s="184" t="str">
        <f>IFERROR(VLOOKUP(M335,計算用!$A$48:$B$55,2,FALSE),"")</f>
        <v/>
      </c>
      <c r="P335" s="185"/>
      <c r="Q335" s="185"/>
      <c r="R335" s="185"/>
      <c r="S335" s="180" t="str">
        <f t="shared" ref="S335:S398" si="33">IF(F335&gt;=2,"","可")</f>
        <v/>
      </c>
      <c r="T335" s="181"/>
      <c r="U335" s="182"/>
    </row>
    <row r="336" spans="1:21">
      <c r="A336" s="171">
        <f t="shared" ref="A336:A399" si="34">A335+1</f>
        <v>331</v>
      </c>
      <c r="B336" s="172"/>
      <c r="C336" s="172"/>
      <c r="D336" s="173"/>
      <c r="E336" s="174" t="str">
        <f t="shared" si="32"/>
        <v/>
      </c>
      <c r="F336" s="174" t="str">
        <f t="shared" si="31"/>
        <v/>
      </c>
      <c r="G336" s="175"/>
      <c r="H336" s="176"/>
      <c r="I336" s="189"/>
      <c r="J336" s="177"/>
      <c r="K336" s="183"/>
      <c r="L336" s="183"/>
      <c r="M336" s="178" t="str">
        <f t="shared" ref="M336:M399" si="35">K336&amp;L336</f>
        <v/>
      </c>
      <c r="N336" s="179"/>
      <c r="O336" s="184" t="str">
        <f>IFERROR(VLOOKUP(M336,計算用!$A$48:$B$55,2,FALSE),"")</f>
        <v/>
      </c>
      <c r="P336" s="185"/>
      <c r="Q336" s="185"/>
      <c r="R336" s="185"/>
      <c r="S336" s="180" t="str">
        <f t="shared" si="33"/>
        <v/>
      </c>
      <c r="T336" s="181"/>
      <c r="U336" s="182"/>
    </row>
    <row r="337" spans="1:21">
      <c r="A337" s="171">
        <f t="shared" si="34"/>
        <v>332</v>
      </c>
      <c r="B337" s="172"/>
      <c r="C337" s="172"/>
      <c r="D337" s="173"/>
      <c r="E337" s="174" t="str">
        <f t="shared" si="32"/>
        <v/>
      </c>
      <c r="F337" s="174" t="str">
        <f t="shared" si="31"/>
        <v/>
      </c>
      <c r="G337" s="175"/>
      <c r="H337" s="176"/>
      <c r="I337" s="189"/>
      <c r="J337" s="177"/>
      <c r="K337" s="183"/>
      <c r="L337" s="183"/>
      <c r="M337" s="178" t="str">
        <f t="shared" si="35"/>
        <v/>
      </c>
      <c r="N337" s="179"/>
      <c r="O337" s="184" t="str">
        <f>IFERROR(VLOOKUP(M337,計算用!$A$48:$B$55,2,FALSE),"")</f>
        <v/>
      </c>
      <c r="P337" s="185"/>
      <c r="Q337" s="185"/>
      <c r="R337" s="185"/>
      <c r="S337" s="180" t="str">
        <f t="shared" si="33"/>
        <v/>
      </c>
      <c r="T337" s="181"/>
      <c r="U337" s="182"/>
    </row>
    <row r="338" spans="1:21">
      <c r="A338" s="171">
        <f t="shared" si="34"/>
        <v>333</v>
      </c>
      <c r="B338" s="172"/>
      <c r="C338" s="172"/>
      <c r="D338" s="173"/>
      <c r="E338" s="174" t="str">
        <f t="shared" si="32"/>
        <v/>
      </c>
      <c r="F338" s="174" t="str">
        <f t="shared" si="31"/>
        <v/>
      </c>
      <c r="G338" s="175"/>
      <c r="H338" s="176"/>
      <c r="I338" s="189"/>
      <c r="J338" s="177"/>
      <c r="K338" s="183"/>
      <c r="L338" s="183"/>
      <c r="M338" s="178" t="str">
        <f t="shared" si="35"/>
        <v/>
      </c>
      <c r="N338" s="179"/>
      <c r="O338" s="184" t="str">
        <f>IFERROR(VLOOKUP(M338,計算用!$A$48:$B$55,2,FALSE),"")</f>
        <v/>
      </c>
      <c r="P338" s="185"/>
      <c r="Q338" s="185"/>
      <c r="R338" s="185"/>
      <c r="S338" s="180" t="str">
        <f t="shared" si="33"/>
        <v/>
      </c>
      <c r="T338" s="181"/>
      <c r="U338" s="182"/>
    </row>
    <row r="339" spans="1:21">
      <c r="A339" s="171">
        <f t="shared" si="34"/>
        <v>334</v>
      </c>
      <c r="B339" s="172"/>
      <c r="C339" s="172"/>
      <c r="D339" s="173"/>
      <c r="E339" s="174" t="str">
        <f t="shared" si="32"/>
        <v/>
      </c>
      <c r="F339" s="174" t="str">
        <f t="shared" si="31"/>
        <v/>
      </c>
      <c r="G339" s="175"/>
      <c r="H339" s="176"/>
      <c r="I339" s="189"/>
      <c r="J339" s="177"/>
      <c r="K339" s="183"/>
      <c r="L339" s="183"/>
      <c r="M339" s="178" t="str">
        <f t="shared" si="35"/>
        <v/>
      </c>
      <c r="N339" s="179"/>
      <c r="O339" s="184" t="str">
        <f>IFERROR(VLOOKUP(M339,計算用!$A$48:$B$55,2,FALSE),"")</f>
        <v/>
      </c>
      <c r="P339" s="185"/>
      <c r="Q339" s="185"/>
      <c r="R339" s="185"/>
      <c r="S339" s="180" t="str">
        <f t="shared" si="33"/>
        <v/>
      </c>
      <c r="T339" s="181"/>
      <c r="U339" s="182"/>
    </row>
    <row r="340" spans="1:21">
      <c r="A340" s="171">
        <f t="shared" si="34"/>
        <v>335</v>
      </c>
      <c r="B340" s="172"/>
      <c r="C340" s="172"/>
      <c r="D340" s="173"/>
      <c r="E340" s="174" t="str">
        <f t="shared" si="32"/>
        <v/>
      </c>
      <c r="F340" s="174" t="str">
        <f t="shared" si="31"/>
        <v/>
      </c>
      <c r="G340" s="175"/>
      <c r="H340" s="176"/>
      <c r="I340" s="189"/>
      <c r="J340" s="177"/>
      <c r="K340" s="183"/>
      <c r="L340" s="183"/>
      <c r="M340" s="178" t="str">
        <f t="shared" si="35"/>
        <v/>
      </c>
      <c r="N340" s="179"/>
      <c r="O340" s="184" t="str">
        <f>IFERROR(VLOOKUP(M340,計算用!$A$48:$B$55,2,FALSE),"")</f>
        <v/>
      </c>
      <c r="P340" s="185"/>
      <c r="Q340" s="185"/>
      <c r="R340" s="185"/>
      <c r="S340" s="180" t="str">
        <f t="shared" si="33"/>
        <v/>
      </c>
      <c r="T340" s="181"/>
      <c r="U340" s="182"/>
    </row>
    <row r="341" spans="1:21">
      <c r="A341" s="171">
        <f t="shared" si="34"/>
        <v>336</v>
      </c>
      <c r="B341" s="172"/>
      <c r="C341" s="172"/>
      <c r="D341" s="173"/>
      <c r="E341" s="174" t="str">
        <f t="shared" si="32"/>
        <v/>
      </c>
      <c r="F341" s="174" t="str">
        <f t="shared" si="31"/>
        <v/>
      </c>
      <c r="G341" s="175"/>
      <c r="H341" s="176"/>
      <c r="I341" s="189"/>
      <c r="J341" s="177"/>
      <c r="K341" s="183"/>
      <c r="L341" s="183"/>
      <c r="M341" s="178" t="str">
        <f t="shared" si="35"/>
        <v/>
      </c>
      <c r="N341" s="179"/>
      <c r="O341" s="184" t="str">
        <f>IFERROR(VLOOKUP(M341,計算用!$A$48:$B$55,2,FALSE),"")</f>
        <v/>
      </c>
      <c r="P341" s="185"/>
      <c r="Q341" s="185"/>
      <c r="R341" s="185"/>
      <c r="S341" s="180" t="str">
        <f t="shared" si="33"/>
        <v/>
      </c>
      <c r="T341" s="181"/>
      <c r="U341" s="182"/>
    </row>
    <row r="342" spans="1:21">
      <c r="A342" s="171">
        <f t="shared" si="34"/>
        <v>337</v>
      </c>
      <c r="B342" s="172"/>
      <c r="C342" s="172"/>
      <c r="D342" s="173"/>
      <c r="E342" s="174" t="str">
        <f t="shared" si="32"/>
        <v/>
      </c>
      <c r="F342" s="174" t="str">
        <f t="shared" si="31"/>
        <v/>
      </c>
      <c r="G342" s="175"/>
      <c r="H342" s="176"/>
      <c r="I342" s="189"/>
      <c r="J342" s="177"/>
      <c r="K342" s="183"/>
      <c r="L342" s="183"/>
      <c r="M342" s="178" t="str">
        <f t="shared" si="35"/>
        <v/>
      </c>
      <c r="N342" s="179"/>
      <c r="O342" s="184" t="str">
        <f>IFERROR(VLOOKUP(M342,計算用!$A$48:$B$55,2,FALSE),"")</f>
        <v/>
      </c>
      <c r="P342" s="185"/>
      <c r="Q342" s="185"/>
      <c r="R342" s="185"/>
      <c r="S342" s="180" t="str">
        <f t="shared" si="33"/>
        <v/>
      </c>
      <c r="T342" s="181"/>
      <c r="U342" s="182"/>
    </row>
    <row r="343" spans="1:21">
      <c r="A343" s="171">
        <f t="shared" si="34"/>
        <v>338</v>
      </c>
      <c r="B343" s="172"/>
      <c r="C343" s="172"/>
      <c r="D343" s="173"/>
      <c r="E343" s="174" t="str">
        <f t="shared" si="32"/>
        <v/>
      </c>
      <c r="F343" s="174" t="str">
        <f t="shared" si="31"/>
        <v/>
      </c>
      <c r="G343" s="175"/>
      <c r="H343" s="176"/>
      <c r="I343" s="189"/>
      <c r="J343" s="177"/>
      <c r="K343" s="183"/>
      <c r="L343" s="183"/>
      <c r="M343" s="178" t="str">
        <f t="shared" si="35"/>
        <v/>
      </c>
      <c r="N343" s="179"/>
      <c r="O343" s="184" t="str">
        <f>IFERROR(VLOOKUP(M343,計算用!$A$48:$B$55,2,FALSE),"")</f>
        <v/>
      </c>
      <c r="P343" s="185"/>
      <c r="Q343" s="185"/>
      <c r="R343" s="185"/>
      <c r="S343" s="180" t="str">
        <f t="shared" si="33"/>
        <v/>
      </c>
      <c r="T343" s="181"/>
      <c r="U343" s="182"/>
    </row>
    <row r="344" spans="1:21">
      <c r="A344" s="171">
        <f t="shared" si="34"/>
        <v>339</v>
      </c>
      <c r="B344" s="172"/>
      <c r="C344" s="172"/>
      <c r="D344" s="173"/>
      <c r="E344" s="174" t="str">
        <f t="shared" si="32"/>
        <v/>
      </c>
      <c r="F344" s="174" t="str">
        <f t="shared" si="31"/>
        <v/>
      </c>
      <c r="G344" s="175"/>
      <c r="H344" s="176"/>
      <c r="I344" s="189"/>
      <c r="J344" s="177"/>
      <c r="K344" s="183"/>
      <c r="L344" s="183"/>
      <c r="M344" s="178" t="str">
        <f t="shared" si="35"/>
        <v/>
      </c>
      <c r="N344" s="179"/>
      <c r="O344" s="184" t="str">
        <f>IFERROR(VLOOKUP(M344,計算用!$A$48:$B$55,2,FALSE),"")</f>
        <v/>
      </c>
      <c r="P344" s="185"/>
      <c r="Q344" s="185"/>
      <c r="R344" s="185"/>
      <c r="S344" s="180" t="str">
        <f t="shared" si="33"/>
        <v/>
      </c>
      <c r="T344" s="181"/>
      <c r="U344" s="182"/>
    </row>
    <row r="345" spans="1:21">
      <c r="A345" s="171">
        <f t="shared" si="34"/>
        <v>340</v>
      </c>
      <c r="B345" s="172"/>
      <c r="C345" s="172"/>
      <c r="D345" s="173"/>
      <c r="E345" s="174" t="str">
        <f t="shared" si="32"/>
        <v/>
      </c>
      <c r="F345" s="174" t="str">
        <f t="shared" si="31"/>
        <v/>
      </c>
      <c r="G345" s="175"/>
      <c r="H345" s="176"/>
      <c r="I345" s="189"/>
      <c r="J345" s="177"/>
      <c r="K345" s="183"/>
      <c r="L345" s="183"/>
      <c r="M345" s="178" t="str">
        <f t="shared" si="35"/>
        <v/>
      </c>
      <c r="N345" s="179"/>
      <c r="O345" s="184" t="str">
        <f>IFERROR(VLOOKUP(M345,計算用!$A$48:$B$55,2,FALSE),"")</f>
        <v/>
      </c>
      <c r="P345" s="185"/>
      <c r="Q345" s="185"/>
      <c r="R345" s="185"/>
      <c r="S345" s="180" t="str">
        <f t="shared" si="33"/>
        <v/>
      </c>
      <c r="T345" s="181"/>
      <c r="U345" s="182"/>
    </row>
    <row r="346" spans="1:21">
      <c r="A346" s="171">
        <f t="shared" si="34"/>
        <v>341</v>
      </c>
      <c r="B346" s="172"/>
      <c r="C346" s="172"/>
      <c r="D346" s="173"/>
      <c r="E346" s="174" t="str">
        <f t="shared" si="32"/>
        <v/>
      </c>
      <c r="F346" s="174" t="str">
        <f t="shared" si="31"/>
        <v/>
      </c>
      <c r="G346" s="175"/>
      <c r="H346" s="176"/>
      <c r="I346" s="189"/>
      <c r="J346" s="177"/>
      <c r="K346" s="183"/>
      <c r="L346" s="183"/>
      <c r="M346" s="178" t="str">
        <f t="shared" si="35"/>
        <v/>
      </c>
      <c r="N346" s="179"/>
      <c r="O346" s="184" t="str">
        <f>IFERROR(VLOOKUP(M346,計算用!$A$48:$B$55,2,FALSE),"")</f>
        <v/>
      </c>
      <c r="P346" s="185"/>
      <c r="Q346" s="185"/>
      <c r="R346" s="185"/>
      <c r="S346" s="180" t="str">
        <f t="shared" si="33"/>
        <v/>
      </c>
      <c r="T346" s="181"/>
      <c r="U346" s="182"/>
    </row>
    <row r="347" spans="1:21">
      <c r="A347" s="171">
        <f t="shared" si="34"/>
        <v>342</v>
      </c>
      <c r="B347" s="172"/>
      <c r="C347" s="172"/>
      <c r="D347" s="173"/>
      <c r="E347" s="174" t="str">
        <f t="shared" si="32"/>
        <v/>
      </c>
      <c r="F347" s="174" t="str">
        <f t="shared" si="31"/>
        <v/>
      </c>
      <c r="G347" s="175"/>
      <c r="H347" s="176"/>
      <c r="I347" s="189"/>
      <c r="J347" s="177"/>
      <c r="K347" s="183"/>
      <c r="L347" s="183"/>
      <c r="M347" s="178" t="str">
        <f t="shared" si="35"/>
        <v/>
      </c>
      <c r="N347" s="179"/>
      <c r="O347" s="184" t="str">
        <f>IFERROR(VLOOKUP(M347,計算用!$A$48:$B$55,2,FALSE),"")</f>
        <v/>
      </c>
      <c r="P347" s="185"/>
      <c r="Q347" s="185"/>
      <c r="R347" s="185"/>
      <c r="S347" s="180" t="str">
        <f t="shared" si="33"/>
        <v/>
      </c>
      <c r="T347" s="181"/>
      <c r="U347" s="182"/>
    </row>
    <row r="348" spans="1:21">
      <c r="A348" s="171">
        <f t="shared" si="34"/>
        <v>343</v>
      </c>
      <c r="B348" s="172"/>
      <c r="C348" s="172"/>
      <c r="D348" s="173"/>
      <c r="E348" s="174" t="str">
        <f t="shared" si="32"/>
        <v/>
      </c>
      <c r="F348" s="174" t="str">
        <f t="shared" si="31"/>
        <v/>
      </c>
      <c r="G348" s="175"/>
      <c r="H348" s="176"/>
      <c r="I348" s="189"/>
      <c r="J348" s="177"/>
      <c r="K348" s="183"/>
      <c r="L348" s="183"/>
      <c r="M348" s="178" t="str">
        <f t="shared" si="35"/>
        <v/>
      </c>
      <c r="N348" s="179"/>
      <c r="O348" s="184" t="str">
        <f>IFERROR(VLOOKUP(M348,計算用!$A$48:$B$55,2,FALSE),"")</f>
        <v/>
      </c>
      <c r="P348" s="185"/>
      <c r="Q348" s="185"/>
      <c r="R348" s="185"/>
      <c r="S348" s="180" t="str">
        <f t="shared" si="33"/>
        <v/>
      </c>
      <c r="T348" s="181"/>
      <c r="U348" s="182"/>
    </row>
    <row r="349" spans="1:21">
      <c r="A349" s="171">
        <f t="shared" si="34"/>
        <v>344</v>
      </c>
      <c r="B349" s="172"/>
      <c r="C349" s="172"/>
      <c r="D349" s="173"/>
      <c r="E349" s="174" t="str">
        <f t="shared" si="32"/>
        <v/>
      </c>
      <c r="F349" s="174" t="str">
        <f t="shared" si="31"/>
        <v/>
      </c>
      <c r="G349" s="175"/>
      <c r="H349" s="176"/>
      <c r="I349" s="189"/>
      <c r="J349" s="177"/>
      <c r="K349" s="183"/>
      <c r="L349" s="183"/>
      <c r="M349" s="178" t="str">
        <f t="shared" si="35"/>
        <v/>
      </c>
      <c r="N349" s="179"/>
      <c r="O349" s="184" t="str">
        <f>IFERROR(VLOOKUP(M349,計算用!$A$48:$B$55,2,FALSE),"")</f>
        <v/>
      </c>
      <c r="P349" s="185"/>
      <c r="Q349" s="185"/>
      <c r="R349" s="185"/>
      <c r="S349" s="180" t="str">
        <f t="shared" si="33"/>
        <v/>
      </c>
      <c r="T349" s="181"/>
      <c r="U349" s="182"/>
    </row>
    <row r="350" spans="1:21">
      <c r="A350" s="171">
        <f t="shared" si="34"/>
        <v>345</v>
      </c>
      <c r="B350" s="172"/>
      <c r="C350" s="172"/>
      <c r="D350" s="173"/>
      <c r="E350" s="174" t="str">
        <f t="shared" si="32"/>
        <v/>
      </c>
      <c r="F350" s="174" t="str">
        <f t="shared" si="31"/>
        <v/>
      </c>
      <c r="G350" s="175"/>
      <c r="H350" s="176"/>
      <c r="I350" s="189"/>
      <c r="J350" s="177"/>
      <c r="K350" s="183"/>
      <c r="L350" s="183"/>
      <c r="M350" s="178" t="str">
        <f t="shared" si="35"/>
        <v/>
      </c>
      <c r="N350" s="179"/>
      <c r="O350" s="184" t="str">
        <f>IFERROR(VLOOKUP(M350,計算用!$A$48:$B$55,2,FALSE),"")</f>
        <v/>
      </c>
      <c r="P350" s="185"/>
      <c r="Q350" s="185"/>
      <c r="R350" s="185"/>
      <c r="S350" s="180" t="str">
        <f t="shared" si="33"/>
        <v/>
      </c>
      <c r="T350" s="181"/>
      <c r="U350" s="182"/>
    </row>
    <row r="351" spans="1:21">
      <c r="A351" s="171">
        <f t="shared" si="34"/>
        <v>346</v>
      </c>
      <c r="B351" s="172"/>
      <c r="C351" s="172"/>
      <c r="D351" s="173"/>
      <c r="E351" s="174" t="str">
        <f t="shared" si="32"/>
        <v/>
      </c>
      <c r="F351" s="174" t="str">
        <f t="shared" si="31"/>
        <v/>
      </c>
      <c r="G351" s="175"/>
      <c r="H351" s="176"/>
      <c r="I351" s="189"/>
      <c r="J351" s="177"/>
      <c r="K351" s="183"/>
      <c r="L351" s="183"/>
      <c r="M351" s="178" t="str">
        <f t="shared" si="35"/>
        <v/>
      </c>
      <c r="N351" s="179"/>
      <c r="O351" s="184" t="str">
        <f>IFERROR(VLOOKUP(M351,計算用!$A$48:$B$55,2,FALSE),"")</f>
        <v/>
      </c>
      <c r="P351" s="185"/>
      <c r="Q351" s="185"/>
      <c r="R351" s="185"/>
      <c r="S351" s="180" t="str">
        <f t="shared" si="33"/>
        <v/>
      </c>
      <c r="T351" s="181"/>
      <c r="U351" s="182"/>
    </row>
    <row r="352" spans="1:21">
      <c r="A352" s="171">
        <f t="shared" si="34"/>
        <v>347</v>
      </c>
      <c r="B352" s="172"/>
      <c r="C352" s="172"/>
      <c r="D352" s="173"/>
      <c r="E352" s="174" t="str">
        <f t="shared" si="32"/>
        <v/>
      </c>
      <c r="F352" s="174" t="str">
        <f t="shared" si="31"/>
        <v/>
      </c>
      <c r="G352" s="175"/>
      <c r="H352" s="176"/>
      <c r="I352" s="189"/>
      <c r="J352" s="177"/>
      <c r="K352" s="183"/>
      <c r="L352" s="183"/>
      <c r="M352" s="178" t="str">
        <f t="shared" si="35"/>
        <v/>
      </c>
      <c r="N352" s="179"/>
      <c r="O352" s="184" t="str">
        <f>IFERROR(VLOOKUP(M352,計算用!$A$48:$B$55,2,FALSE),"")</f>
        <v/>
      </c>
      <c r="P352" s="185"/>
      <c r="Q352" s="185"/>
      <c r="R352" s="185"/>
      <c r="S352" s="180" t="str">
        <f t="shared" si="33"/>
        <v/>
      </c>
      <c r="T352" s="181"/>
      <c r="U352" s="182"/>
    </row>
    <row r="353" spans="1:21">
      <c r="A353" s="171">
        <f t="shared" si="34"/>
        <v>348</v>
      </c>
      <c r="B353" s="172"/>
      <c r="C353" s="172"/>
      <c r="D353" s="173"/>
      <c r="E353" s="174" t="str">
        <f t="shared" si="32"/>
        <v/>
      </c>
      <c r="F353" s="174" t="str">
        <f t="shared" si="31"/>
        <v/>
      </c>
      <c r="G353" s="175"/>
      <c r="H353" s="176"/>
      <c r="I353" s="189"/>
      <c r="J353" s="177"/>
      <c r="K353" s="183"/>
      <c r="L353" s="183"/>
      <c r="M353" s="178" t="str">
        <f t="shared" si="35"/>
        <v/>
      </c>
      <c r="N353" s="179"/>
      <c r="O353" s="184" t="str">
        <f>IFERROR(VLOOKUP(M353,計算用!$A$48:$B$55,2,FALSE),"")</f>
        <v/>
      </c>
      <c r="P353" s="185"/>
      <c r="Q353" s="185"/>
      <c r="R353" s="185"/>
      <c r="S353" s="180" t="str">
        <f t="shared" si="33"/>
        <v/>
      </c>
      <c r="T353" s="181"/>
      <c r="U353" s="182"/>
    </row>
    <row r="354" spans="1:21">
      <c r="A354" s="171">
        <f t="shared" si="34"/>
        <v>349</v>
      </c>
      <c r="B354" s="172"/>
      <c r="C354" s="172"/>
      <c r="D354" s="173"/>
      <c r="E354" s="174" t="str">
        <f t="shared" si="32"/>
        <v/>
      </c>
      <c r="F354" s="174" t="str">
        <f t="shared" si="31"/>
        <v/>
      </c>
      <c r="G354" s="175"/>
      <c r="H354" s="176"/>
      <c r="I354" s="189"/>
      <c r="J354" s="177"/>
      <c r="K354" s="183"/>
      <c r="L354" s="183"/>
      <c r="M354" s="178" t="str">
        <f t="shared" si="35"/>
        <v/>
      </c>
      <c r="N354" s="179"/>
      <c r="O354" s="184" t="str">
        <f>IFERROR(VLOOKUP(M354,計算用!$A$48:$B$55,2,FALSE),"")</f>
        <v/>
      </c>
      <c r="P354" s="185"/>
      <c r="Q354" s="185"/>
      <c r="R354" s="185"/>
      <c r="S354" s="180" t="str">
        <f t="shared" si="33"/>
        <v/>
      </c>
      <c r="T354" s="181"/>
      <c r="U354" s="182"/>
    </row>
    <row r="355" spans="1:21">
      <c r="A355" s="171">
        <f t="shared" si="34"/>
        <v>350</v>
      </c>
      <c r="B355" s="172"/>
      <c r="C355" s="172"/>
      <c r="D355" s="173"/>
      <c r="E355" s="174" t="str">
        <f t="shared" si="32"/>
        <v/>
      </c>
      <c r="F355" s="174" t="str">
        <f t="shared" si="31"/>
        <v/>
      </c>
      <c r="G355" s="175"/>
      <c r="H355" s="176"/>
      <c r="I355" s="189"/>
      <c r="J355" s="177"/>
      <c r="K355" s="183"/>
      <c r="L355" s="183"/>
      <c r="M355" s="178" t="str">
        <f t="shared" si="35"/>
        <v/>
      </c>
      <c r="N355" s="179"/>
      <c r="O355" s="184" t="str">
        <f>IFERROR(VLOOKUP(M355,計算用!$A$48:$B$55,2,FALSE),"")</f>
        <v/>
      </c>
      <c r="P355" s="185"/>
      <c r="Q355" s="185"/>
      <c r="R355" s="185"/>
      <c r="S355" s="180" t="str">
        <f t="shared" si="33"/>
        <v/>
      </c>
      <c r="T355" s="181"/>
      <c r="U355" s="182"/>
    </row>
    <row r="356" spans="1:21">
      <c r="A356" s="171">
        <f t="shared" si="34"/>
        <v>351</v>
      </c>
      <c r="B356" s="172"/>
      <c r="C356" s="172"/>
      <c r="D356" s="173"/>
      <c r="E356" s="174" t="str">
        <f t="shared" si="32"/>
        <v/>
      </c>
      <c r="F356" s="174" t="str">
        <f t="shared" si="31"/>
        <v/>
      </c>
      <c r="G356" s="175"/>
      <c r="H356" s="176"/>
      <c r="I356" s="189"/>
      <c r="J356" s="177"/>
      <c r="K356" s="183"/>
      <c r="L356" s="183"/>
      <c r="M356" s="178" t="str">
        <f t="shared" si="35"/>
        <v/>
      </c>
      <c r="N356" s="179"/>
      <c r="O356" s="184" t="str">
        <f>IFERROR(VLOOKUP(M356,計算用!$A$48:$B$55,2,FALSE),"")</f>
        <v/>
      </c>
      <c r="P356" s="185"/>
      <c r="Q356" s="185"/>
      <c r="R356" s="185"/>
      <c r="S356" s="180" t="str">
        <f t="shared" si="33"/>
        <v/>
      </c>
      <c r="T356" s="181"/>
      <c r="U356" s="182"/>
    </row>
    <row r="357" spans="1:21">
      <c r="A357" s="171">
        <f t="shared" si="34"/>
        <v>352</v>
      </c>
      <c r="B357" s="172"/>
      <c r="C357" s="172"/>
      <c r="D357" s="173"/>
      <c r="E357" s="174" t="str">
        <f t="shared" si="32"/>
        <v/>
      </c>
      <c r="F357" s="174" t="str">
        <f t="shared" si="31"/>
        <v/>
      </c>
      <c r="G357" s="175"/>
      <c r="H357" s="176"/>
      <c r="I357" s="189"/>
      <c r="J357" s="177"/>
      <c r="K357" s="183"/>
      <c r="L357" s="183"/>
      <c r="M357" s="178" t="str">
        <f t="shared" si="35"/>
        <v/>
      </c>
      <c r="N357" s="179"/>
      <c r="O357" s="184" t="str">
        <f>IFERROR(VLOOKUP(M357,計算用!$A$48:$B$55,2,FALSE),"")</f>
        <v/>
      </c>
      <c r="P357" s="185"/>
      <c r="Q357" s="185"/>
      <c r="R357" s="185"/>
      <c r="S357" s="180" t="str">
        <f t="shared" si="33"/>
        <v/>
      </c>
      <c r="T357" s="181"/>
      <c r="U357" s="182"/>
    </row>
    <row r="358" spans="1:21">
      <c r="A358" s="171">
        <f t="shared" si="34"/>
        <v>353</v>
      </c>
      <c r="B358" s="172"/>
      <c r="C358" s="172"/>
      <c r="D358" s="173"/>
      <c r="E358" s="174" t="str">
        <f t="shared" si="32"/>
        <v/>
      </c>
      <c r="F358" s="174" t="str">
        <f t="shared" si="31"/>
        <v/>
      </c>
      <c r="G358" s="175"/>
      <c r="H358" s="176"/>
      <c r="I358" s="189"/>
      <c r="J358" s="177"/>
      <c r="K358" s="183"/>
      <c r="L358" s="183"/>
      <c r="M358" s="178" t="str">
        <f t="shared" si="35"/>
        <v/>
      </c>
      <c r="N358" s="179"/>
      <c r="O358" s="184" t="str">
        <f>IFERROR(VLOOKUP(M358,計算用!$A$48:$B$55,2,FALSE),"")</f>
        <v/>
      </c>
      <c r="P358" s="185"/>
      <c r="Q358" s="185"/>
      <c r="R358" s="185"/>
      <c r="S358" s="180" t="str">
        <f t="shared" si="33"/>
        <v/>
      </c>
      <c r="T358" s="181"/>
      <c r="U358" s="182"/>
    </row>
    <row r="359" spans="1:21">
      <c r="A359" s="171">
        <f t="shared" si="34"/>
        <v>354</v>
      </c>
      <c r="B359" s="172"/>
      <c r="C359" s="172"/>
      <c r="D359" s="173"/>
      <c r="E359" s="174" t="str">
        <f t="shared" si="32"/>
        <v/>
      </c>
      <c r="F359" s="174" t="str">
        <f t="shared" si="31"/>
        <v/>
      </c>
      <c r="G359" s="175"/>
      <c r="H359" s="176"/>
      <c r="I359" s="189"/>
      <c r="J359" s="177"/>
      <c r="K359" s="183"/>
      <c r="L359" s="183"/>
      <c r="M359" s="178" t="str">
        <f t="shared" si="35"/>
        <v/>
      </c>
      <c r="N359" s="179"/>
      <c r="O359" s="184" t="str">
        <f>IFERROR(VLOOKUP(M359,計算用!$A$48:$B$55,2,FALSE),"")</f>
        <v/>
      </c>
      <c r="P359" s="185"/>
      <c r="Q359" s="185"/>
      <c r="R359" s="185"/>
      <c r="S359" s="180" t="str">
        <f t="shared" si="33"/>
        <v/>
      </c>
      <c r="T359" s="181"/>
      <c r="U359" s="182"/>
    </row>
    <row r="360" spans="1:21">
      <c r="A360" s="171">
        <f t="shared" si="34"/>
        <v>355</v>
      </c>
      <c r="B360" s="172"/>
      <c r="C360" s="172"/>
      <c r="D360" s="173"/>
      <c r="E360" s="174" t="str">
        <f t="shared" si="32"/>
        <v/>
      </c>
      <c r="F360" s="174" t="str">
        <f t="shared" si="31"/>
        <v/>
      </c>
      <c r="G360" s="175"/>
      <c r="H360" s="176"/>
      <c r="I360" s="189"/>
      <c r="J360" s="177"/>
      <c r="K360" s="183"/>
      <c r="L360" s="183"/>
      <c r="M360" s="178" t="str">
        <f t="shared" si="35"/>
        <v/>
      </c>
      <c r="N360" s="179"/>
      <c r="O360" s="184" t="str">
        <f>IFERROR(VLOOKUP(M360,計算用!$A$48:$B$55,2,FALSE),"")</f>
        <v/>
      </c>
      <c r="P360" s="185"/>
      <c r="Q360" s="185"/>
      <c r="R360" s="185"/>
      <c r="S360" s="180" t="str">
        <f t="shared" si="33"/>
        <v/>
      </c>
      <c r="T360" s="181"/>
      <c r="U360" s="182"/>
    </row>
    <row r="361" spans="1:21">
      <c r="A361" s="171">
        <f t="shared" si="34"/>
        <v>356</v>
      </c>
      <c r="B361" s="172"/>
      <c r="C361" s="172"/>
      <c r="D361" s="173"/>
      <c r="E361" s="174" t="str">
        <f t="shared" si="32"/>
        <v/>
      </c>
      <c r="F361" s="174" t="str">
        <f t="shared" si="31"/>
        <v/>
      </c>
      <c r="G361" s="175"/>
      <c r="H361" s="176"/>
      <c r="I361" s="189"/>
      <c r="J361" s="177"/>
      <c r="K361" s="183"/>
      <c r="L361" s="183"/>
      <c r="M361" s="178" t="str">
        <f t="shared" si="35"/>
        <v/>
      </c>
      <c r="N361" s="179"/>
      <c r="O361" s="184" t="str">
        <f>IFERROR(VLOOKUP(M361,計算用!$A$48:$B$55,2,FALSE),"")</f>
        <v/>
      </c>
      <c r="P361" s="185"/>
      <c r="Q361" s="185"/>
      <c r="R361" s="185"/>
      <c r="S361" s="180" t="str">
        <f t="shared" si="33"/>
        <v/>
      </c>
      <c r="T361" s="181"/>
      <c r="U361" s="182"/>
    </row>
    <row r="362" spans="1:21">
      <c r="A362" s="171">
        <f t="shared" si="34"/>
        <v>357</v>
      </c>
      <c r="B362" s="172"/>
      <c r="C362" s="172"/>
      <c r="D362" s="173"/>
      <c r="E362" s="174" t="str">
        <f t="shared" si="32"/>
        <v/>
      </c>
      <c r="F362" s="174" t="str">
        <f t="shared" si="31"/>
        <v/>
      </c>
      <c r="G362" s="175"/>
      <c r="H362" s="176"/>
      <c r="I362" s="189"/>
      <c r="J362" s="177"/>
      <c r="K362" s="183"/>
      <c r="L362" s="183"/>
      <c r="M362" s="178" t="str">
        <f t="shared" si="35"/>
        <v/>
      </c>
      <c r="N362" s="179"/>
      <c r="O362" s="184" t="str">
        <f>IFERROR(VLOOKUP(M362,計算用!$A$48:$B$55,2,FALSE),"")</f>
        <v/>
      </c>
      <c r="P362" s="185"/>
      <c r="Q362" s="185"/>
      <c r="R362" s="185"/>
      <c r="S362" s="180" t="str">
        <f t="shared" si="33"/>
        <v/>
      </c>
      <c r="T362" s="181"/>
      <c r="U362" s="182"/>
    </row>
    <row r="363" spans="1:21">
      <c r="A363" s="171">
        <f t="shared" si="34"/>
        <v>358</v>
      </c>
      <c r="B363" s="172"/>
      <c r="C363" s="172"/>
      <c r="D363" s="173"/>
      <c r="E363" s="174" t="str">
        <f t="shared" si="32"/>
        <v/>
      </c>
      <c r="F363" s="174" t="str">
        <f t="shared" si="31"/>
        <v/>
      </c>
      <c r="G363" s="175"/>
      <c r="H363" s="176"/>
      <c r="I363" s="189"/>
      <c r="J363" s="177"/>
      <c r="K363" s="183"/>
      <c r="L363" s="183"/>
      <c r="M363" s="178" t="str">
        <f t="shared" si="35"/>
        <v/>
      </c>
      <c r="N363" s="179"/>
      <c r="O363" s="184" t="str">
        <f>IFERROR(VLOOKUP(M363,計算用!$A$48:$B$55,2,FALSE),"")</f>
        <v/>
      </c>
      <c r="P363" s="185"/>
      <c r="Q363" s="185"/>
      <c r="R363" s="185"/>
      <c r="S363" s="180" t="str">
        <f t="shared" si="33"/>
        <v/>
      </c>
      <c r="T363" s="181"/>
      <c r="U363" s="182"/>
    </row>
    <row r="364" spans="1:21">
      <c r="A364" s="171">
        <f t="shared" si="34"/>
        <v>359</v>
      </c>
      <c r="B364" s="172"/>
      <c r="C364" s="172"/>
      <c r="D364" s="173"/>
      <c r="E364" s="174" t="str">
        <f t="shared" si="32"/>
        <v/>
      </c>
      <c r="F364" s="174" t="str">
        <f t="shared" si="31"/>
        <v/>
      </c>
      <c r="G364" s="175"/>
      <c r="H364" s="176"/>
      <c r="I364" s="189"/>
      <c r="J364" s="177"/>
      <c r="K364" s="183"/>
      <c r="L364" s="183"/>
      <c r="M364" s="178" t="str">
        <f t="shared" si="35"/>
        <v/>
      </c>
      <c r="N364" s="179"/>
      <c r="O364" s="184" t="str">
        <f>IFERROR(VLOOKUP(M364,計算用!$A$48:$B$55,2,FALSE),"")</f>
        <v/>
      </c>
      <c r="P364" s="185"/>
      <c r="Q364" s="185"/>
      <c r="R364" s="185"/>
      <c r="S364" s="180" t="str">
        <f t="shared" si="33"/>
        <v/>
      </c>
      <c r="T364" s="181"/>
      <c r="U364" s="182"/>
    </row>
    <row r="365" spans="1:21">
      <c r="A365" s="171">
        <f t="shared" si="34"/>
        <v>360</v>
      </c>
      <c r="B365" s="172"/>
      <c r="C365" s="172"/>
      <c r="D365" s="173"/>
      <c r="E365" s="174" t="str">
        <f t="shared" si="32"/>
        <v/>
      </c>
      <c r="F365" s="174" t="str">
        <f t="shared" si="31"/>
        <v/>
      </c>
      <c r="G365" s="175"/>
      <c r="H365" s="176"/>
      <c r="I365" s="189"/>
      <c r="J365" s="177"/>
      <c r="K365" s="183"/>
      <c r="L365" s="183"/>
      <c r="M365" s="178" t="str">
        <f t="shared" si="35"/>
        <v/>
      </c>
      <c r="N365" s="179"/>
      <c r="O365" s="184" t="str">
        <f>IFERROR(VLOOKUP(M365,計算用!$A$48:$B$55,2,FALSE),"")</f>
        <v/>
      </c>
      <c r="P365" s="185"/>
      <c r="Q365" s="185"/>
      <c r="R365" s="185"/>
      <c r="S365" s="180" t="str">
        <f t="shared" si="33"/>
        <v/>
      </c>
      <c r="T365" s="181"/>
      <c r="U365" s="182"/>
    </row>
    <row r="366" spans="1:21">
      <c r="A366" s="171">
        <f t="shared" si="34"/>
        <v>361</v>
      </c>
      <c r="B366" s="172"/>
      <c r="C366" s="172"/>
      <c r="D366" s="173"/>
      <c r="E366" s="174" t="str">
        <f t="shared" si="32"/>
        <v/>
      </c>
      <c r="F366" s="174" t="str">
        <f t="shared" si="31"/>
        <v/>
      </c>
      <c r="G366" s="175"/>
      <c r="H366" s="176"/>
      <c r="I366" s="189"/>
      <c r="J366" s="177"/>
      <c r="K366" s="183"/>
      <c r="L366" s="183"/>
      <c r="M366" s="178" t="str">
        <f t="shared" si="35"/>
        <v/>
      </c>
      <c r="N366" s="179"/>
      <c r="O366" s="184" t="str">
        <f>IFERROR(VLOOKUP(M366,計算用!$A$48:$B$55,2,FALSE),"")</f>
        <v/>
      </c>
      <c r="P366" s="185"/>
      <c r="Q366" s="185"/>
      <c r="R366" s="185"/>
      <c r="S366" s="180" t="str">
        <f t="shared" si="33"/>
        <v/>
      </c>
      <c r="T366" s="181"/>
      <c r="U366" s="182"/>
    </row>
    <row r="367" spans="1:21">
      <c r="A367" s="171">
        <f t="shared" si="34"/>
        <v>362</v>
      </c>
      <c r="B367" s="172"/>
      <c r="C367" s="172"/>
      <c r="D367" s="173"/>
      <c r="E367" s="174" t="str">
        <f t="shared" si="32"/>
        <v/>
      </c>
      <c r="F367" s="174" t="str">
        <f t="shared" si="31"/>
        <v/>
      </c>
      <c r="G367" s="175"/>
      <c r="H367" s="176"/>
      <c r="I367" s="189"/>
      <c r="J367" s="177"/>
      <c r="K367" s="183"/>
      <c r="L367" s="183"/>
      <c r="M367" s="178" t="str">
        <f t="shared" si="35"/>
        <v/>
      </c>
      <c r="N367" s="179"/>
      <c r="O367" s="184" t="str">
        <f>IFERROR(VLOOKUP(M367,計算用!$A$48:$B$55,2,FALSE),"")</f>
        <v/>
      </c>
      <c r="P367" s="185"/>
      <c r="Q367" s="185"/>
      <c r="R367" s="185"/>
      <c r="S367" s="180" t="str">
        <f t="shared" si="33"/>
        <v/>
      </c>
      <c r="T367" s="181"/>
      <c r="U367" s="182"/>
    </row>
    <row r="368" spans="1:21">
      <c r="A368" s="171">
        <f t="shared" si="34"/>
        <v>363</v>
      </c>
      <c r="B368" s="172"/>
      <c r="C368" s="172"/>
      <c r="D368" s="173"/>
      <c r="E368" s="174" t="str">
        <f t="shared" si="32"/>
        <v/>
      </c>
      <c r="F368" s="174" t="str">
        <f t="shared" si="31"/>
        <v/>
      </c>
      <c r="G368" s="175"/>
      <c r="H368" s="176"/>
      <c r="I368" s="189"/>
      <c r="J368" s="177"/>
      <c r="K368" s="183"/>
      <c r="L368" s="183"/>
      <c r="M368" s="178" t="str">
        <f t="shared" si="35"/>
        <v/>
      </c>
      <c r="N368" s="179"/>
      <c r="O368" s="184" t="str">
        <f>IFERROR(VLOOKUP(M368,計算用!$A$48:$B$55,2,FALSE),"")</f>
        <v/>
      </c>
      <c r="P368" s="185"/>
      <c r="Q368" s="185"/>
      <c r="R368" s="185"/>
      <c r="S368" s="180" t="str">
        <f t="shared" si="33"/>
        <v/>
      </c>
      <c r="T368" s="181"/>
      <c r="U368" s="182"/>
    </row>
    <row r="369" spans="1:21">
      <c r="A369" s="171">
        <f t="shared" si="34"/>
        <v>364</v>
      </c>
      <c r="B369" s="172"/>
      <c r="C369" s="172"/>
      <c r="D369" s="173"/>
      <c r="E369" s="174" t="str">
        <f t="shared" si="32"/>
        <v/>
      </c>
      <c r="F369" s="174" t="str">
        <f t="shared" si="31"/>
        <v/>
      </c>
      <c r="G369" s="175"/>
      <c r="H369" s="176"/>
      <c r="I369" s="189"/>
      <c r="J369" s="177"/>
      <c r="K369" s="183"/>
      <c r="L369" s="183"/>
      <c r="M369" s="178" t="str">
        <f t="shared" si="35"/>
        <v/>
      </c>
      <c r="N369" s="179"/>
      <c r="O369" s="184" t="str">
        <f>IFERROR(VLOOKUP(M369,計算用!$A$48:$B$55,2,FALSE),"")</f>
        <v/>
      </c>
      <c r="P369" s="185"/>
      <c r="Q369" s="185"/>
      <c r="R369" s="185"/>
      <c r="S369" s="180" t="str">
        <f t="shared" si="33"/>
        <v/>
      </c>
      <c r="T369" s="181"/>
      <c r="U369" s="182"/>
    </row>
    <row r="370" spans="1:21">
      <c r="A370" s="171">
        <f t="shared" si="34"/>
        <v>365</v>
      </c>
      <c r="B370" s="172"/>
      <c r="C370" s="172"/>
      <c r="D370" s="173"/>
      <c r="E370" s="174" t="str">
        <f t="shared" si="32"/>
        <v/>
      </c>
      <c r="F370" s="174" t="str">
        <f t="shared" si="31"/>
        <v/>
      </c>
      <c r="G370" s="175"/>
      <c r="H370" s="176"/>
      <c r="I370" s="189"/>
      <c r="J370" s="177"/>
      <c r="K370" s="183"/>
      <c r="L370" s="183"/>
      <c r="M370" s="178" t="str">
        <f t="shared" si="35"/>
        <v/>
      </c>
      <c r="N370" s="179"/>
      <c r="O370" s="184" t="str">
        <f>IFERROR(VLOOKUP(M370,計算用!$A$48:$B$55,2,FALSE),"")</f>
        <v/>
      </c>
      <c r="P370" s="185"/>
      <c r="Q370" s="185"/>
      <c r="R370" s="185"/>
      <c r="S370" s="180" t="str">
        <f t="shared" si="33"/>
        <v/>
      </c>
      <c r="T370" s="181"/>
      <c r="U370" s="182"/>
    </row>
    <row r="371" spans="1:21">
      <c r="A371" s="171">
        <f t="shared" si="34"/>
        <v>366</v>
      </c>
      <c r="B371" s="172"/>
      <c r="C371" s="172"/>
      <c r="D371" s="173"/>
      <c r="E371" s="174" t="str">
        <f t="shared" si="32"/>
        <v/>
      </c>
      <c r="F371" s="174" t="str">
        <f t="shared" si="31"/>
        <v/>
      </c>
      <c r="G371" s="175"/>
      <c r="H371" s="176"/>
      <c r="I371" s="189"/>
      <c r="J371" s="177"/>
      <c r="K371" s="183"/>
      <c r="L371" s="183"/>
      <c r="M371" s="178" t="str">
        <f t="shared" si="35"/>
        <v/>
      </c>
      <c r="N371" s="179"/>
      <c r="O371" s="184" t="str">
        <f>IFERROR(VLOOKUP(M371,計算用!$A$48:$B$55,2,FALSE),"")</f>
        <v/>
      </c>
      <c r="P371" s="185"/>
      <c r="Q371" s="185"/>
      <c r="R371" s="185"/>
      <c r="S371" s="180" t="str">
        <f t="shared" si="33"/>
        <v/>
      </c>
      <c r="T371" s="181"/>
      <c r="U371" s="182"/>
    </row>
    <row r="372" spans="1:21">
      <c r="A372" s="171">
        <f t="shared" si="34"/>
        <v>367</v>
      </c>
      <c r="B372" s="172"/>
      <c r="C372" s="172"/>
      <c r="D372" s="173"/>
      <c r="E372" s="174" t="str">
        <f t="shared" si="32"/>
        <v/>
      </c>
      <c r="F372" s="174" t="str">
        <f t="shared" si="31"/>
        <v/>
      </c>
      <c r="G372" s="175"/>
      <c r="H372" s="176"/>
      <c r="I372" s="189"/>
      <c r="J372" s="177"/>
      <c r="K372" s="183"/>
      <c r="L372" s="183"/>
      <c r="M372" s="178" t="str">
        <f t="shared" si="35"/>
        <v/>
      </c>
      <c r="N372" s="179"/>
      <c r="O372" s="184" t="str">
        <f>IFERROR(VLOOKUP(M372,計算用!$A$48:$B$55,2,FALSE),"")</f>
        <v/>
      </c>
      <c r="P372" s="185"/>
      <c r="Q372" s="185"/>
      <c r="R372" s="185"/>
      <c r="S372" s="180" t="str">
        <f t="shared" si="33"/>
        <v/>
      </c>
      <c r="T372" s="181"/>
      <c r="U372" s="182"/>
    </row>
    <row r="373" spans="1:21">
      <c r="A373" s="171">
        <f t="shared" si="34"/>
        <v>368</v>
      </c>
      <c r="B373" s="172"/>
      <c r="C373" s="172"/>
      <c r="D373" s="173"/>
      <c r="E373" s="174" t="str">
        <f t="shared" si="32"/>
        <v/>
      </c>
      <c r="F373" s="174" t="str">
        <f t="shared" si="31"/>
        <v/>
      </c>
      <c r="G373" s="175"/>
      <c r="H373" s="176"/>
      <c r="I373" s="189"/>
      <c r="J373" s="177"/>
      <c r="K373" s="183"/>
      <c r="L373" s="183"/>
      <c r="M373" s="178" t="str">
        <f t="shared" si="35"/>
        <v/>
      </c>
      <c r="N373" s="179"/>
      <c r="O373" s="184" t="str">
        <f>IFERROR(VLOOKUP(M373,計算用!$A$48:$B$55,2,FALSE),"")</f>
        <v/>
      </c>
      <c r="P373" s="185"/>
      <c r="Q373" s="185"/>
      <c r="R373" s="185"/>
      <c r="S373" s="180" t="str">
        <f t="shared" si="33"/>
        <v/>
      </c>
      <c r="T373" s="181"/>
      <c r="U373" s="182"/>
    </row>
    <row r="374" spans="1:21">
      <c r="A374" s="171">
        <f t="shared" si="34"/>
        <v>369</v>
      </c>
      <c r="B374" s="172"/>
      <c r="C374" s="172"/>
      <c r="D374" s="173"/>
      <c r="E374" s="174" t="str">
        <f t="shared" si="32"/>
        <v/>
      </c>
      <c r="F374" s="174" t="str">
        <f t="shared" si="31"/>
        <v/>
      </c>
      <c r="G374" s="175"/>
      <c r="H374" s="176"/>
      <c r="I374" s="189"/>
      <c r="J374" s="177"/>
      <c r="K374" s="183"/>
      <c r="L374" s="183"/>
      <c r="M374" s="178" t="str">
        <f t="shared" si="35"/>
        <v/>
      </c>
      <c r="N374" s="179"/>
      <c r="O374" s="184" t="str">
        <f>IFERROR(VLOOKUP(M374,計算用!$A$48:$B$55,2,FALSE),"")</f>
        <v/>
      </c>
      <c r="P374" s="185"/>
      <c r="Q374" s="185"/>
      <c r="R374" s="185"/>
      <c r="S374" s="180" t="str">
        <f t="shared" si="33"/>
        <v/>
      </c>
      <c r="T374" s="181"/>
      <c r="U374" s="182"/>
    </row>
    <row r="375" spans="1:21">
      <c r="A375" s="171">
        <f t="shared" si="34"/>
        <v>370</v>
      </c>
      <c r="B375" s="172"/>
      <c r="C375" s="172"/>
      <c r="D375" s="173"/>
      <c r="E375" s="174" t="str">
        <f t="shared" si="32"/>
        <v/>
      </c>
      <c r="F375" s="174" t="str">
        <f t="shared" si="31"/>
        <v/>
      </c>
      <c r="G375" s="175"/>
      <c r="H375" s="176"/>
      <c r="I375" s="189"/>
      <c r="J375" s="177"/>
      <c r="K375" s="183"/>
      <c r="L375" s="183"/>
      <c r="M375" s="178" t="str">
        <f t="shared" si="35"/>
        <v/>
      </c>
      <c r="N375" s="179"/>
      <c r="O375" s="184" t="str">
        <f>IFERROR(VLOOKUP(M375,計算用!$A$48:$B$55,2,FALSE),"")</f>
        <v/>
      </c>
      <c r="P375" s="185"/>
      <c r="Q375" s="185"/>
      <c r="R375" s="185"/>
      <c r="S375" s="180" t="str">
        <f t="shared" si="33"/>
        <v/>
      </c>
      <c r="T375" s="181"/>
      <c r="U375" s="182"/>
    </row>
    <row r="376" spans="1:21">
      <c r="A376" s="171">
        <f t="shared" si="34"/>
        <v>371</v>
      </c>
      <c r="B376" s="172"/>
      <c r="C376" s="172"/>
      <c r="D376" s="173"/>
      <c r="E376" s="174" t="str">
        <f t="shared" si="32"/>
        <v/>
      </c>
      <c r="F376" s="174" t="str">
        <f t="shared" si="31"/>
        <v/>
      </c>
      <c r="G376" s="175"/>
      <c r="H376" s="176"/>
      <c r="I376" s="189"/>
      <c r="J376" s="177"/>
      <c r="K376" s="183"/>
      <c r="L376" s="183"/>
      <c r="M376" s="178" t="str">
        <f t="shared" si="35"/>
        <v/>
      </c>
      <c r="N376" s="179"/>
      <c r="O376" s="184" t="str">
        <f>IFERROR(VLOOKUP(M376,計算用!$A$48:$B$55,2,FALSE),"")</f>
        <v/>
      </c>
      <c r="P376" s="185"/>
      <c r="Q376" s="185"/>
      <c r="R376" s="185"/>
      <c r="S376" s="180" t="str">
        <f t="shared" si="33"/>
        <v/>
      </c>
      <c r="T376" s="181"/>
      <c r="U376" s="182"/>
    </row>
    <row r="377" spans="1:21">
      <c r="A377" s="171">
        <f t="shared" si="34"/>
        <v>372</v>
      </c>
      <c r="B377" s="172"/>
      <c r="C377" s="172"/>
      <c r="D377" s="173"/>
      <c r="E377" s="174" t="str">
        <f t="shared" si="32"/>
        <v/>
      </c>
      <c r="F377" s="174" t="str">
        <f t="shared" si="31"/>
        <v/>
      </c>
      <c r="G377" s="175"/>
      <c r="H377" s="176"/>
      <c r="I377" s="189"/>
      <c r="J377" s="177"/>
      <c r="K377" s="183"/>
      <c r="L377" s="183"/>
      <c r="M377" s="178" t="str">
        <f t="shared" si="35"/>
        <v/>
      </c>
      <c r="N377" s="179"/>
      <c r="O377" s="184" t="str">
        <f>IFERROR(VLOOKUP(M377,計算用!$A$48:$B$55,2,FALSE),"")</f>
        <v/>
      </c>
      <c r="P377" s="185"/>
      <c r="Q377" s="185"/>
      <c r="R377" s="185"/>
      <c r="S377" s="180" t="str">
        <f t="shared" si="33"/>
        <v/>
      </c>
      <c r="T377" s="181"/>
      <c r="U377" s="182"/>
    </row>
    <row r="378" spans="1:21">
      <c r="A378" s="171">
        <f t="shared" si="34"/>
        <v>373</v>
      </c>
      <c r="B378" s="172"/>
      <c r="C378" s="172"/>
      <c r="D378" s="173"/>
      <c r="E378" s="174" t="str">
        <f t="shared" si="32"/>
        <v/>
      </c>
      <c r="F378" s="174" t="str">
        <f t="shared" si="31"/>
        <v/>
      </c>
      <c r="G378" s="175"/>
      <c r="H378" s="176"/>
      <c r="I378" s="189"/>
      <c r="J378" s="177"/>
      <c r="K378" s="183"/>
      <c r="L378" s="183"/>
      <c r="M378" s="178" t="str">
        <f t="shared" si="35"/>
        <v/>
      </c>
      <c r="N378" s="179"/>
      <c r="O378" s="184" t="str">
        <f>IFERROR(VLOOKUP(M378,計算用!$A$48:$B$55,2,FALSE),"")</f>
        <v/>
      </c>
      <c r="P378" s="185"/>
      <c r="Q378" s="185"/>
      <c r="R378" s="185"/>
      <c r="S378" s="180" t="str">
        <f t="shared" si="33"/>
        <v/>
      </c>
      <c r="T378" s="181"/>
      <c r="U378" s="182"/>
    </row>
    <row r="379" spans="1:21">
      <c r="A379" s="171">
        <f t="shared" si="34"/>
        <v>374</v>
      </c>
      <c r="B379" s="172"/>
      <c r="C379" s="172"/>
      <c r="D379" s="173"/>
      <c r="E379" s="174" t="str">
        <f t="shared" si="32"/>
        <v/>
      </c>
      <c r="F379" s="174" t="str">
        <f t="shared" si="31"/>
        <v/>
      </c>
      <c r="G379" s="175"/>
      <c r="H379" s="176"/>
      <c r="I379" s="189"/>
      <c r="J379" s="177"/>
      <c r="K379" s="183"/>
      <c r="L379" s="183"/>
      <c r="M379" s="178" t="str">
        <f t="shared" si="35"/>
        <v/>
      </c>
      <c r="N379" s="179"/>
      <c r="O379" s="184" t="str">
        <f>IFERROR(VLOOKUP(M379,計算用!$A$48:$B$55,2,FALSE),"")</f>
        <v/>
      </c>
      <c r="P379" s="185"/>
      <c r="Q379" s="185"/>
      <c r="R379" s="185"/>
      <c r="S379" s="180" t="str">
        <f t="shared" si="33"/>
        <v/>
      </c>
      <c r="T379" s="181"/>
      <c r="U379" s="182"/>
    </row>
    <row r="380" spans="1:21">
      <c r="A380" s="171">
        <f t="shared" si="34"/>
        <v>375</v>
      </c>
      <c r="B380" s="172"/>
      <c r="C380" s="172"/>
      <c r="D380" s="173"/>
      <c r="E380" s="174" t="str">
        <f t="shared" si="32"/>
        <v/>
      </c>
      <c r="F380" s="174" t="str">
        <f t="shared" si="31"/>
        <v/>
      </c>
      <c r="G380" s="175"/>
      <c r="H380" s="176"/>
      <c r="I380" s="189"/>
      <c r="J380" s="177"/>
      <c r="K380" s="183"/>
      <c r="L380" s="183"/>
      <c r="M380" s="178" t="str">
        <f t="shared" si="35"/>
        <v/>
      </c>
      <c r="N380" s="179"/>
      <c r="O380" s="184" t="str">
        <f>IFERROR(VLOOKUP(M380,計算用!$A$48:$B$55,2,FALSE),"")</f>
        <v/>
      </c>
      <c r="P380" s="185"/>
      <c r="Q380" s="185"/>
      <c r="R380" s="185"/>
      <c r="S380" s="180" t="str">
        <f t="shared" si="33"/>
        <v/>
      </c>
      <c r="T380" s="181"/>
      <c r="U380" s="182"/>
    </row>
    <row r="381" spans="1:21">
      <c r="A381" s="171">
        <f t="shared" si="34"/>
        <v>376</v>
      </c>
      <c r="B381" s="172"/>
      <c r="C381" s="172"/>
      <c r="D381" s="173"/>
      <c r="E381" s="174" t="str">
        <f t="shared" si="32"/>
        <v/>
      </c>
      <c r="F381" s="174" t="str">
        <f t="shared" si="31"/>
        <v/>
      </c>
      <c r="G381" s="175"/>
      <c r="H381" s="176"/>
      <c r="I381" s="189"/>
      <c r="J381" s="177"/>
      <c r="K381" s="183"/>
      <c r="L381" s="183"/>
      <c r="M381" s="178" t="str">
        <f t="shared" si="35"/>
        <v/>
      </c>
      <c r="N381" s="179"/>
      <c r="O381" s="184" t="str">
        <f>IFERROR(VLOOKUP(M381,計算用!$A$48:$B$55,2,FALSE),"")</f>
        <v/>
      </c>
      <c r="P381" s="185"/>
      <c r="Q381" s="185"/>
      <c r="R381" s="185"/>
      <c r="S381" s="180" t="str">
        <f t="shared" si="33"/>
        <v/>
      </c>
      <c r="T381" s="181"/>
      <c r="U381" s="182"/>
    </row>
    <row r="382" spans="1:21">
      <c r="A382" s="171">
        <f t="shared" si="34"/>
        <v>377</v>
      </c>
      <c r="B382" s="172"/>
      <c r="C382" s="172"/>
      <c r="D382" s="173"/>
      <c r="E382" s="174" t="str">
        <f t="shared" si="32"/>
        <v/>
      </c>
      <c r="F382" s="174" t="str">
        <f t="shared" si="31"/>
        <v/>
      </c>
      <c r="G382" s="175"/>
      <c r="H382" s="176"/>
      <c r="I382" s="189"/>
      <c r="J382" s="177"/>
      <c r="K382" s="183"/>
      <c r="L382" s="183"/>
      <c r="M382" s="178" t="str">
        <f t="shared" si="35"/>
        <v/>
      </c>
      <c r="N382" s="179"/>
      <c r="O382" s="184" t="str">
        <f>IFERROR(VLOOKUP(M382,計算用!$A$48:$B$55,2,FALSE),"")</f>
        <v/>
      </c>
      <c r="P382" s="185"/>
      <c r="Q382" s="185"/>
      <c r="R382" s="185"/>
      <c r="S382" s="180" t="str">
        <f t="shared" si="33"/>
        <v/>
      </c>
      <c r="T382" s="181"/>
      <c r="U382" s="182"/>
    </row>
    <row r="383" spans="1:21">
      <c r="A383" s="171">
        <f t="shared" si="34"/>
        <v>378</v>
      </c>
      <c r="B383" s="172"/>
      <c r="C383" s="172"/>
      <c r="D383" s="173"/>
      <c r="E383" s="174" t="str">
        <f t="shared" si="32"/>
        <v/>
      </c>
      <c r="F383" s="174" t="str">
        <f t="shared" si="31"/>
        <v/>
      </c>
      <c r="G383" s="175"/>
      <c r="H383" s="176"/>
      <c r="I383" s="189"/>
      <c r="J383" s="177"/>
      <c r="K383" s="183"/>
      <c r="L383" s="183"/>
      <c r="M383" s="178" t="str">
        <f t="shared" si="35"/>
        <v/>
      </c>
      <c r="N383" s="179"/>
      <c r="O383" s="184" t="str">
        <f>IFERROR(VLOOKUP(M383,計算用!$A$48:$B$55,2,FALSE),"")</f>
        <v/>
      </c>
      <c r="P383" s="185"/>
      <c r="Q383" s="185"/>
      <c r="R383" s="185"/>
      <c r="S383" s="180" t="str">
        <f t="shared" si="33"/>
        <v/>
      </c>
      <c r="T383" s="181"/>
      <c r="U383" s="182"/>
    </row>
    <row r="384" spans="1:21">
      <c r="A384" s="171">
        <f t="shared" si="34"/>
        <v>379</v>
      </c>
      <c r="B384" s="172"/>
      <c r="C384" s="172"/>
      <c r="D384" s="173"/>
      <c r="E384" s="174" t="str">
        <f t="shared" si="32"/>
        <v/>
      </c>
      <c r="F384" s="174" t="str">
        <f t="shared" si="31"/>
        <v/>
      </c>
      <c r="G384" s="175"/>
      <c r="H384" s="176"/>
      <c r="I384" s="189"/>
      <c r="J384" s="177"/>
      <c r="K384" s="183"/>
      <c r="L384" s="183"/>
      <c r="M384" s="178" t="str">
        <f t="shared" si="35"/>
        <v/>
      </c>
      <c r="N384" s="179"/>
      <c r="O384" s="184" t="str">
        <f>IFERROR(VLOOKUP(M384,計算用!$A$48:$B$55,2,FALSE),"")</f>
        <v/>
      </c>
      <c r="P384" s="185"/>
      <c r="Q384" s="185"/>
      <c r="R384" s="185"/>
      <c r="S384" s="180" t="str">
        <f t="shared" si="33"/>
        <v/>
      </c>
      <c r="T384" s="181"/>
      <c r="U384" s="182"/>
    </row>
    <row r="385" spans="1:21">
      <c r="A385" s="171">
        <f t="shared" si="34"/>
        <v>380</v>
      </c>
      <c r="B385" s="172"/>
      <c r="C385" s="172"/>
      <c r="D385" s="173"/>
      <c r="E385" s="174" t="str">
        <f t="shared" si="32"/>
        <v/>
      </c>
      <c r="F385" s="174" t="str">
        <f t="shared" si="31"/>
        <v/>
      </c>
      <c r="G385" s="175"/>
      <c r="H385" s="176"/>
      <c r="I385" s="189"/>
      <c r="J385" s="177"/>
      <c r="K385" s="183"/>
      <c r="L385" s="183"/>
      <c r="M385" s="178" t="str">
        <f t="shared" si="35"/>
        <v/>
      </c>
      <c r="N385" s="179"/>
      <c r="O385" s="184" t="str">
        <f>IFERROR(VLOOKUP(M385,計算用!$A$48:$B$55,2,FALSE),"")</f>
        <v/>
      </c>
      <c r="P385" s="185"/>
      <c r="Q385" s="185"/>
      <c r="R385" s="185"/>
      <c r="S385" s="180" t="str">
        <f t="shared" si="33"/>
        <v/>
      </c>
      <c r="T385" s="181"/>
      <c r="U385" s="182"/>
    </row>
    <row r="386" spans="1:21">
      <c r="A386" s="171">
        <f t="shared" si="34"/>
        <v>381</v>
      </c>
      <c r="B386" s="172"/>
      <c r="C386" s="172"/>
      <c r="D386" s="173"/>
      <c r="E386" s="174" t="str">
        <f t="shared" si="32"/>
        <v/>
      </c>
      <c r="F386" s="174" t="str">
        <f t="shared" si="31"/>
        <v/>
      </c>
      <c r="G386" s="175"/>
      <c r="H386" s="176"/>
      <c r="I386" s="189"/>
      <c r="J386" s="177"/>
      <c r="K386" s="183"/>
      <c r="L386" s="183"/>
      <c r="M386" s="178" t="str">
        <f t="shared" si="35"/>
        <v/>
      </c>
      <c r="N386" s="179"/>
      <c r="O386" s="184" t="str">
        <f>IFERROR(VLOOKUP(M386,計算用!$A$48:$B$55,2,FALSE),"")</f>
        <v/>
      </c>
      <c r="P386" s="185"/>
      <c r="Q386" s="185"/>
      <c r="R386" s="185"/>
      <c r="S386" s="180" t="str">
        <f t="shared" si="33"/>
        <v/>
      </c>
      <c r="T386" s="181"/>
      <c r="U386" s="182"/>
    </row>
    <row r="387" spans="1:21">
      <c r="A387" s="171">
        <f t="shared" si="34"/>
        <v>382</v>
      </c>
      <c r="B387" s="172"/>
      <c r="C387" s="172"/>
      <c r="D387" s="173"/>
      <c r="E387" s="174" t="str">
        <f t="shared" si="32"/>
        <v/>
      </c>
      <c r="F387" s="174" t="str">
        <f t="shared" si="31"/>
        <v/>
      </c>
      <c r="G387" s="175"/>
      <c r="H387" s="176"/>
      <c r="I387" s="189"/>
      <c r="J387" s="177"/>
      <c r="K387" s="183"/>
      <c r="L387" s="183"/>
      <c r="M387" s="178" t="str">
        <f t="shared" si="35"/>
        <v/>
      </c>
      <c r="N387" s="179"/>
      <c r="O387" s="184" t="str">
        <f>IFERROR(VLOOKUP(M387,計算用!$A$48:$B$55,2,FALSE),"")</f>
        <v/>
      </c>
      <c r="P387" s="185"/>
      <c r="Q387" s="185"/>
      <c r="R387" s="185"/>
      <c r="S387" s="180" t="str">
        <f t="shared" si="33"/>
        <v/>
      </c>
      <c r="T387" s="181"/>
      <c r="U387" s="182"/>
    </row>
    <row r="388" spans="1:21">
      <c r="A388" s="171">
        <f t="shared" si="34"/>
        <v>383</v>
      </c>
      <c r="B388" s="172"/>
      <c r="C388" s="172"/>
      <c r="D388" s="173"/>
      <c r="E388" s="174" t="str">
        <f t="shared" si="32"/>
        <v/>
      </c>
      <c r="F388" s="174" t="str">
        <f t="shared" si="31"/>
        <v/>
      </c>
      <c r="G388" s="175"/>
      <c r="H388" s="176"/>
      <c r="I388" s="189"/>
      <c r="J388" s="177"/>
      <c r="K388" s="183"/>
      <c r="L388" s="183"/>
      <c r="M388" s="178" t="str">
        <f t="shared" si="35"/>
        <v/>
      </c>
      <c r="N388" s="179"/>
      <c r="O388" s="184" t="str">
        <f>IFERROR(VLOOKUP(M388,計算用!$A$48:$B$55,2,FALSE),"")</f>
        <v/>
      </c>
      <c r="P388" s="185"/>
      <c r="Q388" s="185"/>
      <c r="R388" s="185"/>
      <c r="S388" s="180" t="str">
        <f t="shared" si="33"/>
        <v/>
      </c>
      <c r="T388" s="181"/>
      <c r="U388" s="182"/>
    </row>
    <row r="389" spans="1:21">
      <c r="A389" s="171">
        <f t="shared" si="34"/>
        <v>384</v>
      </c>
      <c r="B389" s="172"/>
      <c r="C389" s="172"/>
      <c r="D389" s="173"/>
      <c r="E389" s="174" t="str">
        <f t="shared" si="32"/>
        <v/>
      </c>
      <c r="F389" s="174" t="str">
        <f t="shared" si="31"/>
        <v/>
      </c>
      <c r="G389" s="175"/>
      <c r="H389" s="176"/>
      <c r="I389" s="189"/>
      <c r="J389" s="177"/>
      <c r="K389" s="183"/>
      <c r="L389" s="183"/>
      <c r="M389" s="178" t="str">
        <f t="shared" si="35"/>
        <v/>
      </c>
      <c r="N389" s="179"/>
      <c r="O389" s="184" t="str">
        <f>IFERROR(VLOOKUP(M389,計算用!$A$48:$B$55,2,FALSE),"")</f>
        <v/>
      </c>
      <c r="P389" s="185"/>
      <c r="Q389" s="185"/>
      <c r="R389" s="185"/>
      <c r="S389" s="180" t="str">
        <f t="shared" si="33"/>
        <v/>
      </c>
      <c r="T389" s="181"/>
      <c r="U389" s="182"/>
    </row>
    <row r="390" spans="1:21">
      <c r="A390" s="171">
        <f t="shared" si="34"/>
        <v>385</v>
      </c>
      <c r="B390" s="172"/>
      <c r="C390" s="172"/>
      <c r="D390" s="173"/>
      <c r="E390" s="174" t="str">
        <f t="shared" si="32"/>
        <v/>
      </c>
      <c r="F390" s="174" t="str">
        <f t="shared" si="31"/>
        <v/>
      </c>
      <c r="G390" s="175"/>
      <c r="H390" s="176"/>
      <c r="I390" s="189"/>
      <c r="J390" s="177"/>
      <c r="K390" s="183"/>
      <c r="L390" s="183"/>
      <c r="M390" s="178" t="str">
        <f t="shared" si="35"/>
        <v/>
      </c>
      <c r="N390" s="179"/>
      <c r="O390" s="184" t="str">
        <f>IFERROR(VLOOKUP(M390,計算用!$A$48:$B$55,2,FALSE),"")</f>
        <v/>
      </c>
      <c r="P390" s="185"/>
      <c r="Q390" s="185"/>
      <c r="R390" s="185"/>
      <c r="S390" s="180" t="str">
        <f t="shared" si="33"/>
        <v/>
      </c>
      <c r="T390" s="181"/>
      <c r="U390" s="182"/>
    </row>
    <row r="391" spans="1:21">
      <c r="A391" s="171">
        <f t="shared" si="34"/>
        <v>386</v>
      </c>
      <c r="B391" s="172"/>
      <c r="C391" s="172"/>
      <c r="D391" s="173"/>
      <c r="E391" s="174" t="str">
        <f t="shared" si="32"/>
        <v/>
      </c>
      <c r="F391" s="174" t="str">
        <f t="shared" ref="F391:F405" si="36">IF(E391="","",COUNTIF($E$6:$E$405,E391))</f>
        <v/>
      </c>
      <c r="G391" s="175"/>
      <c r="H391" s="176"/>
      <c r="I391" s="189"/>
      <c r="J391" s="177"/>
      <c r="K391" s="183"/>
      <c r="L391" s="183"/>
      <c r="M391" s="178" t="str">
        <f t="shared" si="35"/>
        <v/>
      </c>
      <c r="N391" s="179"/>
      <c r="O391" s="184" t="str">
        <f>IFERROR(VLOOKUP(M391,計算用!$A$48:$B$55,2,FALSE),"")</f>
        <v/>
      </c>
      <c r="P391" s="185"/>
      <c r="Q391" s="185"/>
      <c r="R391" s="185"/>
      <c r="S391" s="180" t="str">
        <f t="shared" si="33"/>
        <v/>
      </c>
      <c r="T391" s="181"/>
      <c r="U391" s="182"/>
    </row>
    <row r="392" spans="1:21">
      <c r="A392" s="171">
        <f t="shared" si="34"/>
        <v>387</v>
      </c>
      <c r="B392" s="172"/>
      <c r="C392" s="172"/>
      <c r="D392" s="173"/>
      <c r="E392" s="174" t="str">
        <f t="shared" si="32"/>
        <v/>
      </c>
      <c r="F392" s="174" t="str">
        <f t="shared" si="36"/>
        <v/>
      </c>
      <c r="G392" s="175"/>
      <c r="H392" s="176"/>
      <c r="I392" s="189"/>
      <c r="J392" s="177"/>
      <c r="K392" s="183"/>
      <c r="L392" s="183"/>
      <c r="M392" s="178" t="str">
        <f t="shared" si="35"/>
        <v/>
      </c>
      <c r="N392" s="179"/>
      <c r="O392" s="184" t="str">
        <f>IFERROR(VLOOKUP(M392,計算用!$A$48:$B$55,2,FALSE),"")</f>
        <v/>
      </c>
      <c r="P392" s="185"/>
      <c r="Q392" s="185"/>
      <c r="R392" s="185"/>
      <c r="S392" s="180" t="str">
        <f t="shared" si="33"/>
        <v/>
      </c>
      <c r="T392" s="181"/>
      <c r="U392" s="182"/>
    </row>
    <row r="393" spans="1:21">
      <c r="A393" s="171">
        <f t="shared" si="34"/>
        <v>388</v>
      </c>
      <c r="B393" s="172"/>
      <c r="C393" s="172"/>
      <c r="D393" s="173"/>
      <c r="E393" s="174" t="str">
        <f t="shared" si="32"/>
        <v/>
      </c>
      <c r="F393" s="174" t="str">
        <f t="shared" si="36"/>
        <v/>
      </c>
      <c r="G393" s="175"/>
      <c r="H393" s="176"/>
      <c r="I393" s="189"/>
      <c r="J393" s="177"/>
      <c r="K393" s="183"/>
      <c r="L393" s="183"/>
      <c r="M393" s="178" t="str">
        <f t="shared" si="35"/>
        <v/>
      </c>
      <c r="N393" s="179"/>
      <c r="O393" s="184" t="str">
        <f>IFERROR(VLOOKUP(M393,計算用!$A$48:$B$55,2,FALSE),"")</f>
        <v/>
      </c>
      <c r="P393" s="185"/>
      <c r="Q393" s="185"/>
      <c r="R393" s="185"/>
      <c r="S393" s="180" t="str">
        <f t="shared" si="33"/>
        <v/>
      </c>
      <c r="T393" s="181"/>
      <c r="U393" s="182"/>
    </row>
    <row r="394" spans="1:21">
      <c r="A394" s="171">
        <f t="shared" si="34"/>
        <v>389</v>
      </c>
      <c r="B394" s="172"/>
      <c r="C394" s="172"/>
      <c r="D394" s="173"/>
      <c r="E394" s="174" t="str">
        <f t="shared" si="32"/>
        <v/>
      </c>
      <c r="F394" s="174" t="str">
        <f t="shared" si="36"/>
        <v/>
      </c>
      <c r="G394" s="175"/>
      <c r="H394" s="176"/>
      <c r="I394" s="189"/>
      <c r="J394" s="177"/>
      <c r="K394" s="183"/>
      <c r="L394" s="183"/>
      <c r="M394" s="178" t="str">
        <f t="shared" si="35"/>
        <v/>
      </c>
      <c r="N394" s="179"/>
      <c r="O394" s="184" t="str">
        <f>IFERROR(VLOOKUP(M394,計算用!$A$48:$B$55,2,FALSE),"")</f>
        <v/>
      </c>
      <c r="P394" s="185"/>
      <c r="Q394" s="185"/>
      <c r="R394" s="185"/>
      <c r="S394" s="180" t="str">
        <f t="shared" si="33"/>
        <v/>
      </c>
      <c r="T394" s="181"/>
      <c r="U394" s="182"/>
    </row>
    <row r="395" spans="1:21">
      <c r="A395" s="171">
        <f t="shared" si="34"/>
        <v>390</v>
      </c>
      <c r="B395" s="172"/>
      <c r="C395" s="172"/>
      <c r="D395" s="173"/>
      <c r="E395" s="174" t="str">
        <f t="shared" si="32"/>
        <v/>
      </c>
      <c r="F395" s="174" t="str">
        <f t="shared" si="36"/>
        <v/>
      </c>
      <c r="G395" s="175"/>
      <c r="H395" s="176"/>
      <c r="I395" s="189"/>
      <c r="J395" s="177"/>
      <c r="K395" s="183"/>
      <c r="L395" s="183"/>
      <c r="M395" s="178" t="str">
        <f t="shared" si="35"/>
        <v/>
      </c>
      <c r="N395" s="179"/>
      <c r="O395" s="184" t="str">
        <f>IFERROR(VLOOKUP(M395,計算用!$A$48:$B$55,2,FALSE),"")</f>
        <v/>
      </c>
      <c r="P395" s="185"/>
      <c r="Q395" s="185"/>
      <c r="R395" s="185"/>
      <c r="S395" s="180" t="str">
        <f t="shared" si="33"/>
        <v/>
      </c>
      <c r="T395" s="181"/>
      <c r="U395" s="182"/>
    </row>
    <row r="396" spans="1:21">
      <c r="A396" s="171">
        <f t="shared" si="34"/>
        <v>391</v>
      </c>
      <c r="B396" s="172"/>
      <c r="C396" s="172"/>
      <c r="D396" s="173"/>
      <c r="E396" s="174" t="str">
        <f t="shared" si="32"/>
        <v/>
      </c>
      <c r="F396" s="174" t="str">
        <f t="shared" si="36"/>
        <v/>
      </c>
      <c r="G396" s="175"/>
      <c r="H396" s="176"/>
      <c r="I396" s="189"/>
      <c r="J396" s="177"/>
      <c r="K396" s="183"/>
      <c r="L396" s="183"/>
      <c r="M396" s="178" t="str">
        <f t="shared" si="35"/>
        <v/>
      </c>
      <c r="N396" s="179"/>
      <c r="O396" s="184" t="str">
        <f>IFERROR(VLOOKUP(M396,計算用!$A$48:$B$55,2,FALSE),"")</f>
        <v/>
      </c>
      <c r="P396" s="185"/>
      <c r="Q396" s="185"/>
      <c r="R396" s="185"/>
      <c r="S396" s="180" t="str">
        <f t="shared" si="33"/>
        <v/>
      </c>
      <c r="T396" s="181"/>
      <c r="U396" s="182"/>
    </row>
    <row r="397" spans="1:21">
      <c r="A397" s="171">
        <f t="shared" si="34"/>
        <v>392</v>
      </c>
      <c r="B397" s="172"/>
      <c r="C397" s="172"/>
      <c r="D397" s="173"/>
      <c r="E397" s="174" t="str">
        <f t="shared" si="32"/>
        <v/>
      </c>
      <c r="F397" s="174" t="str">
        <f t="shared" si="36"/>
        <v/>
      </c>
      <c r="G397" s="175"/>
      <c r="H397" s="176"/>
      <c r="I397" s="189"/>
      <c r="J397" s="177"/>
      <c r="K397" s="183"/>
      <c r="L397" s="183"/>
      <c r="M397" s="178" t="str">
        <f t="shared" si="35"/>
        <v/>
      </c>
      <c r="N397" s="179"/>
      <c r="O397" s="184" t="str">
        <f>IFERROR(VLOOKUP(M397,計算用!$A$48:$B$55,2,FALSE),"")</f>
        <v/>
      </c>
      <c r="P397" s="185"/>
      <c r="Q397" s="185"/>
      <c r="R397" s="185"/>
      <c r="S397" s="180" t="str">
        <f t="shared" si="33"/>
        <v/>
      </c>
      <c r="T397" s="181"/>
      <c r="U397" s="182"/>
    </row>
    <row r="398" spans="1:21">
      <c r="A398" s="171">
        <f t="shared" si="34"/>
        <v>393</v>
      </c>
      <c r="B398" s="172"/>
      <c r="C398" s="172"/>
      <c r="D398" s="173"/>
      <c r="E398" s="174" t="str">
        <f t="shared" si="32"/>
        <v/>
      </c>
      <c r="F398" s="174" t="str">
        <f t="shared" si="36"/>
        <v/>
      </c>
      <c r="G398" s="175"/>
      <c r="H398" s="176"/>
      <c r="I398" s="189"/>
      <c r="J398" s="177"/>
      <c r="K398" s="183"/>
      <c r="L398" s="183"/>
      <c r="M398" s="178" t="str">
        <f t="shared" si="35"/>
        <v/>
      </c>
      <c r="N398" s="179"/>
      <c r="O398" s="184" t="str">
        <f>IFERROR(VLOOKUP(M398,計算用!$A$48:$B$55,2,FALSE),"")</f>
        <v/>
      </c>
      <c r="P398" s="185"/>
      <c r="Q398" s="185"/>
      <c r="R398" s="185"/>
      <c r="S398" s="180" t="str">
        <f t="shared" si="33"/>
        <v/>
      </c>
      <c r="T398" s="181"/>
      <c r="U398" s="182"/>
    </row>
    <row r="399" spans="1:21">
      <c r="A399" s="171">
        <f t="shared" si="34"/>
        <v>394</v>
      </c>
      <c r="B399" s="172"/>
      <c r="C399" s="172"/>
      <c r="D399" s="173"/>
      <c r="E399" s="174" t="str">
        <f t="shared" ref="E399:E405" si="37">B399&amp;C399&amp;D399</f>
        <v/>
      </c>
      <c r="F399" s="174" t="str">
        <f t="shared" si="36"/>
        <v/>
      </c>
      <c r="G399" s="175"/>
      <c r="H399" s="176"/>
      <c r="I399" s="189"/>
      <c r="J399" s="177"/>
      <c r="K399" s="183"/>
      <c r="L399" s="183"/>
      <c r="M399" s="178" t="str">
        <f t="shared" si="35"/>
        <v/>
      </c>
      <c r="N399" s="179"/>
      <c r="O399" s="184" t="str">
        <f>IFERROR(VLOOKUP(M399,計算用!$A$48:$B$55,2,FALSE),"")</f>
        <v/>
      </c>
      <c r="P399" s="185"/>
      <c r="Q399" s="185"/>
      <c r="R399" s="185"/>
      <c r="S399" s="180" t="str">
        <f t="shared" ref="S399:S405" si="38">IF(F399&gt;=2,"","可")</f>
        <v/>
      </c>
      <c r="T399" s="181"/>
      <c r="U399" s="182"/>
    </row>
    <row r="400" spans="1:21">
      <c r="A400" s="171">
        <f t="shared" ref="A400:A405" si="39">A399+1</f>
        <v>395</v>
      </c>
      <c r="B400" s="172"/>
      <c r="C400" s="172"/>
      <c r="D400" s="173"/>
      <c r="E400" s="174" t="str">
        <f t="shared" si="37"/>
        <v/>
      </c>
      <c r="F400" s="174" t="str">
        <f t="shared" si="36"/>
        <v/>
      </c>
      <c r="G400" s="175"/>
      <c r="H400" s="176"/>
      <c r="I400" s="189"/>
      <c r="J400" s="177"/>
      <c r="K400" s="183"/>
      <c r="L400" s="183"/>
      <c r="M400" s="178" t="str">
        <f t="shared" ref="M400:M405" si="40">K400&amp;L400</f>
        <v/>
      </c>
      <c r="N400" s="179"/>
      <c r="O400" s="184" t="str">
        <f>IFERROR(VLOOKUP(M400,計算用!$A$48:$B$55,2,FALSE),"")</f>
        <v/>
      </c>
      <c r="P400" s="185"/>
      <c r="Q400" s="185"/>
      <c r="R400" s="185"/>
      <c r="S400" s="180" t="str">
        <f t="shared" si="38"/>
        <v/>
      </c>
      <c r="T400" s="181"/>
      <c r="U400" s="182"/>
    </row>
    <row r="401" spans="1:21">
      <c r="A401" s="171">
        <f t="shared" si="39"/>
        <v>396</v>
      </c>
      <c r="B401" s="172"/>
      <c r="C401" s="172"/>
      <c r="D401" s="173"/>
      <c r="E401" s="174" t="str">
        <f t="shared" si="37"/>
        <v/>
      </c>
      <c r="F401" s="174" t="str">
        <f t="shared" si="36"/>
        <v/>
      </c>
      <c r="G401" s="175"/>
      <c r="H401" s="176"/>
      <c r="I401" s="189"/>
      <c r="J401" s="177"/>
      <c r="K401" s="183"/>
      <c r="L401" s="183"/>
      <c r="M401" s="178" t="str">
        <f t="shared" si="40"/>
        <v/>
      </c>
      <c r="N401" s="179"/>
      <c r="O401" s="184" t="str">
        <f>IFERROR(VLOOKUP(M401,計算用!$A$48:$B$55,2,FALSE),"")</f>
        <v/>
      </c>
      <c r="P401" s="185"/>
      <c r="Q401" s="185"/>
      <c r="R401" s="185"/>
      <c r="S401" s="180" t="str">
        <f t="shared" si="38"/>
        <v/>
      </c>
      <c r="T401" s="181"/>
      <c r="U401" s="182"/>
    </row>
    <row r="402" spans="1:21">
      <c r="A402" s="171">
        <f t="shared" si="39"/>
        <v>397</v>
      </c>
      <c r="B402" s="172"/>
      <c r="C402" s="172"/>
      <c r="D402" s="173"/>
      <c r="E402" s="174" t="str">
        <f t="shared" si="37"/>
        <v/>
      </c>
      <c r="F402" s="174" t="str">
        <f t="shared" si="36"/>
        <v/>
      </c>
      <c r="G402" s="175"/>
      <c r="H402" s="176"/>
      <c r="I402" s="189"/>
      <c r="J402" s="177"/>
      <c r="K402" s="183"/>
      <c r="L402" s="183"/>
      <c r="M402" s="178" t="str">
        <f t="shared" si="40"/>
        <v/>
      </c>
      <c r="N402" s="179"/>
      <c r="O402" s="184" t="str">
        <f>IFERROR(VLOOKUP(M402,計算用!$A$48:$B$55,2,FALSE),"")</f>
        <v/>
      </c>
      <c r="P402" s="185"/>
      <c r="Q402" s="185"/>
      <c r="R402" s="185"/>
      <c r="S402" s="180" t="str">
        <f t="shared" si="38"/>
        <v/>
      </c>
      <c r="T402" s="181"/>
      <c r="U402" s="182"/>
    </row>
    <row r="403" spans="1:21">
      <c r="A403" s="171">
        <f t="shared" si="39"/>
        <v>398</v>
      </c>
      <c r="B403" s="172"/>
      <c r="C403" s="172"/>
      <c r="D403" s="173"/>
      <c r="E403" s="174" t="str">
        <f t="shared" si="37"/>
        <v/>
      </c>
      <c r="F403" s="174" t="str">
        <f t="shared" si="36"/>
        <v/>
      </c>
      <c r="G403" s="175"/>
      <c r="H403" s="176"/>
      <c r="I403" s="189"/>
      <c r="J403" s="177"/>
      <c r="K403" s="183"/>
      <c r="L403" s="183"/>
      <c r="M403" s="178" t="str">
        <f t="shared" si="40"/>
        <v/>
      </c>
      <c r="N403" s="179"/>
      <c r="O403" s="184" t="str">
        <f>IFERROR(VLOOKUP(M403,計算用!$A$48:$B$55,2,FALSE),"")</f>
        <v/>
      </c>
      <c r="P403" s="185"/>
      <c r="Q403" s="185"/>
      <c r="R403" s="185"/>
      <c r="S403" s="180" t="str">
        <f t="shared" si="38"/>
        <v/>
      </c>
      <c r="T403" s="181"/>
      <c r="U403" s="182"/>
    </row>
    <row r="404" spans="1:21">
      <c r="A404" s="171">
        <f t="shared" si="39"/>
        <v>399</v>
      </c>
      <c r="B404" s="172"/>
      <c r="C404" s="172"/>
      <c r="D404" s="173"/>
      <c r="E404" s="174" t="str">
        <f t="shared" si="37"/>
        <v/>
      </c>
      <c r="F404" s="174" t="str">
        <f t="shared" si="36"/>
        <v/>
      </c>
      <c r="G404" s="175"/>
      <c r="H404" s="176"/>
      <c r="I404" s="189"/>
      <c r="J404" s="177"/>
      <c r="K404" s="183"/>
      <c r="L404" s="183"/>
      <c r="M404" s="178" t="str">
        <f t="shared" si="40"/>
        <v/>
      </c>
      <c r="N404" s="179"/>
      <c r="O404" s="184" t="str">
        <f>IFERROR(VLOOKUP(M404,計算用!$A$48:$B$55,2,FALSE),"")</f>
        <v/>
      </c>
      <c r="P404" s="185"/>
      <c r="Q404" s="185"/>
      <c r="R404" s="185"/>
      <c r="S404" s="180" t="str">
        <f t="shared" si="38"/>
        <v/>
      </c>
      <c r="T404" s="181"/>
      <c r="U404" s="182"/>
    </row>
    <row r="405" spans="1:21">
      <c r="A405" s="171">
        <f t="shared" si="39"/>
        <v>400</v>
      </c>
      <c r="B405" s="172"/>
      <c r="C405" s="172"/>
      <c r="D405" s="173"/>
      <c r="E405" s="174" t="str">
        <f t="shared" si="37"/>
        <v/>
      </c>
      <c r="F405" s="174" t="str">
        <f t="shared" si="36"/>
        <v/>
      </c>
      <c r="G405" s="175"/>
      <c r="H405" s="176"/>
      <c r="I405" s="189"/>
      <c r="J405" s="177"/>
      <c r="K405" s="183"/>
      <c r="L405" s="183"/>
      <c r="M405" s="178" t="str">
        <f t="shared" si="40"/>
        <v/>
      </c>
      <c r="N405" s="179"/>
      <c r="O405" s="184" t="str">
        <f>IFERROR(VLOOKUP(M405,計算用!$A$48:$B$55,2,FALSE),"")</f>
        <v/>
      </c>
      <c r="P405" s="185"/>
      <c r="Q405" s="185"/>
      <c r="R405" s="185"/>
      <c r="S405" s="180" t="str">
        <f t="shared" si="38"/>
        <v/>
      </c>
      <c r="T405" s="181"/>
      <c r="U405" s="18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40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K7:K205 K207:K405</xm:sqref>
        </x14:dataValidation>
        <x14:dataValidation type="list" allowBlank="1" showInputMessage="1" showErrorMessage="1">
          <x14:formula1>
            <xm:f>OFFSET(計算用!$A$42,MATCH(K6,計算用!$A$43:$A$45,0),1,1,3)</xm:f>
          </x14:formula1>
          <xm:sqref>L6:L405</xm:sqref>
        </x14:dataValidation>
        <x14:dataValidation type="list" allowBlank="1" showInputMessage="1" showErrorMessage="1">
          <x14:formula1>
            <xm:f>計算用!$A$57:$A$58</xm:f>
          </x14:formula1>
          <xm:sqref>P6:Q405</xm:sqref>
        </x14:dataValidation>
        <x14:dataValidation type="list" allowBlank="1" showInputMessage="1" showErrorMessage="1">
          <x14:formula1>
            <xm:f>計算用!$A$3:$A$34</xm:f>
          </x14:formula1>
          <xm:sqref>I6:I405</xm:sqref>
        </x14:dataValidation>
        <x14:dataValidation type="list" allowBlank="1" showInputMessage="1" showErrorMessage="1">
          <x14:formula1>
            <xm:f>計算用!$A$43:$A$44</xm:f>
          </x14:formula1>
          <xm:sqref>K6 K206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5"/>
      <c r="B1" s="162" t="s">
        <v>238</v>
      </c>
      <c r="C1" s="163"/>
      <c r="D1" s="163"/>
      <c r="E1" s="163" t="s">
        <v>239</v>
      </c>
      <c r="F1" s="162">
        <v>4</v>
      </c>
      <c r="G1" s="15"/>
      <c r="L1" s="12" t="s">
        <v>18</v>
      </c>
    </row>
    <row r="2" spans="1:12">
      <c r="A2" s="15"/>
      <c r="B2" s="20" t="s">
        <v>46</v>
      </c>
      <c r="C2" s="20"/>
      <c r="D2" s="20"/>
      <c r="E2" s="20" t="s">
        <v>194</v>
      </c>
      <c r="F2" s="20" t="s">
        <v>46</v>
      </c>
      <c r="G2" s="15"/>
    </row>
    <row r="3" spans="1:12">
      <c r="A3" s="158" t="s">
        <v>162</v>
      </c>
      <c r="B3" s="5">
        <v>2374</v>
      </c>
      <c r="C3" t="s">
        <v>45</v>
      </c>
      <c r="E3" s="145"/>
      <c r="F3" s="5">
        <v>200</v>
      </c>
      <c r="G3" t="s">
        <v>45</v>
      </c>
      <c r="H3" s="5"/>
      <c r="I3" s="5"/>
      <c r="J3" s="5"/>
      <c r="K3" s="5"/>
    </row>
    <row r="4" spans="1:12">
      <c r="A4" s="158" t="s">
        <v>163</v>
      </c>
      <c r="B4" s="5">
        <v>757</v>
      </c>
      <c r="C4" t="s">
        <v>45</v>
      </c>
      <c r="E4" s="145"/>
      <c r="F4" s="5">
        <v>200</v>
      </c>
      <c r="G4" t="s">
        <v>45</v>
      </c>
      <c r="H4" s="5"/>
      <c r="I4" s="5"/>
      <c r="J4" s="5"/>
      <c r="K4" s="5"/>
    </row>
    <row r="5" spans="1:12">
      <c r="A5" s="158" t="s">
        <v>164</v>
      </c>
      <c r="B5" s="5">
        <v>346</v>
      </c>
      <c r="C5" t="s">
        <v>45</v>
      </c>
      <c r="E5" s="145"/>
      <c r="F5" s="5">
        <v>200</v>
      </c>
      <c r="G5" t="s">
        <v>45</v>
      </c>
      <c r="H5" s="5"/>
      <c r="I5" s="5"/>
      <c r="J5" s="5"/>
      <c r="K5" s="5"/>
    </row>
    <row r="6" spans="1:12">
      <c r="A6" s="159" t="s">
        <v>165</v>
      </c>
      <c r="B6" s="5">
        <v>273</v>
      </c>
      <c r="C6" t="s">
        <v>45</v>
      </c>
      <c r="E6" s="5"/>
      <c r="F6" s="5">
        <v>200</v>
      </c>
      <c r="G6" t="s">
        <v>45</v>
      </c>
      <c r="H6" s="5"/>
      <c r="I6" s="5"/>
      <c r="J6" s="5"/>
      <c r="K6" s="5"/>
    </row>
    <row r="7" spans="1:12">
      <c r="A7" s="170" t="s">
        <v>243</v>
      </c>
      <c r="B7" s="5">
        <v>273</v>
      </c>
      <c r="C7" t="s">
        <v>45</v>
      </c>
      <c r="E7" s="5">
        <v>3000</v>
      </c>
      <c r="F7" s="5">
        <v>200</v>
      </c>
      <c r="G7" t="s">
        <v>45</v>
      </c>
      <c r="H7" s="5"/>
      <c r="I7" s="5"/>
      <c r="J7" s="5"/>
      <c r="K7" s="5"/>
    </row>
    <row r="8" spans="1:12">
      <c r="A8" s="158" t="s">
        <v>166</v>
      </c>
      <c r="B8" s="5">
        <v>265</v>
      </c>
      <c r="C8" t="s">
        <v>45</v>
      </c>
      <c r="E8" s="145"/>
      <c r="F8" s="5">
        <v>200</v>
      </c>
      <c r="G8" t="s">
        <v>45</v>
      </c>
      <c r="H8" s="5"/>
      <c r="I8" s="5"/>
      <c r="J8" s="5"/>
      <c r="K8" s="5"/>
    </row>
    <row r="9" spans="1:12">
      <c r="A9" s="158" t="s">
        <v>244</v>
      </c>
      <c r="B9" s="5">
        <v>265</v>
      </c>
      <c r="C9" t="s">
        <v>45</v>
      </c>
      <c r="E9" s="145"/>
      <c r="F9" s="5">
        <v>200</v>
      </c>
      <c r="G9" t="s">
        <v>45</v>
      </c>
      <c r="H9" s="5"/>
      <c r="I9" s="5"/>
      <c r="J9" s="5"/>
      <c r="K9" s="5"/>
    </row>
    <row r="10" spans="1:12">
      <c r="A10" s="158" t="s">
        <v>167</v>
      </c>
      <c r="B10" s="5">
        <v>335</v>
      </c>
      <c r="C10" t="s">
        <v>45</v>
      </c>
      <c r="E10" s="145"/>
      <c r="F10" s="5">
        <v>200</v>
      </c>
      <c r="G10" t="s">
        <v>45</v>
      </c>
      <c r="H10" s="5"/>
      <c r="I10" s="5"/>
      <c r="J10" s="5"/>
      <c r="K10" s="5"/>
    </row>
    <row r="11" spans="1:12">
      <c r="A11" s="158" t="s">
        <v>168</v>
      </c>
      <c r="B11" s="5">
        <v>353</v>
      </c>
      <c r="C11" t="s">
        <v>45</v>
      </c>
      <c r="E11" s="145"/>
      <c r="F11" s="5">
        <v>200</v>
      </c>
      <c r="G11" t="s">
        <v>45</v>
      </c>
      <c r="H11" s="5"/>
      <c r="I11" s="5"/>
      <c r="J11" s="5"/>
      <c r="K11" s="5"/>
    </row>
    <row r="12" spans="1:12">
      <c r="A12" s="158" t="s">
        <v>169</v>
      </c>
      <c r="B12" s="5">
        <v>52</v>
      </c>
      <c r="C12" t="s">
        <v>45</v>
      </c>
      <c r="E12" s="145"/>
      <c r="F12" s="5">
        <v>200</v>
      </c>
      <c r="G12" t="s">
        <v>45</v>
      </c>
      <c r="H12" s="5"/>
      <c r="I12" s="5"/>
      <c r="J12" s="5"/>
      <c r="K12" s="5"/>
    </row>
    <row r="13" spans="1:12">
      <c r="A13" s="158" t="s">
        <v>170</v>
      </c>
      <c r="B13" s="5">
        <v>27</v>
      </c>
      <c r="C13" t="s">
        <v>45</v>
      </c>
      <c r="E13" s="145"/>
      <c r="F13" s="5">
        <v>200</v>
      </c>
      <c r="G13" t="s">
        <v>45</v>
      </c>
      <c r="H13" s="5"/>
      <c r="I13" s="5"/>
      <c r="J13" s="5"/>
      <c r="K13" s="5"/>
    </row>
    <row r="14" spans="1:12">
      <c r="A14" s="158" t="s">
        <v>171</v>
      </c>
      <c r="B14" s="5">
        <v>380</v>
      </c>
      <c r="C14" t="s">
        <v>45</v>
      </c>
      <c r="E14" s="145"/>
      <c r="F14" s="5">
        <v>200</v>
      </c>
      <c r="G14" t="s">
        <v>45</v>
      </c>
      <c r="H14" s="5"/>
      <c r="I14" s="5"/>
      <c r="J14" s="5"/>
      <c r="K14" s="5"/>
    </row>
    <row r="15" spans="1:12">
      <c r="A15" s="158" t="s">
        <v>172</v>
      </c>
      <c r="B15" s="5">
        <v>240</v>
      </c>
      <c r="C15" t="s">
        <v>45</v>
      </c>
      <c r="E15" s="145"/>
      <c r="F15" s="5">
        <v>200</v>
      </c>
      <c r="G15" t="s">
        <v>45</v>
      </c>
      <c r="H15" s="5"/>
      <c r="I15" s="5"/>
      <c r="J15" s="5"/>
      <c r="K15" s="5"/>
    </row>
    <row r="16" spans="1:12">
      <c r="A16" s="158" t="s">
        <v>173</v>
      </c>
      <c r="B16" s="5">
        <v>360</v>
      </c>
      <c r="C16" t="s">
        <v>45</v>
      </c>
      <c r="E16" s="145"/>
      <c r="F16" s="5">
        <v>200</v>
      </c>
      <c r="G16" t="s">
        <v>45</v>
      </c>
      <c r="H16" s="5"/>
      <c r="I16" s="5"/>
      <c r="J16" s="5"/>
      <c r="K16" s="5"/>
    </row>
    <row r="17" spans="1:11">
      <c r="A17" s="158" t="s">
        <v>174</v>
      </c>
      <c r="B17" s="5">
        <v>204</v>
      </c>
      <c r="C17" t="s">
        <v>45</v>
      </c>
      <c r="E17" s="5">
        <v>3000</v>
      </c>
      <c r="F17" s="5">
        <v>200</v>
      </c>
      <c r="G17" t="s">
        <v>45</v>
      </c>
      <c r="H17" s="5"/>
      <c r="I17" s="5"/>
      <c r="J17" s="5"/>
      <c r="K17" s="5"/>
    </row>
    <row r="18" spans="1:11">
      <c r="A18" s="158" t="s">
        <v>175</v>
      </c>
      <c r="B18" s="5">
        <v>1215</v>
      </c>
      <c r="C18" t="s">
        <v>214</v>
      </c>
      <c r="E18" s="5">
        <v>3000</v>
      </c>
      <c r="F18" s="145"/>
      <c r="H18" s="5"/>
      <c r="I18" s="5"/>
      <c r="J18" s="5"/>
      <c r="K18" s="5"/>
    </row>
    <row r="19" spans="1:11">
      <c r="A19" s="158" t="s">
        <v>176</v>
      </c>
      <c r="B19" s="5">
        <v>402</v>
      </c>
      <c r="C19" t="s">
        <v>45</v>
      </c>
      <c r="E19" s="5">
        <v>3000</v>
      </c>
      <c r="F19" s="145"/>
      <c r="H19" s="5"/>
      <c r="I19" s="5"/>
      <c r="J19" s="5"/>
      <c r="K19" s="5"/>
    </row>
    <row r="20" spans="1:11">
      <c r="A20" s="158" t="s">
        <v>177</v>
      </c>
      <c r="B20" s="5">
        <v>358</v>
      </c>
      <c r="C20" t="s">
        <v>45</v>
      </c>
      <c r="E20" s="5">
        <v>3000</v>
      </c>
      <c r="F20" s="145"/>
      <c r="H20" s="5"/>
      <c r="I20" s="5"/>
      <c r="J20" s="5"/>
      <c r="K20" s="5"/>
    </row>
    <row r="21" spans="1:11">
      <c r="A21" s="158" t="s">
        <v>178</v>
      </c>
      <c r="B21" s="5">
        <v>180</v>
      </c>
      <c r="C21" t="s">
        <v>45</v>
      </c>
      <c r="E21" s="5">
        <v>3000</v>
      </c>
      <c r="F21" s="145"/>
      <c r="H21" s="5"/>
      <c r="I21" s="5"/>
      <c r="J21" s="5"/>
      <c r="K21" s="5"/>
    </row>
    <row r="22" spans="1:11">
      <c r="A22" s="158" t="s">
        <v>179</v>
      </c>
      <c r="B22" s="5">
        <v>1182</v>
      </c>
      <c r="C22" t="s">
        <v>214</v>
      </c>
      <c r="E22" s="5">
        <v>3000</v>
      </c>
      <c r="F22" s="145"/>
      <c r="H22" s="5"/>
      <c r="I22" s="5"/>
      <c r="J22" s="5"/>
      <c r="K22" s="5"/>
    </row>
    <row r="23" spans="1:11">
      <c r="A23" s="160" t="s">
        <v>180</v>
      </c>
      <c r="B23" s="5">
        <v>635</v>
      </c>
      <c r="C23" t="s">
        <v>214</v>
      </c>
      <c r="E23" s="5">
        <v>3000</v>
      </c>
      <c r="F23" s="145"/>
      <c r="H23" s="5"/>
      <c r="I23" s="5"/>
      <c r="J23" s="5"/>
      <c r="K23" s="5"/>
    </row>
    <row r="24" spans="1:11">
      <c r="A24" s="158" t="s">
        <v>181</v>
      </c>
      <c r="B24" s="5">
        <v>115</v>
      </c>
      <c r="C24" t="s">
        <v>45</v>
      </c>
      <c r="E24" s="145"/>
      <c r="F24" s="5">
        <v>200</v>
      </c>
      <c r="G24" t="s">
        <v>45</v>
      </c>
      <c r="H24" s="5"/>
      <c r="I24" s="5"/>
      <c r="J24" s="5"/>
      <c r="K24" s="5"/>
    </row>
    <row r="25" spans="1:11">
      <c r="A25" s="158" t="s">
        <v>182</v>
      </c>
      <c r="B25" s="5">
        <v>188</v>
      </c>
      <c r="C25" t="s">
        <v>45</v>
      </c>
      <c r="E25" s="145"/>
      <c r="F25" s="5">
        <v>200</v>
      </c>
      <c r="G25" t="s">
        <v>45</v>
      </c>
      <c r="H25" s="5"/>
      <c r="I25" s="5"/>
      <c r="J25" s="5"/>
      <c r="K25" s="5"/>
    </row>
    <row r="26" spans="1:11">
      <c r="A26" s="158" t="s">
        <v>183</v>
      </c>
      <c r="B26" s="5">
        <v>65</v>
      </c>
      <c r="C26" t="s">
        <v>45</v>
      </c>
      <c r="D26" s="5"/>
      <c r="E26" s="145"/>
      <c r="F26" s="5">
        <v>200</v>
      </c>
      <c r="G26" t="s">
        <v>45</v>
      </c>
      <c r="H26" s="5"/>
      <c r="I26" s="5"/>
      <c r="J26" s="5"/>
      <c r="K26" s="5"/>
    </row>
    <row r="27" spans="1:11">
      <c r="A27" s="158" t="s">
        <v>184</v>
      </c>
      <c r="B27" s="5">
        <v>115</v>
      </c>
      <c r="C27" t="s">
        <v>45</v>
      </c>
      <c r="D27" s="5"/>
      <c r="E27" s="145"/>
      <c r="F27" s="5">
        <v>200</v>
      </c>
      <c r="G27" t="s">
        <v>45</v>
      </c>
      <c r="H27" s="5"/>
      <c r="I27" s="5"/>
      <c r="J27" s="5"/>
      <c r="K27" s="5"/>
    </row>
    <row r="28" spans="1:11">
      <c r="A28" s="158" t="s">
        <v>185</v>
      </c>
      <c r="B28" s="5">
        <v>46</v>
      </c>
      <c r="C28" t="s">
        <v>45</v>
      </c>
      <c r="D28" s="5"/>
      <c r="E28" s="145"/>
      <c r="F28" s="5">
        <v>200</v>
      </c>
      <c r="G28" t="s">
        <v>45</v>
      </c>
      <c r="H28" s="5"/>
      <c r="I28" s="5"/>
      <c r="J28" s="5"/>
      <c r="K28" s="5"/>
    </row>
    <row r="29" spans="1:11">
      <c r="A29" s="158" t="s">
        <v>186</v>
      </c>
      <c r="B29" s="5">
        <v>38</v>
      </c>
      <c r="C29" t="s">
        <v>45</v>
      </c>
      <c r="D29" s="5"/>
      <c r="E29" s="145"/>
      <c r="F29" s="5">
        <v>200</v>
      </c>
      <c r="G29" t="s">
        <v>45</v>
      </c>
      <c r="H29" s="5"/>
      <c r="I29" s="5"/>
      <c r="J29" s="5"/>
      <c r="K29" s="5"/>
    </row>
    <row r="30" spans="1:11">
      <c r="A30" s="158" t="s">
        <v>187</v>
      </c>
      <c r="B30" s="5">
        <v>60</v>
      </c>
      <c r="C30" t="s">
        <v>45</v>
      </c>
      <c r="D30" s="5"/>
      <c r="E30" s="145"/>
      <c r="F30" s="5">
        <v>200</v>
      </c>
      <c r="G30" t="s">
        <v>45</v>
      </c>
      <c r="H30" s="5"/>
      <c r="I30" s="5"/>
      <c r="J30" s="5"/>
      <c r="K30" s="5"/>
    </row>
    <row r="31" spans="1:11">
      <c r="A31" s="158" t="s">
        <v>188</v>
      </c>
      <c r="B31" s="5">
        <v>44</v>
      </c>
      <c r="C31" t="s">
        <v>45</v>
      </c>
      <c r="D31" s="5"/>
      <c r="E31" s="145"/>
      <c r="F31" s="5">
        <v>200</v>
      </c>
      <c r="G31" t="s">
        <v>45</v>
      </c>
      <c r="H31" s="5"/>
      <c r="I31" s="5"/>
      <c r="J31" s="5"/>
      <c r="K31" s="5"/>
    </row>
    <row r="32" spans="1:11">
      <c r="A32" s="158" t="s">
        <v>189</v>
      </c>
      <c r="B32" s="5">
        <v>46</v>
      </c>
      <c r="C32" t="s">
        <v>45</v>
      </c>
      <c r="D32" s="5"/>
      <c r="E32" s="145"/>
      <c r="F32" s="145"/>
      <c r="G32" s="5"/>
      <c r="H32" s="5"/>
      <c r="I32" s="5"/>
      <c r="J32" s="5"/>
      <c r="K32" s="5"/>
    </row>
    <row r="33" spans="1:11">
      <c r="A33" s="158" t="s">
        <v>190</v>
      </c>
      <c r="B33" s="5">
        <v>44</v>
      </c>
      <c r="C33" t="s">
        <v>45</v>
      </c>
      <c r="D33" s="5"/>
      <c r="E33" s="145"/>
      <c r="F33" s="5">
        <v>200</v>
      </c>
      <c r="G33" t="s">
        <v>45</v>
      </c>
      <c r="H33" s="5"/>
      <c r="I33" s="5"/>
      <c r="J33" s="5"/>
      <c r="K33" s="5"/>
    </row>
    <row r="34" spans="1:11">
      <c r="A34" s="158" t="s">
        <v>205</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6"/>
      <c r="E38" s="16"/>
    </row>
    <row r="39" spans="1:11">
      <c r="A39" t="s">
        <v>10</v>
      </c>
      <c r="D39" s="16"/>
      <c r="E39" s="16"/>
    </row>
    <row r="40" spans="1:11">
      <c r="A40" t="s">
        <v>11</v>
      </c>
      <c r="D40" s="16"/>
      <c r="E40" s="16"/>
    </row>
    <row r="42" spans="1:11">
      <c r="A42" s="15" t="s">
        <v>30</v>
      </c>
    </row>
    <row r="43" spans="1:11">
      <c r="A43" t="s">
        <v>249</v>
      </c>
      <c r="B43" s="16" t="s">
        <v>252</v>
      </c>
      <c r="C43" s="16" t="s">
        <v>250</v>
      </c>
      <c r="D43" s="16"/>
    </row>
    <row r="44" spans="1:11">
      <c r="A44" t="s">
        <v>33</v>
      </c>
      <c r="B44" s="16" t="s">
        <v>251</v>
      </c>
      <c r="C44" s="16"/>
      <c r="D44" s="16"/>
    </row>
    <row r="45" spans="1:11">
      <c r="B45" s="16"/>
      <c r="C45" s="16"/>
    </row>
    <row r="47" spans="1:11">
      <c r="A47" s="15"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61</v>
      </c>
    </row>
    <row r="62" spans="1:2">
      <c r="A62" t="s">
        <v>62</v>
      </c>
    </row>
    <row r="63" spans="1:2">
      <c r="A63" t="s">
        <v>63</v>
      </c>
    </row>
    <row r="64" spans="1:2">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row r="88" spans="1:1">
      <c r="A88" t="s">
        <v>88</v>
      </c>
    </row>
    <row r="89" spans="1:1">
      <c r="A89" t="s">
        <v>89</v>
      </c>
    </row>
    <row r="90" spans="1:1">
      <c r="A90" t="s">
        <v>90</v>
      </c>
    </row>
    <row r="91" spans="1:1">
      <c r="A91" t="s">
        <v>91</v>
      </c>
    </row>
    <row r="92" spans="1:1">
      <c r="A92" t="s">
        <v>92</v>
      </c>
    </row>
    <row r="93" spans="1:1">
      <c r="A93" t="s">
        <v>93</v>
      </c>
    </row>
    <row r="94" spans="1:1">
      <c r="A94" t="s">
        <v>94</v>
      </c>
    </row>
    <row r="95" spans="1:1">
      <c r="A95" t="s">
        <v>95</v>
      </c>
    </row>
    <row r="96" spans="1:1">
      <c r="A96" t="s">
        <v>96</v>
      </c>
    </row>
    <row r="97" spans="1:1">
      <c r="A97" t="s">
        <v>97</v>
      </c>
    </row>
    <row r="98" spans="1:1">
      <c r="A98" t="s">
        <v>98</v>
      </c>
    </row>
    <row r="99" spans="1:1">
      <c r="A99" t="s">
        <v>99</v>
      </c>
    </row>
    <row r="100" spans="1:1">
      <c r="A100" t="s">
        <v>100</v>
      </c>
    </row>
    <row r="101" spans="1:1">
      <c r="A101" t="s">
        <v>101</v>
      </c>
    </row>
    <row r="102" spans="1:1">
      <c r="A102" t="s">
        <v>102</v>
      </c>
    </row>
    <row r="103" spans="1:1">
      <c r="A103" t="s">
        <v>103</v>
      </c>
    </row>
    <row r="104" spans="1:1">
      <c r="A104" t="s">
        <v>104</v>
      </c>
    </row>
    <row r="105" spans="1:1">
      <c r="A105" t="s">
        <v>105</v>
      </c>
    </row>
    <row r="106" spans="1:1">
      <c r="A106" t="s">
        <v>106</v>
      </c>
    </row>
    <row r="107" spans="1:1">
      <c r="A107" t="s">
        <v>107</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（はじめにお読みください）本申請書の使い方、申請の手順</vt:lpstr>
      <vt:lpstr>申請書</vt:lpstr>
      <vt:lpstr>申請額一覧</vt:lpstr>
      <vt:lpstr>個票1</vt:lpstr>
      <vt:lpstr>個票2</vt:lpstr>
      <vt:lpstr>個票3</vt:lpstr>
      <vt:lpstr>職員表</vt:lpstr>
      <vt:lpstr>計算用</vt:lpstr>
      <vt:lpstr>個票1!Print_Area</vt:lpstr>
      <vt:lpstr>個票2!Print_Area</vt:lpstr>
      <vt:lpstr>個票3!Print_Area</vt:lpstr>
      <vt:lpstr>職員表!Print_Area</vt:lpstr>
      <vt:lpstr>申請書!Print_Area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2020-06-29T02:58:49Z</cp:lastPrinted>
  <dcterms:created xsi:type="dcterms:W3CDTF">2018-06-19T01:27:02Z</dcterms:created>
  <dcterms:modified xsi:type="dcterms:W3CDTF">2020-08-20T02:26:45Z</dcterms:modified>
</cp:coreProperties>
</file>