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19320" windowHeight="6225" tabRatio="905"/>
  </bookViews>
  <sheets>
    <sheet name="【申請時】（別紙２）経費所要額調書" sheetId="9" r:id="rId1"/>
    <sheet name="【申請時】（別紙２）経費所要額調書（記載例）" sheetId="15" r:id="rId2"/>
    <sheet name="【ICT申請用】職員数一覧" sheetId="16" r:id="rId3"/>
    <sheet name="集計用（送信時には非表示）" sheetId="12" state="hidden" r:id="rId4"/>
    <sheet name="リスト（送信時には非表示）" sheetId="11" state="hidden" r:id="rId5"/>
    <sheet name="（別紙４）業務改善計画" sheetId="7" r:id="rId6"/>
    <sheet name="（別紙４）業務改善計画記入見本" sheetId="8" r:id="rId7"/>
    <sheet name="【実績報告時】（別紙２）経費所要額精算調書" sheetId="14" r:id="rId8"/>
    <sheet name="データセット" sheetId="5" state="hidden" r:id="rId9"/>
  </sheets>
  <definedNames>
    <definedName name="_xlnm.Print_Area" localSheetId="5">'（別紙４）業務改善計画'!$A$1:$F$70</definedName>
    <definedName name="_xlnm.Print_Area" localSheetId="6">'（別紙４）業務改善計画記入見本'!$A$1:$F$70</definedName>
    <definedName name="_xlnm.Print_Area" localSheetId="2">【ICT申請用】職員数一覧!$A$1:$H$37</definedName>
    <definedName name="_xlnm.Print_Area" localSheetId="7">'【実績報告時】（別紙２）経費所要額精算調書'!$A$1:$M$46</definedName>
    <definedName name="_xlnm.Print_Area" localSheetId="0">'【申請時】（別紙２）経費所要額調書'!$A$1:$K$46</definedName>
    <definedName name="_xlnm.Print_Area" localSheetId="1">'【申請時】（別紙２）経費所要額調書（記載例）'!$A$1:$K$46</definedName>
    <definedName name="パッケージ">'リスト（送信時には非表示）'!$G$4:$G$11</definedName>
    <definedName name="ラジオボタン" localSheetId="7">#REF!</definedName>
    <definedName name="ラジオボタン" localSheetId="1">#REF!</definedName>
    <definedName name="ラジオボタン">#REF!</definedName>
    <definedName name="種別⑴">'リスト（送信時には非表示）'!$B$4:$B$10</definedName>
    <definedName name="種別⑵">'リスト（送信時には非表示）'!$E$4:$E$7</definedName>
    <definedName name="単価表" localSheetId="7">#REF!</definedName>
    <definedName name="単価表" localSheetId="1">#REF!</definedName>
    <definedName name="単価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6" i="14" l="1"/>
  <c r="F5" i="12" l="1"/>
  <c r="E5" i="12"/>
  <c r="D5" i="12"/>
  <c r="G25" i="16" l="1"/>
  <c r="E25" i="16"/>
  <c r="E26" i="16" s="1"/>
  <c r="J28" i="9"/>
  <c r="E31" i="16" l="1"/>
  <c r="F6" i="9" s="1"/>
  <c r="H21" i="9" s="1"/>
  <c r="H21" i="15" l="1"/>
  <c r="G43" i="15" l="1"/>
  <c r="I43" i="15" s="1"/>
  <c r="G42" i="15"/>
  <c r="I42" i="15" s="1"/>
  <c r="J42" i="15" s="1"/>
  <c r="G37" i="15"/>
  <c r="I37" i="15" s="1"/>
  <c r="G32" i="15"/>
  <c r="I32" i="15" s="1"/>
  <c r="G31" i="15"/>
  <c r="I31" i="15" s="1"/>
  <c r="G28" i="15"/>
  <c r="I28" i="15" s="1"/>
  <c r="J28" i="15" s="1"/>
  <c r="G23" i="15"/>
  <c r="I23" i="15" s="1"/>
  <c r="G22" i="15"/>
  <c r="I22" i="15" s="1"/>
  <c r="G21" i="15"/>
  <c r="H15" i="15"/>
  <c r="I15" i="15" s="1"/>
  <c r="K15" i="15" s="1"/>
  <c r="G15" i="15"/>
  <c r="H14" i="15"/>
  <c r="I14" i="15" s="1"/>
  <c r="K14" i="15" s="1"/>
  <c r="G14" i="15"/>
  <c r="H13" i="15"/>
  <c r="I13" i="15" s="1"/>
  <c r="K13" i="15" s="1"/>
  <c r="G13" i="15"/>
  <c r="H12" i="15"/>
  <c r="G12" i="15"/>
  <c r="H11" i="15"/>
  <c r="G11" i="15"/>
  <c r="I21" i="15" l="1"/>
  <c r="J21" i="15" s="1"/>
  <c r="I12" i="15"/>
  <c r="K12" i="15" s="1"/>
  <c r="I11" i="15"/>
  <c r="K11" i="15" s="1"/>
  <c r="K16" i="15"/>
  <c r="DC5" i="12"/>
  <c r="DB5" i="12"/>
  <c r="DA5" i="12"/>
  <c r="CZ5" i="12"/>
  <c r="CY5" i="12"/>
  <c r="CX5" i="12"/>
  <c r="CU5" i="12"/>
  <c r="CW5" i="12"/>
  <c r="CV5" i="12"/>
  <c r="CT5" i="12"/>
  <c r="CS5" i="12"/>
  <c r="CR5" i="12"/>
  <c r="CQ5" i="12"/>
  <c r="CP5" i="12"/>
  <c r="CO5" i="12"/>
  <c r="CN5" i="12"/>
  <c r="CM5" i="12"/>
  <c r="CL5" i="12"/>
  <c r="CK5" i="12"/>
  <c r="CJ5" i="12"/>
  <c r="CI5" i="12"/>
  <c r="CH5" i="12"/>
  <c r="CG5" i="12"/>
  <c r="CF5" i="12"/>
  <c r="CE5" i="12"/>
  <c r="CD5" i="12"/>
  <c r="CC5" i="12"/>
  <c r="CB5" i="12"/>
  <c r="CA5" i="12"/>
  <c r="BZ5" i="12"/>
  <c r="BY5" i="12"/>
  <c r="BX5" i="12"/>
  <c r="BW5" i="12"/>
  <c r="BV5" i="12"/>
  <c r="BU5" i="12"/>
  <c r="BT5" i="12"/>
  <c r="BS5" i="12"/>
  <c r="BR5" i="12"/>
  <c r="BQ5" i="12"/>
  <c r="BL5" i="12"/>
  <c r="BK5" i="12"/>
  <c r="BJ5" i="12"/>
  <c r="BI5" i="12"/>
  <c r="BH5" i="12"/>
  <c r="BG5" i="12"/>
  <c r="BD5" i="12"/>
  <c r="BA5" i="12"/>
  <c r="AZ5" i="12"/>
  <c r="AY5" i="12"/>
  <c r="AX5" i="12"/>
  <c r="AW5" i="12"/>
  <c r="AU5" i="12"/>
  <c r="AR5" i="12"/>
  <c r="AQ5" i="12"/>
  <c r="AP5" i="12"/>
  <c r="AO5" i="12"/>
  <c r="AN5" i="12"/>
  <c r="AL5" i="12"/>
  <c r="AI5" i="12"/>
  <c r="AH5" i="12"/>
  <c r="AG5" i="12"/>
  <c r="AF5" i="12"/>
  <c r="AE5" i="12"/>
  <c r="AC5" i="12"/>
  <c r="Z5" i="12"/>
  <c r="Y5" i="12"/>
  <c r="X5" i="12"/>
  <c r="W5" i="12"/>
  <c r="V5" i="12"/>
  <c r="T5" i="12"/>
  <c r="P5" i="12"/>
  <c r="O5" i="12"/>
  <c r="N5" i="12"/>
  <c r="M5" i="12"/>
  <c r="L5" i="12"/>
  <c r="K5" i="12"/>
  <c r="J5" i="12"/>
  <c r="I5" i="12"/>
  <c r="H5" i="12"/>
  <c r="G5" i="12"/>
  <c r="C5" i="12"/>
  <c r="B5" i="12"/>
  <c r="J46" i="15" l="1"/>
  <c r="H21" i="14"/>
  <c r="BN5" i="12"/>
  <c r="L16" i="14"/>
  <c r="G43" i="14"/>
  <c r="I43" i="14" s="1"/>
  <c r="G42" i="14"/>
  <c r="I42" i="14" s="1"/>
  <c r="J42" i="14" s="1"/>
  <c r="G37" i="14"/>
  <c r="I37" i="14" s="1"/>
  <c r="G32" i="14"/>
  <c r="I32" i="14" s="1"/>
  <c r="G31" i="14"/>
  <c r="I31" i="14" s="1"/>
  <c r="G28" i="14"/>
  <c r="I28" i="14" s="1"/>
  <c r="J28" i="14" s="1"/>
  <c r="M28" i="14" s="1"/>
  <c r="G23" i="14"/>
  <c r="I23" i="14" s="1"/>
  <c r="G22" i="14"/>
  <c r="I22" i="14" s="1"/>
  <c r="G21" i="14"/>
  <c r="H15" i="14"/>
  <c r="I15" i="14" s="1"/>
  <c r="K15" i="14" s="1"/>
  <c r="M15" i="14" s="1"/>
  <c r="G15" i="14"/>
  <c r="H14" i="14"/>
  <c r="I14" i="14" s="1"/>
  <c r="K14" i="14" s="1"/>
  <c r="M14" i="14" s="1"/>
  <c r="G14" i="14"/>
  <c r="H13" i="14"/>
  <c r="G13" i="14"/>
  <c r="H12" i="14"/>
  <c r="I12" i="14" s="1"/>
  <c r="K12" i="14" s="1"/>
  <c r="M12" i="14" s="1"/>
  <c r="G12" i="14"/>
  <c r="H11" i="14"/>
  <c r="G11" i="14"/>
  <c r="M42" i="14" l="1"/>
  <c r="M46" i="14" s="1"/>
  <c r="J46" i="14"/>
  <c r="I21" i="14"/>
  <c r="J21" i="14" s="1"/>
  <c r="M21" i="14" s="1"/>
  <c r="I13" i="14"/>
  <c r="K13" i="14" s="1"/>
  <c r="M13" i="14" s="1"/>
  <c r="I11" i="14"/>
  <c r="K11" i="14" s="1"/>
  <c r="M11" i="14" s="1"/>
  <c r="H14" i="9"/>
  <c r="AS5" i="12" s="1"/>
  <c r="G14" i="9"/>
  <c r="G28" i="9"/>
  <c r="I28" i="9" s="1"/>
  <c r="G42" i="9"/>
  <c r="G21" i="9"/>
  <c r="BM5" i="12" s="1"/>
  <c r="G37" i="9"/>
  <c r="I37" i="9" s="1"/>
  <c r="G32" i="9"/>
  <c r="I32" i="9" s="1"/>
  <c r="G31" i="9"/>
  <c r="I31" i="9" s="1"/>
  <c r="H15" i="9"/>
  <c r="BB5" i="12" s="1"/>
  <c r="H13" i="9"/>
  <c r="AJ5" i="12" s="1"/>
  <c r="H12" i="9"/>
  <c r="AA5" i="12" s="1"/>
  <c r="H11" i="9"/>
  <c r="R5" i="12" s="1"/>
  <c r="G15" i="9"/>
  <c r="G13" i="9"/>
  <c r="G12" i="9"/>
  <c r="G11" i="9"/>
  <c r="Q5" i="12" s="1"/>
  <c r="K16" i="14" l="1"/>
  <c r="M16" i="14"/>
  <c r="I14" i="9"/>
  <c r="I15" i="9"/>
  <c r="I13" i="9"/>
  <c r="I12" i="9"/>
  <c r="K15" i="9" l="1"/>
  <c r="BE5" i="12" s="1"/>
  <c r="BC5" i="12"/>
  <c r="K12" i="9"/>
  <c r="AD5" i="12" s="1"/>
  <c r="AB5" i="12"/>
  <c r="K14" i="9"/>
  <c r="AV5" i="12" s="1"/>
  <c r="AT5" i="12"/>
  <c r="K13" i="9"/>
  <c r="AM5" i="12" s="1"/>
  <c r="AK5" i="12"/>
  <c r="I21" i="9"/>
  <c r="J21" i="9" s="1"/>
  <c r="G22" i="9"/>
  <c r="BP5" i="12" l="1"/>
  <c r="BO5" i="12"/>
  <c r="G43" i="9"/>
  <c r="I43" i="9" l="1"/>
  <c r="I42" i="9"/>
  <c r="J42" i="9" s="1"/>
  <c r="G23" i="9"/>
  <c r="I23" i="9" s="1"/>
  <c r="I22" i="9"/>
  <c r="I11" i="9"/>
  <c r="K11" i="9" s="1"/>
  <c r="S5" i="12" l="1"/>
  <c r="K16" i="9" l="1"/>
  <c r="U5" i="12"/>
  <c r="BF5" i="12" l="1"/>
  <c r="J46" i="9"/>
  <c r="DD5" i="12" s="1"/>
</calcChain>
</file>

<file path=xl/comments1.xml><?xml version="1.0" encoding="utf-8"?>
<comments xmlns="http://schemas.openxmlformats.org/spreadsheetml/2006/main">
  <authors>
    <author>作成者</author>
  </authors>
  <commentList>
    <comment ref="F6" authorId="0" shapeId="0">
      <text>
        <r>
          <rPr>
            <sz val="8"/>
            <color indexed="81"/>
            <rFont val="MS P ゴシック"/>
            <family val="3"/>
            <charset val="128"/>
          </rPr>
          <t>※　「ＩＣＴ等の導入」の申請を行う場合は、別シートの「職員数一覧」を
　先に作成すること（数字は自動反映）
※　「ＩＣＴ等の導入」の申請を行わない場合は、入力不要（「0」のままで可）</t>
        </r>
      </text>
    </comment>
    <comment ref="F9" authorId="0" shapeId="0">
      <text>
        <r>
          <rPr>
            <sz val="8"/>
            <color indexed="81"/>
            <rFont val="MS P ゴシック"/>
            <family val="3"/>
            <charset val="128"/>
          </rPr>
          <t>補助対象外経費や、寄付金その他収入額がある場合には、これらを控除した金額を記入すること</t>
        </r>
      </text>
    </comment>
    <comment ref="F19" authorId="0" shapeId="0">
      <text>
        <r>
          <rPr>
            <sz val="8"/>
            <color indexed="81"/>
            <rFont val="MS P ゴシック"/>
            <family val="3"/>
            <charset val="128"/>
          </rPr>
          <t>補助対象外経費や、寄付金その他収入額がある場合には、これらを控除した金額を記入すること</t>
        </r>
      </text>
    </comment>
    <comment ref="H19" authorId="0" shapeId="0">
      <text>
        <r>
          <rPr>
            <sz val="8"/>
            <color indexed="81"/>
            <rFont val="MS P ゴシック"/>
            <family val="3"/>
            <charset val="128"/>
          </rPr>
          <t>「職員数一覧」から自動反映
※　過年度に「ＩＣＴ」の補助を受けている場合、当該額は控除されます</t>
        </r>
      </text>
    </comment>
    <comment ref="F26" authorId="0" shapeId="0">
      <text>
        <r>
          <rPr>
            <sz val="8"/>
            <color indexed="81"/>
            <rFont val="MS P ゴシック"/>
            <family val="3"/>
            <charset val="128"/>
          </rPr>
          <t>補助対象外経費や、寄付金その他収入額がある場合には、これらを控除した金額を記入すること</t>
        </r>
      </text>
    </comment>
    <comment ref="F40" authorId="0" shapeId="0">
      <text>
        <r>
          <rPr>
            <sz val="8"/>
            <color indexed="81"/>
            <rFont val="MS P ゴシック"/>
            <family val="3"/>
            <charset val="128"/>
          </rPr>
          <t>補助対象外経費や、寄付金その他収入額がある場合には、これらを控除した金額を記入すること</t>
        </r>
      </text>
    </comment>
  </commentList>
</comments>
</file>

<file path=xl/comments2.xml><?xml version="1.0" encoding="utf-8"?>
<comments xmlns="http://schemas.openxmlformats.org/spreadsheetml/2006/main">
  <authors>
    <author>作成者</author>
  </authors>
  <commentList>
    <comment ref="F6" authorId="0" shapeId="0">
      <text>
        <r>
          <rPr>
            <sz val="8"/>
            <color indexed="81"/>
            <rFont val="MS P ゴシック"/>
            <family val="3"/>
            <charset val="128"/>
          </rPr>
          <t>※　「ＩＣＴ等の導入」の申請を行う場合は、別シートの「職員数一覧」を
　先に作成すること（数字は自動反映）
※　「ＩＣＴ等の導入」の申請を行わない場合は、入力不要（「0」のままで可）</t>
        </r>
      </text>
    </comment>
    <comment ref="F9" authorId="0" shapeId="0">
      <text>
        <r>
          <rPr>
            <sz val="8"/>
            <color indexed="81"/>
            <rFont val="MS P ゴシック"/>
            <family val="3"/>
            <charset val="128"/>
          </rPr>
          <t>補助対象外経費や、寄付金その他収入額がある場合には、これらを控除した金額を記入すること</t>
        </r>
      </text>
    </comment>
    <comment ref="F19" authorId="0" shapeId="0">
      <text>
        <r>
          <rPr>
            <sz val="8"/>
            <color indexed="81"/>
            <rFont val="MS P ゴシック"/>
            <family val="3"/>
            <charset val="128"/>
          </rPr>
          <t>補助対象外経費や、寄付金その他収入額がある場合には、これらを控除した金額を記入すること</t>
        </r>
      </text>
    </comment>
    <comment ref="F26" authorId="0" shapeId="0">
      <text>
        <r>
          <rPr>
            <sz val="8"/>
            <color indexed="81"/>
            <rFont val="MS P ゴシック"/>
            <family val="3"/>
            <charset val="128"/>
          </rPr>
          <t>補助対象外経費や、寄付金その他収入額がある場合には、これらを控除した金額を記入すること</t>
        </r>
      </text>
    </comment>
    <comment ref="F40" authorId="0" shapeId="0">
      <text>
        <r>
          <rPr>
            <sz val="8"/>
            <color indexed="81"/>
            <rFont val="MS P ゴシック"/>
            <family val="3"/>
            <charset val="128"/>
          </rPr>
          <t>補助対象外経費や、寄付金その他収入額がある場合には、これらを控除した金額を記入すること</t>
        </r>
      </text>
    </comment>
  </commentList>
</comments>
</file>

<file path=xl/comments3.xml><?xml version="1.0" encoding="utf-8"?>
<comments xmlns="http://schemas.openxmlformats.org/spreadsheetml/2006/main">
  <authors>
    <author>作成者</author>
  </authors>
  <commentList>
    <comment ref="F6" authorId="0" shapeId="0">
      <text>
        <r>
          <rPr>
            <sz val="8"/>
            <color indexed="81"/>
            <rFont val="MS P ゴシック"/>
            <family val="3"/>
            <charset val="128"/>
          </rPr>
          <t xml:space="preserve">※　「ＩＣＴ」の申請を行う場合は必須入力
</t>
        </r>
      </text>
    </comment>
    <comment ref="F9" authorId="0" shapeId="0">
      <text>
        <r>
          <rPr>
            <sz val="8"/>
            <color indexed="81"/>
            <rFont val="MS P ゴシック"/>
            <family val="3"/>
            <charset val="128"/>
          </rPr>
          <t>補助対象外経費や、寄付金その他収入額がある場合には、これらを控除した金額を記入すること</t>
        </r>
      </text>
    </comment>
    <comment ref="F19" authorId="0" shapeId="0">
      <text>
        <r>
          <rPr>
            <sz val="8"/>
            <color indexed="81"/>
            <rFont val="MS P ゴシック"/>
            <family val="3"/>
            <charset val="128"/>
          </rPr>
          <t>補助対象外経費や、寄付金その他収入額がある場合には、これらを控除した金額を記入すること</t>
        </r>
      </text>
    </comment>
    <comment ref="F26" authorId="0" shapeId="0">
      <text>
        <r>
          <rPr>
            <sz val="8"/>
            <color indexed="81"/>
            <rFont val="MS P ゴシック"/>
            <family val="3"/>
            <charset val="128"/>
          </rPr>
          <t>補助対象外経費や、寄付金その他収入額がある場合には、これらを控除した金額を記入すること</t>
        </r>
      </text>
    </comment>
    <comment ref="F40" authorId="0" shapeId="0">
      <text>
        <r>
          <rPr>
            <sz val="8"/>
            <color indexed="81"/>
            <rFont val="MS P ゴシック"/>
            <family val="3"/>
            <charset val="128"/>
          </rPr>
          <t>補助対象外経費や、寄付金その他収入額がある場合には、これらを控除した金額を記入すること</t>
        </r>
      </text>
    </comment>
  </commentList>
</comments>
</file>

<file path=xl/sharedStrings.xml><?xml version="1.0" encoding="utf-8"?>
<sst xmlns="http://schemas.openxmlformats.org/spreadsheetml/2006/main" count="802" uniqueCount="496">
  <si>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</si>
  <si>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</si>
  <si>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</si>
  <si>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</si>
  <si>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</si>
  <si>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</si>
  <si>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</si>
  <si>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</si>
  <si>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</si>
  <si>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</si>
  <si>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</si>
  <si>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</si>
  <si>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</si>
  <si>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</si>
  <si>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</si>
  <si>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</si>
  <si>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</si>
  <si>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</si>
  <si>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</si>
  <si>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</si>
  <si>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</si>
  <si>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</si>
  <si>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</si>
  <si>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</si>
  <si>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</si>
  <si>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</si>
  <si>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</si>
  <si>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</si>
  <si>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</si>
  <si>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</si>
  <si>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</si>
  <si>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</si>
  <si>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</si>
  <si>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</si>
  <si>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</si>
  <si>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</si>
  <si>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</si>
  <si>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</si>
  <si>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</si>
  <si>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</si>
  <si>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</si>
  <si>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</si>
  <si>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</si>
  <si>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</si>
  <si>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</si>
  <si>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</si>
  <si>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</si>
  <si>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</si>
  <si>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</si>
  <si>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</si>
  <si>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</si>
  <si>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</si>
  <si>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</si>
  <si>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</si>
  <si>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</si>
  <si>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</si>
  <si>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</si>
  <si>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</si>
  <si>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</si>
  <si>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</si>
  <si>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</si>
  <si>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</si>
  <si>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</si>
  <si>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</si>
  <si>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</si>
  <si>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</si>
  <si>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</si>
  <si>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</si>
  <si>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</si>
  <si>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</si>
  <si>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</si>
  <si>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</si>
  <si>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</si>
  <si>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</si>
  <si>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</si>
  <si>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</si>
  <si>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</si>
  <si>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</si>
  <si>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</si>
  <si>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</si>
  <si>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</si>
  <si>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</si>
  <si>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</si>
  <si>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</si>
  <si>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</si>
  <si>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</si>
  <si>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</si>
  <si>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</si>
  <si>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</si>
  <si>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</si>
  <si>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</si>
  <si>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</si>
  <si>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</si>
  <si>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</si>
  <si>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</si>
  <si>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</si>
  <si>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</si>
  <si>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</si>
  <si>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</si>
  <si>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</si>
  <si>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</si>
  <si>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</si>
  <si>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</si>
  <si>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</si>
  <si>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</si>
  <si>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</si>
  <si>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</si>
  <si>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</si>
  <si>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</si>
  <si>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</si>
  <si>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</si>
  <si>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</si>
  <si>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</si>
  <si>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</si>
  <si>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</si>
  <si>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</si>
  <si>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</si>
  <si>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</si>
  <si>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</si>
  <si>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</si>
  <si>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</si>
  <si>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</si>
  <si>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</si>
  <si>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</si>
  <si>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</si>
  <si>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</si>
  <si>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</si>
  <si>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</si>
  <si>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</si>
  <si>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</si>
  <si>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</si>
  <si>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</si>
  <si>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</si>
  <si>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</si>
  <si>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</si>
  <si>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</si>
  <si>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</si>
  <si>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</si>
  <si>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</si>
  <si>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</si>
  <si>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</si>
  <si>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</si>
  <si>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</si>
  <si>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</si>
  <si>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</si>
  <si>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</si>
  <si>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</si>
  <si>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</si>
  <si>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</si>
  <si>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</si>
  <si>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</si>
  <si>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</si>
  <si>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</si>
  <si>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</si>
  <si>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</si>
  <si>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</si>
  <si>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</si>
  <si>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</si>
  <si>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</si>
  <si>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</si>
  <si>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</si>
  <si>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</si>
  <si>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</si>
  <si>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</si>
  <si>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</si>
  <si>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</si>
  <si>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</si>
  <si>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</si>
  <si>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</si>
  <si>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</si>
  <si>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</si>
  <si>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</si>
  <si>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</si>
  <si>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</si>
  <si>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</si>
  <si>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</si>
  <si>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</si>
  <si>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</si>
  <si>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</si>
  <si>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</si>
  <si>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</si>
  <si>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</si>
  <si>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</si>
  <si>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</si>
  <si>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</si>
  <si>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</si>
  <si>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</si>
  <si>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</si>
  <si>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</si>
  <si>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</si>
  <si>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</si>
  <si>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</si>
  <si>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</si>
  <si>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</si>
  <si>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</si>
  <si>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</si>
  <si>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</si>
  <si>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</si>
  <si>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</si>
  <si>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</si>
  <si>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</si>
  <si>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</si>
  <si>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</si>
  <si>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</si>
  <si>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</si>
  <si>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</si>
  <si>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</si>
  <si>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</si>
  <si>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</si>
  <si>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</si>
  <si>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</si>
  <si>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</si>
  <si>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</si>
  <si>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</si>
  <si>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</si>
  <si>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</si>
  <si>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</si>
  <si>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</si>
  <si>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</si>
  <si>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</si>
  <si>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</si>
  <si>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</si>
  <si>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</si>
  <si>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別紙（２）（様式第１号関係）</t>
    <rPh sb="0" eb="2">
      <t>ベッシ</t>
    </rPh>
    <rPh sb="6" eb="8">
      <t>ヨウシキ</t>
    </rPh>
    <rPh sb="8" eb="9">
      <t>ダイ</t>
    </rPh>
    <rPh sb="10" eb="11">
      <t>ゴウ</t>
    </rPh>
    <rPh sb="11" eb="13">
      <t>カンケイ</t>
    </rPh>
    <phoneticPr fontId="1"/>
  </si>
  <si>
    <t>製品名</t>
    <rPh sb="0" eb="3">
      <t>セイヒンメイ</t>
    </rPh>
    <phoneticPr fontId="1"/>
  </si>
  <si>
    <t>Ａ</t>
    <phoneticPr fontId="1"/>
  </si>
  <si>
    <t xml:space="preserve">Ｂ </t>
    <phoneticPr fontId="1"/>
  </si>
  <si>
    <t>補助限度額</t>
    <rPh sb="0" eb="5">
      <t>ホジョゲンドガク</t>
    </rPh>
    <phoneticPr fontId="1"/>
  </si>
  <si>
    <t>Ｃ</t>
    <phoneticPr fontId="1"/>
  </si>
  <si>
    <t xml:space="preserve">Ｄ </t>
    <phoneticPr fontId="1"/>
  </si>
  <si>
    <t>補助金所要額</t>
    <rPh sb="0" eb="6">
      <t>ホジョキンショヨウガク</t>
    </rPh>
    <phoneticPr fontId="1"/>
  </si>
  <si>
    <t>円</t>
    <rPh sb="0" eb="1">
      <t>エン</t>
    </rPh>
    <phoneticPr fontId="1"/>
  </si>
  <si>
    <t>合計</t>
    <rPh sb="0" eb="2">
      <t>ゴウケイ</t>
    </rPh>
    <phoneticPr fontId="1"/>
  </si>
  <si>
    <t>Ｅ</t>
    <phoneticPr fontId="1"/>
  </si>
  <si>
    <t>Ｆ</t>
    <phoneticPr fontId="1"/>
  </si>
  <si>
    <t>Ｇ</t>
    <phoneticPr fontId="1"/>
  </si>
  <si>
    <t xml:space="preserve">Ｈ </t>
    <phoneticPr fontId="1"/>
  </si>
  <si>
    <t>Ｊ</t>
    <phoneticPr fontId="1"/>
  </si>
  <si>
    <t>Ｋ</t>
    <phoneticPr fontId="1"/>
  </si>
  <si>
    <t>Ｌ</t>
    <phoneticPr fontId="1"/>
  </si>
  <si>
    <t>Ｉ</t>
    <phoneticPr fontId="1"/>
  </si>
  <si>
    <t>補助金所要額</t>
    <phoneticPr fontId="1"/>
  </si>
  <si>
    <t>見守り機器導入に伴う通信環境整備</t>
    <rPh sb="0" eb="2">
      <t>ミマモ</t>
    </rPh>
    <rPh sb="3" eb="7">
      <t>キキドウニュウ</t>
    </rPh>
    <rPh sb="8" eb="9">
      <t>トモナ</t>
    </rPh>
    <rPh sb="10" eb="14">
      <t>ツウシンカンキョウ</t>
    </rPh>
    <rPh sb="14" eb="16">
      <t>セイビ</t>
    </rPh>
    <phoneticPr fontId="1"/>
  </si>
  <si>
    <t>Ｍ</t>
    <phoneticPr fontId="1"/>
  </si>
  <si>
    <t>Ｎ</t>
    <phoneticPr fontId="1"/>
  </si>
  <si>
    <t>Ｏ</t>
    <phoneticPr fontId="1"/>
  </si>
  <si>
    <t>Ｐ</t>
    <phoneticPr fontId="1"/>
  </si>
  <si>
    <t>Ｑ</t>
    <phoneticPr fontId="1"/>
  </si>
  <si>
    <t>Ｒ</t>
    <phoneticPr fontId="1"/>
  </si>
  <si>
    <t>Ｓ</t>
    <phoneticPr fontId="1"/>
  </si>
  <si>
    <t>Ｔ</t>
    <phoneticPr fontId="1"/>
  </si>
  <si>
    <t>補助金所要額の合計</t>
    <rPh sb="0" eb="3">
      <t>ホジョキン</t>
    </rPh>
    <rPh sb="3" eb="6">
      <t>ショヨウガク</t>
    </rPh>
    <rPh sb="7" eb="9">
      <t>ゴウケイ</t>
    </rPh>
    <phoneticPr fontId="1"/>
  </si>
  <si>
    <t>Ｕ</t>
    <phoneticPr fontId="1"/>
  </si>
  <si>
    <t>別紙（２）（様式第４号関係）</t>
    <rPh sb="0" eb="2">
      <t>ベッシ</t>
    </rPh>
    <rPh sb="6" eb="8">
      <t>ヨウシキ</t>
    </rPh>
    <rPh sb="8" eb="9">
      <t>ダイ</t>
    </rPh>
    <rPh sb="10" eb="11">
      <t>ゴウ</t>
    </rPh>
    <rPh sb="11" eb="13">
      <t>カンケイ</t>
    </rPh>
    <phoneticPr fontId="1"/>
  </si>
  <si>
    <t>補助金
交付決定額</t>
    <rPh sb="0" eb="3">
      <t>ホジョキン</t>
    </rPh>
    <rPh sb="4" eb="6">
      <t>コウフ</t>
    </rPh>
    <rPh sb="6" eb="8">
      <t>ケッテイ</t>
    </rPh>
    <rPh sb="8" eb="9">
      <t>ガク</t>
    </rPh>
    <phoneticPr fontId="1"/>
  </si>
  <si>
    <t>Ｗ</t>
    <phoneticPr fontId="1"/>
  </si>
  <si>
    <t>Ｙ</t>
    <phoneticPr fontId="1"/>
  </si>
  <si>
    <t>Ｚ</t>
    <phoneticPr fontId="1"/>
  </si>
  <si>
    <t>経　費　所　要　額　調　書</t>
    <phoneticPr fontId="1"/>
  </si>
  <si>
    <t>①移乗支援</t>
    <rPh sb="1" eb="3">
      <t>イジョウ</t>
    </rPh>
    <rPh sb="3" eb="5">
      <t>シエン</t>
    </rPh>
    <phoneticPr fontId="1"/>
  </si>
  <si>
    <t>②移動支援</t>
    <rPh sb="1" eb="3">
      <t>イドウ</t>
    </rPh>
    <rPh sb="3" eb="5">
      <t>シエン</t>
    </rPh>
    <phoneticPr fontId="1"/>
  </si>
  <si>
    <t>③排泄支援</t>
    <rPh sb="1" eb="3">
      <t>ハイセツ</t>
    </rPh>
    <rPh sb="3" eb="5">
      <t>シエン</t>
    </rPh>
    <phoneticPr fontId="1"/>
  </si>
  <si>
    <t>④見守り・コミュニケーション</t>
    <rPh sb="1" eb="3">
      <t>ミマモ</t>
    </rPh>
    <phoneticPr fontId="1"/>
  </si>
  <si>
    <t>⑤入浴支援</t>
    <rPh sb="1" eb="3">
      <t>ニュウヨク</t>
    </rPh>
    <rPh sb="3" eb="5">
      <t>シエン</t>
    </rPh>
    <phoneticPr fontId="1"/>
  </si>
  <si>
    <t>⑥介護業務支援</t>
    <rPh sb="1" eb="3">
      <t>カイゴ</t>
    </rPh>
    <rPh sb="3" eb="5">
      <t>ギョウム</t>
    </rPh>
    <rPh sb="5" eb="7">
      <t>シエン</t>
    </rPh>
    <phoneticPr fontId="1"/>
  </si>
  <si>
    <t>⑦その他</t>
    <rPh sb="3" eb="4">
      <t>タ</t>
    </rPh>
    <phoneticPr fontId="1"/>
  </si>
  <si>
    <t>移乗や移動を支援する機器（床走行式リフト等）</t>
    <phoneticPr fontId="1"/>
  </si>
  <si>
    <t>調理支援などの職員の負担を軽減する機器（一括で調理支援を行う機器、加熱・冷蔵機能等を備えた配膳車等）</t>
    <phoneticPr fontId="1"/>
  </si>
  <si>
    <t>見守りや介護業務を支援する機器・システム（バイタル情報等を基に職員へ通知を行うシステム等）</t>
    <phoneticPr fontId="1"/>
  </si>
  <si>
    <t>入浴を支援する機器（特殊浴槽等）</t>
    <phoneticPr fontId="1"/>
  </si>
  <si>
    <t>（単位：円）</t>
    <rPh sb="1" eb="3">
      <t>タンイ</t>
    </rPh>
    <rPh sb="4" eb="5">
      <t>エン</t>
    </rPh>
    <phoneticPr fontId="1"/>
  </si>
  <si>
    <t>法人名：</t>
    <rPh sb="0" eb="3">
      <t>ホウジンメイ</t>
    </rPh>
    <phoneticPr fontId="1"/>
  </si>
  <si>
    <t>事業所名：</t>
    <rPh sb="0" eb="3">
      <t>ジギョウショ</t>
    </rPh>
    <rPh sb="3" eb="4">
      <t>メイ</t>
    </rPh>
    <phoneticPr fontId="1"/>
  </si>
  <si>
    <t>導入
台数</t>
    <rPh sb="0" eb="2">
      <t>ドウニュウ</t>
    </rPh>
    <rPh sb="3" eb="5">
      <t>ダイスウ</t>
    </rPh>
    <phoneticPr fontId="1"/>
  </si>
  <si>
    <r>
      <t xml:space="preserve">Ａ×４／５
</t>
    </r>
    <r>
      <rPr>
        <sz val="7"/>
        <color theme="1"/>
        <rFont val="ＭＳ ゴシック"/>
        <family val="3"/>
        <charset val="128"/>
      </rPr>
      <t>（千円未満切捨て）</t>
    </r>
    <phoneticPr fontId="1"/>
  </si>
  <si>
    <r>
      <t xml:space="preserve">補助基本額
</t>
    </r>
    <r>
      <rPr>
        <sz val="7"/>
        <color theme="1"/>
        <rFont val="ＭＳ ゴシック"/>
        <family val="3"/>
        <charset val="128"/>
      </rPr>
      <t>（ＢまたはＣのいずれか低い額）</t>
    </r>
    <rPh sb="0" eb="5">
      <t>ホジョキホンガク</t>
    </rPh>
    <rPh sb="17" eb="18">
      <t>ヒク</t>
    </rPh>
    <rPh sb="19" eb="20">
      <t>ガク</t>
    </rPh>
    <phoneticPr fontId="1"/>
  </si>
  <si>
    <r>
      <t xml:space="preserve">補助基本額
</t>
    </r>
    <r>
      <rPr>
        <sz val="7"/>
        <color theme="1"/>
        <rFont val="ＭＳ ゴシック"/>
        <family val="3"/>
        <charset val="128"/>
      </rPr>
      <t>（ＨまたはＩのいずれか低い額）</t>
    </r>
    <rPh sb="0" eb="5">
      <t>ホジョキホンガク</t>
    </rPh>
    <rPh sb="17" eb="18">
      <t>ヒク</t>
    </rPh>
    <rPh sb="19" eb="20">
      <t>ガク</t>
    </rPh>
    <phoneticPr fontId="1"/>
  </si>
  <si>
    <r>
      <t xml:space="preserve">補助基本額
</t>
    </r>
    <r>
      <rPr>
        <sz val="7"/>
        <color theme="1"/>
        <rFont val="ＭＳ ゴシック"/>
        <family val="3"/>
        <charset val="128"/>
      </rPr>
      <t>（ＭまたはＮのいずれか低い額）</t>
    </r>
    <rPh sb="0" eb="5">
      <t>ホジョキホンガク</t>
    </rPh>
    <rPh sb="17" eb="18">
      <t>ヒク</t>
    </rPh>
    <rPh sb="19" eb="20">
      <t>ガク</t>
    </rPh>
    <phoneticPr fontId="1"/>
  </si>
  <si>
    <r>
      <t xml:space="preserve">補助基本額
</t>
    </r>
    <r>
      <rPr>
        <sz val="7"/>
        <color theme="1"/>
        <rFont val="ＭＳ ゴシック"/>
        <family val="3"/>
        <charset val="128"/>
      </rPr>
      <t>（ＲまたはＳのいずれか低い額）</t>
    </r>
    <rPh sb="0" eb="5">
      <t>ホジョキホンガク</t>
    </rPh>
    <rPh sb="17" eb="18">
      <t>ヒク</t>
    </rPh>
    <rPh sb="19" eb="20">
      <t>ガク</t>
    </rPh>
    <phoneticPr fontId="1"/>
  </si>
  <si>
    <r>
      <rPr>
        <sz val="10"/>
        <color theme="1"/>
        <rFont val="ＭＳ ゴシック"/>
        <family val="3"/>
        <charset val="128"/>
      </rPr>
      <t>１機器あたりの
補助対象経費</t>
    </r>
    <r>
      <rPr>
        <sz val="11"/>
        <color theme="1"/>
        <rFont val="ＭＳ ゴシック"/>
        <family val="3"/>
        <charset val="128"/>
      </rPr>
      <t xml:space="preserve">
</t>
    </r>
    <r>
      <rPr>
        <b/>
        <sz val="10"/>
        <color theme="1"/>
        <rFont val="ＭＳ ゴシック"/>
        <family val="3"/>
        <charset val="128"/>
      </rPr>
      <t>（税抜）　　</t>
    </r>
    <rPh sb="1" eb="3">
      <t>キキ</t>
    </rPh>
    <rPh sb="8" eb="14">
      <t>ホジョタイショウケイヒ</t>
    </rPh>
    <rPh sb="16" eb="18">
      <t>ゼイヌ</t>
    </rPh>
    <phoneticPr fontId="1"/>
  </si>
  <si>
    <r>
      <t xml:space="preserve">Ｇの合計額
×４／５
</t>
    </r>
    <r>
      <rPr>
        <sz val="7"/>
        <color theme="1"/>
        <rFont val="ＭＳ ゴシック"/>
        <family val="3"/>
        <charset val="128"/>
      </rPr>
      <t>（千円未満切捨て）</t>
    </r>
    <rPh sb="2" eb="5">
      <t>ゴウケイガク</t>
    </rPh>
    <phoneticPr fontId="1"/>
  </si>
  <si>
    <t>区分</t>
    <rPh sb="0" eb="2">
      <t>クブン</t>
    </rPh>
    <phoneticPr fontId="1"/>
  </si>
  <si>
    <r>
      <t xml:space="preserve">ロボット種別⑴
</t>
    </r>
    <r>
      <rPr>
        <sz val="8"/>
        <color theme="1"/>
        <rFont val="ＭＳ ゴシック"/>
        <family val="3"/>
        <charset val="128"/>
      </rPr>
      <t>※プルダウンリストから選択</t>
    </r>
    <rPh sb="4" eb="6">
      <t>シュベツ</t>
    </rPh>
    <rPh sb="19" eb="21">
      <t>センタク</t>
    </rPh>
    <phoneticPr fontId="1"/>
  </si>
  <si>
    <r>
      <t xml:space="preserve">ロボット種別⑵
</t>
    </r>
    <r>
      <rPr>
        <sz val="8"/>
        <color theme="1"/>
        <rFont val="ＭＳ ゴシック"/>
        <family val="3"/>
        <charset val="128"/>
      </rPr>
      <t>※種別⑴が「その他」の場合のみ、プルダウンリストから選択</t>
    </r>
    <rPh sb="4" eb="6">
      <t>シュベツ</t>
    </rPh>
    <rPh sb="9" eb="11">
      <t>シュベツ</t>
    </rPh>
    <rPh sb="16" eb="17">
      <t>タ</t>
    </rPh>
    <rPh sb="19" eb="21">
      <t>バアイ</t>
    </rPh>
    <rPh sb="34" eb="36">
      <t>センタク</t>
    </rPh>
    <phoneticPr fontId="1"/>
  </si>
  <si>
    <t>区分</t>
    <rPh sb="0" eb="2">
      <t>クブン</t>
    </rPh>
    <phoneticPr fontId="1"/>
  </si>
  <si>
    <r>
      <t xml:space="preserve">Ｌの合計額
×４／５
</t>
    </r>
    <r>
      <rPr>
        <sz val="7"/>
        <color theme="1"/>
        <rFont val="ＭＳ ゴシック"/>
        <family val="3"/>
        <charset val="128"/>
      </rPr>
      <t>（千円未満切捨て）</t>
    </r>
    <rPh sb="2" eb="5">
      <t>ゴウケイガク</t>
    </rPh>
    <phoneticPr fontId="1"/>
  </si>
  <si>
    <t>製品名・導入台数</t>
    <rPh sb="0" eb="3">
      <t>セイヒンメイ</t>
    </rPh>
    <rPh sb="4" eb="6">
      <t>ドウニュウ</t>
    </rPh>
    <rPh sb="6" eb="8">
      <t>ダイスウ</t>
    </rPh>
    <phoneticPr fontId="1"/>
  </si>
  <si>
    <t>ロボット　①移乗支援</t>
    <rPh sb="6" eb="8">
      <t>イジョウ</t>
    </rPh>
    <rPh sb="8" eb="10">
      <t>シエン</t>
    </rPh>
    <phoneticPr fontId="1"/>
  </si>
  <si>
    <t>ロボット　②移動支援</t>
    <rPh sb="6" eb="8">
      <t>イドウ</t>
    </rPh>
    <rPh sb="8" eb="10">
      <t>シエン</t>
    </rPh>
    <phoneticPr fontId="1"/>
  </si>
  <si>
    <t>ロボット　③排泄支援</t>
    <rPh sb="6" eb="8">
      <t>ハイセツ</t>
    </rPh>
    <rPh sb="8" eb="10">
      <t>シエン</t>
    </rPh>
    <phoneticPr fontId="1"/>
  </si>
  <si>
    <t>ロボット　④見守り・コミュニケーション</t>
    <rPh sb="6" eb="8">
      <t>ミマモ</t>
    </rPh>
    <phoneticPr fontId="1"/>
  </si>
  <si>
    <t>ロボット　⑤入浴支援</t>
    <rPh sb="6" eb="8">
      <t>ニュウヨク</t>
    </rPh>
    <rPh sb="8" eb="10">
      <t>シエン</t>
    </rPh>
    <phoneticPr fontId="1"/>
  </si>
  <si>
    <t>ロボット　⑥介護業務支援</t>
    <rPh sb="6" eb="8">
      <t>カイゴ</t>
    </rPh>
    <rPh sb="8" eb="10">
      <t>ギョウム</t>
    </rPh>
    <rPh sb="10" eb="12">
      <t>シエン</t>
    </rPh>
    <phoneticPr fontId="1"/>
  </si>
  <si>
    <t>ＩＣＴ</t>
    <phoneticPr fontId="1"/>
  </si>
  <si>
    <r>
      <t xml:space="preserve">ロボット・ＩＣＴ種別
</t>
    </r>
    <r>
      <rPr>
        <sz val="8"/>
        <color theme="1"/>
        <rFont val="ＭＳ ゴシック"/>
        <family val="3"/>
        <charset val="128"/>
      </rPr>
      <t>※プルダウンリストから選択</t>
    </r>
    <rPh sb="8" eb="10">
      <t>シュベツ</t>
    </rPh>
    <rPh sb="22" eb="24">
      <t>センタク</t>
    </rPh>
    <phoneticPr fontId="1"/>
  </si>
  <si>
    <t>異なる分野の介護ロボットの組み合わせ</t>
    <rPh sb="0" eb="1">
      <t>コト</t>
    </rPh>
    <rPh sb="3" eb="5">
      <t>ブンヤ</t>
    </rPh>
    <rPh sb="6" eb="8">
      <t>カイゴ</t>
    </rPh>
    <rPh sb="13" eb="14">
      <t>ク</t>
    </rPh>
    <rPh sb="15" eb="16">
      <t>ア</t>
    </rPh>
    <phoneticPr fontId="1"/>
  </si>
  <si>
    <t>介護ロボットとＩＣＴの組み合わせ</t>
    <rPh sb="0" eb="2">
      <t>カイゴ</t>
    </rPh>
    <rPh sb="11" eb="12">
      <t>ク</t>
    </rPh>
    <rPh sb="13" eb="14">
      <t>ア</t>
    </rPh>
    <phoneticPr fontId="1"/>
  </si>
  <si>
    <r>
      <t xml:space="preserve">Ｑの合計額
×４／５
</t>
    </r>
    <r>
      <rPr>
        <sz val="7"/>
        <color theme="1"/>
        <rFont val="ＭＳ ゴシック"/>
        <family val="3"/>
        <charset val="128"/>
      </rPr>
      <t>（千円未満切捨て）</t>
    </r>
    <rPh sb="2" eb="5">
      <t>ゴウケイガク</t>
    </rPh>
    <phoneticPr fontId="1"/>
  </si>
  <si>
    <t>【介護ロボット等の導入】</t>
    <rPh sb="1" eb="3">
      <t>カイゴ</t>
    </rPh>
    <rPh sb="7" eb="8">
      <t>トウ</t>
    </rPh>
    <rPh sb="9" eb="11">
      <t>ドウニュウ</t>
    </rPh>
    <phoneticPr fontId="1"/>
  </si>
  <si>
    <t>【ＩＣＴ等の導入】</t>
    <rPh sb="4" eb="5">
      <t>トウ</t>
    </rPh>
    <rPh sb="6" eb="8">
      <t>ドウニュウ</t>
    </rPh>
    <phoneticPr fontId="1"/>
  </si>
  <si>
    <t>【介護テクノロジーのパッケージ型導入】</t>
    <rPh sb="1" eb="3">
      <t>カイゴ</t>
    </rPh>
    <rPh sb="15" eb="18">
      <t>ガタドウニュウ</t>
    </rPh>
    <phoneticPr fontId="1"/>
  </si>
  <si>
    <t>【介護テクノロジー導入と一体的に行う業務改善】</t>
    <rPh sb="1" eb="3">
      <t>カイゴ</t>
    </rPh>
    <rPh sb="9" eb="11">
      <t>ドウニュウ</t>
    </rPh>
    <rPh sb="12" eb="15">
      <t>イッタイテキ</t>
    </rPh>
    <rPh sb="16" eb="17">
      <t>オコナ</t>
    </rPh>
    <rPh sb="18" eb="20">
      <t>ギョウム</t>
    </rPh>
    <rPh sb="20" eb="22">
      <t>カイゼン</t>
    </rPh>
    <phoneticPr fontId="1"/>
  </si>
  <si>
    <t>第三者による業務改善</t>
    <rPh sb="0" eb="3">
      <t>ダイサンシャ</t>
    </rPh>
    <rPh sb="6" eb="8">
      <t>ギョウム</t>
    </rPh>
    <rPh sb="8" eb="10">
      <t>カイゼン</t>
    </rPh>
    <phoneticPr fontId="1"/>
  </si>
  <si>
    <r>
      <rPr>
        <sz val="10"/>
        <color theme="1"/>
        <rFont val="ＭＳ ゴシック"/>
        <family val="3"/>
        <charset val="128"/>
      </rPr>
      <t>補助対象経費</t>
    </r>
    <r>
      <rPr>
        <sz val="11"/>
        <color theme="1"/>
        <rFont val="ＭＳ ゴシック"/>
        <family val="3"/>
        <charset val="128"/>
      </rPr>
      <t xml:space="preserve">
</t>
    </r>
    <r>
      <rPr>
        <b/>
        <sz val="10"/>
        <color theme="1"/>
        <rFont val="ＭＳ ゴシック"/>
        <family val="3"/>
        <charset val="128"/>
      </rPr>
      <t>（税抜）　　</t>
    </r>
    <rPh sb="0" eb="6">
      <t>ホジョタイショウケイヒ</t>
    </rPh>
    <rPh sb="8" eb="10">
      <t>ゼイヌ</t>
    </rPh>
    <phoneticPr fontId="1"/>
  </si>
  <si>
    <t>事業所番号：</t>
    <rPh sb="0" eb="3">
      <t>ジギョウショ</t>
    </rPh>
    <rPh sb="3" eb="5">
      <t>バンゴウ</t>
    </rPh>
    <phoneticPr fontId="1"/>
  </si>
  <si>
    <t>交付申請日：</t>
    <rPh sb="0" eb="2">
      <t>コウフ</t>
    </rPh>
    <rPh sb="2" eb="5">
      <t>シンセイビ</t>
    </rPh>
    <phoneticPr fontId="1"/>
  </si>
  <si>
    <t>職員数：</t>
    <rPh sb="0" eb="3">
      <t>ショクインスウ</t>
    </rPh>
    <phoneticPr fontId="1"/>
  </si>
  <si>
    <t>代表者職氏名：</t>
    <rPh sb="0" eb="3">
      <t>ダイヒョウシャ</t>
    </rPh>
    <rPh sb="3" eb="4">
      <t>ショク</t>
    </rPh>
    <rPh sb="4" eb="6">
      <t>シメイ</t>
    </rPh>
    <phoneticPr fontId="1"/>
  </si>
  <si>
    <t>担当者：</t>
    <rPh sb="0" eb="3">
      <t>タントウシャ</t>
    </rPh>
    <phoneticPr fontId="1"/>
  </si>
  <si>
    <t>電話番号：</t>
    <rPh sb="0" eb="4">
      <t>デンワバンゴウ</t>
    </rPh>
    <phoneticPr fontId="1"/>
  </si>
  <si>
    <t>メールアドレス：</t>
    <phoneticPr fontId="1"/>
  </si>
  <si>
    <t>経　費　所　要　額　精　算　調　書</t>
    <rPh sb="10" eb="11">
      <t>セイ</t>
    </rPh>
    <rPh sb="12" eb="13">
      <t>サン</t>
    </rPh>
    <rPh sb="14" eb="15">
      <t>チョウ</t>
    </rPh>
    <phoneticPr fontId="1"/>
  </si>
  <si>
    <t>Ｈ</t>
    <phoneticPr fontId="1"/>
  </si>
  <si>
    <r>
      <t xml:space="preserve">事業精算額
</t>
    </r>
    <r>
      <rPr>
        <sz val="8"/>
        <color theme="1"/>
        <rFont val="ＭＳ ゴシック"/>
        <family val="3"/>
        <charset val="128"/>
      </rPr>
      <t>（ＦまたはＧのいずれか低い額）</t>
    </r>
    <rPh sb="0" eb="2">
      <t>ジギョウ</t>
    </rPh>
    <rPh sb="2" eb="5">
      <t>セイサンガク</t>
    </rPh>
    <rPh sb="17" eb="18">
      <t>ヒク</t>
    </rPh>
    <rPh sb="19" eb="20">
      <t>ガク</t>
    </rPh>
    <phoneticPr fontId="1"/>
  </si>
  <si>
    <r>
      <t xml:space="preserve">事業精算額
</t>
    </r>
    <r>
      <rPr>
        <sz val="8"/>
        <color theme="1"/>
        <rFont val="ＭＳ ゴシック"/>
        <family val="3"/>
        <charset val="128"/>
      </rPr>
      <t>（ＭまたはＮのいずれか低い額）</t>
    </r>
    <rPh sb="0" eb="2">
      <t>ジギョウ</t>
    </rPh>
    <rPh sb="2" eb="5">
      <t>セイサンガク</t>
    </rPh>
    <rPh sb="17" eb="18">
      <t>ヒク</t>
    </rPh>
    <rPh sb="19" eb="20">
      <t>ガク</t>
    </rPh>
    <phoneticPr fontId="1"/>
  </si>
  <si>
    <t>Ｖ</t>
    <phoneticPr fontId="1"/>
  </si>
  <si>
    <t>Ｘ</t>
    <phoneticPr fontId="1"/>
  </si>
  <si>
    <t>a</t>
    <phoneticPr fontId="1"/>
  </si>
  <si>
    <t>b</t>
    <phoneticPr fontId="1"/>
  </si>
  <si>
    <t>c</t>
    <phoneticPr fontId="1"/>
  </si>
  <si>
    <r>
      <t xml:space="preserve">Ｉの合計額
×４／５
</t>
    </r>
    <r>
      <rPr>
        <sz val="7"/>
        <color theme="1"/>
        <rFont val="ＭＳ ゴシック"/>
        <family val="3"/>
        <charset val="128"/>
      </rPr>
      <t>（千円未満切捨て）</t>
    </r>
    <rPh sb="2" eb="5">
      <t>ゴウケイガク</t>
    </rPh>
    <phoneticPr fontId="1"/>
  </si>
  <si>
    <r>
      <t xml:space="preserve">補助基本額
</t>
    </r>
    <r>
      <rPr>
        <sz val="7"/>
        <color theme="1"/>
        <rFont val="ＭＳ ゴシック"/>
        <family val="3"/>
        <charset val="128"/>
      </rPr>
      <t>（ＪまたはＫのいずれか低い額）</t>
    </r>
    <rPh sb="0" eb="5">
      <t>ホジョキホンガク</t>
    </rPh>
    <rPh sb="17" eb="18">
      <t>ヒク</t>
    </rPh>
    <rPh sb="19" eb="20">
      <t>ガク</t>
    </rPh>
    <phoneticPr fontId="1"/>
  </si>
  <si>
    <r>
      <t xml:space="preserve">Ｐの合計額
×４／５
</t>
    </r>
    <r>
      <rPr>
        <sz val="7"/>
        <color theme="1"/>
        <rFont val="ＭＳ ゴシック"/>
        <family val="3"/>
        <charset val="128"/>
      </rPr>
      <t>（千円未満切捨て）</t>
    </r>
    <rPh sb="2" eb="5">
      <t>ゴウケイガク</t>
    </rPh>
    <phoneticPr fontId="1"/>
  </si>
  <si>
    <r>
      <t xml:space="preserve">補助基本額
</t>
    </r>
    <r>
      <rPr>
        <sz val="7"/>
        <color theme="1"/>
        <rFont val="ＭＳ ゴシック"/>
        <family val="3"/>
        <charset val="128"/>
      </rPr>
      <t>（ＱまたはＲのいずれか低い額）</t>
    </r>
    <rPh sb="0" eb="5">
      <t>ホジョキホンガク</t>
    </rPh>
    <rPh sb="17" eb="18">
      <t>ヒク</t>
    </rPh>
    <rPh sb="19" eb="20">
      <t>ガク</t>
    </rPh>
    <phoneticPr fontId="1"/>
  </si>
  <si>
    <r>
      <t xml:space="preserve">事業精算額
</t>
    </r>
    <r>
      <rPr>
        <sz val="8"/>
        <color theme="1"/>
        <rFont val="ＭＳ ゴシック"/>
        <family val="3"/>
        <charset val="128"/>
      </rPr>
      <t>（ＴまたはＵのいずれか低い額）</t>
    </r>
    <rPh sb="0" eb="2">
      <t>ジギョウ</t>
    </rPh>
    <rPh sb="2" eb="5">
      <t>セイサンガク</t>
    </rPh>
    <rPh sb="17" eb="18">
      <t>ヒク</t>
    </rPh>
    <rPh sb="19" eb="20">
      <t>ガク</t>
    </rPh>
    <phoneticPr fontId="1"/>
  </si>
  <si>
    <r>
      <t xml:space="preserve">Ｗの合計額
×４／５
</t>
    </r>
    <r>
      <rPr>
        <sz val="7"/>
        <color theme="1"/>
        <rFont val="ＭＳ ゴシック"/>
        <family val="3"/>
        <charset val="128"/>
      </rPr>
      <t>（千円未満切捨て）</t>
    </r>
    <rPh sb="2" eb="5">
      <t>ゴウケイガク</t>
    </rPh>
    <phoneticPr fontId="1"/>
  </si>
  <si>
    <r>
      <t xml:space="preserve">補助基本額
</t>
    </r>
    <r>
      <rPr>
        <sz val="7"/>
        <color theme="1"/>
        <rFont val="ＭＳ ゴシック"/>
        <family val="3"/>
        <charset val="128"/>
      </rPr>
      <t>（ＸまたはＹのいずれか低い額）</t>
    </r>
    <rPh sb="0" eb="5">
      <t>ホジョキホンガク</t>
    </rPh>
    <rPh sb="17" eb="18">
      <t>ヒク</t>
    </rPh>
    <rPh sb="19" eb="20">
      <t>ガク</t>
    </rPh>
    <phoneticPr fontId="1"/>
  </si>
  <si>
    <r>
      <t xml:space="preserve">事業精算額
</t>
    </r>
    <r>
      <rPr>
        <sz val="8"/>
        <color theme="1"/>
        <rFont val="ＭＳ ゴシック"/>
        <family val="3"/>
        <charset val="128"/>
      </rPr>
      <t>（aまたはbのいずれか低い額）</t>
    </r>
    <rPh sb="0" eb="2">
      <t>ジギョウ</t>
    </rPh>
    <rPh sb="2" eb="5">
      <t>セイサンガク</t>
    </rPh>
    <rPh sb="17" eb="18">
      <t>ヒク</t>
    </rPh>
    <rPh sb="19" eb="20">
      <t>ガク</t>
    </rPh>
    <phoneticPr fontId="1"/>
  </si>
  <si>
    <t>補助金所要額</t>
    <rPh sb="0" eb="3">
      <t>ホジョキン</t>
    </rPh>
    <rPh sb="3" eb="6">
      <t>ショヨウガク</t>
    </rPh>
    <phoneticPr fontId="1"/>
  </si>
  <si>
    <t>事業精算額</t>
    <rPh sb="0" eb="2">
      <t>ジギョウ</t>
    </rPh>
    <rPh sb="2" eb="4">
      <t>セイサン</t>
    </rPh>
    <rPh sb="4" eb="5">
      <t>ガク</t>
    </rPh>
    <phoneticPr fontId="1"/>
  </si>
  <si>
    <t>補助金
交付決定額</t>
    <rPh sb="0" eb="3">
      <t>ホジョキン</t>
    </rPh>
    <rPh sb="4" eb="6">
      <t>コウフ</t>
    </rPh>
    <rPh sb="6" eb="9">
      <t>ケッテイガク</t>
    </rPh>
    <phoneticPr fontId="1"/>
  </si>
  <si>
    <t>法人名</t>
    <rPh sb="0" eb="3">
      <t>ホウジンメイ</t>
    </rPh>
    <phoneticPr fontId="1"/>
  </si>
  <si>
    <t>事業所名</t>
    <rPh sb="0" eb="4">
      <t>ジギョウショメイ</t>
    </rPh>
    <phoneticPr fontId="1"/>
  </si>
  <si>
    <t>事業所番号</t>
    <rPh sb="0" eb="3">
      <t>ジギョウショ</t>
    </rPh>
    <rPh sb="3" eb="5">
      <t>バンゴウ</t>
    </rPh>
    <phoneticPr fontId="1"/>
  </si>
  <si>
    <t>交付申請日</t>
    <rPh sb="0" eb="2">
      <t>コウフ</t>
    </rPh>
    <rPh sb="2" eb="5">
      <t>シンセイビ</t>
    </rPh>
    <phoneticPr fontId="1"/>
  </si>
  <si>
    <t>代表者職氏名</t>
    <rPh sb="0" eb="3">
      <t>ダイヒョウシャ</t>
    </rPh>
    <rPh sb="3" eb="4">
      <t>ショク</t>
    </rPh>
    <rPh sb="4" eb="6">
      <t>シメイ</t>
    </rPh>
    <phoneticPr fontId="1"/>
  </si>
  <si>
    <t>職員数</t>
    <rPh sb="0" eb="3">
      <t>ショクインスウ</t>
    </rPh>
    <phoneticPr fontId="1"/>
  </si>
  <si>
    <t>担当者</t>
    <rPh sb="0" eb="3">
      <t>タントウシャ</t>
    </rPh>
    <phoneticPr fontId="1"/>
  </si>
  <si>
    <t>電話番号</t>
    <rPh sb="0" eb="4">
      <t>デンワバンゴウ</t>
    </rPh>
    <phoneticPr fontId="1"/>
  </si>
  <si>
    <t>メールアドレス</t>
    <phoneticPr fontId="1"/>
  </si>
  <si>
    <t>ロボット①　種別⑴</t>
    <rPh sb="6" eb="8">
      <t>シュベツ</t>
    </rPh>
    <phoneticPr fontId="1"/>
  </si>
  <si>
    <t>ロボット①　種別⑵</t>
    <rPh sb="6" eb="8">
      <t>シュベツ</t>
    </rPh>
    <phoneticPr fontId="1"/>
  </si>
  <si>
    <t>ロボット①　製品名</t>
    <rPh sb="6" eb="9">
      <t>セイヒンメイ</t>
    </rPh>
    <phoneticPr fontId="1"/>
  </si>
  <si>
    <t>ロボット①　単価</t>
    <rPh sb="6" eb="8">
      <t>タンカ</t>
    </rPh>
    <phoneticPr fontId="1"/>
  </si>
  <si>
    <t>ロボット①　台数</t>
    <rPh sb="6" eb="8">
      <t>ダイスウ</t>
    </rPh>
    <phoneticPr fontId="1"/>
  </si>
  <si>
    <t>ロボット①　×4/5</t>
    <phoneticPr fontId="1"/>
  </si>
  <si>
    <t>ロボット①　上限額</t>
    <rPh sb="6" eb="8">
      <t>ジョウゲン</t>
    </rPh>
    <rPh sb="8" eb="9">
      <t>ガク</t>
    </rPh>
    <phoneticPr fontId="1"/>
  </si>
  <si>
    <t>ロボット①　補助基本額</t>
    <rPh sb="6" eb="8">
      <t>ホジョ</t>
    </rPh>
    <rPh sb="8" eb="11">
      <t>キホンガク</t>
    </rPh>
    <phoneticPr fontId="1"/>
  </si>
  <si>
    <t>ロボット①　所要額</t>
    <rPh sb="6" eb="9">
      <t>ショヨウガク</t>
    </rPh>
    <phoneticPr fontId="1"/>
  </si>
  <si>
    <t>ロボット①</t>
    <phoneticPr fontId="1"/>
  </si>
  <si>
    <t>ロボット②</t>
  </si>
  <si>
    <t>ロボット②　種別⑴</t>
    <rPh sb="6" eb="8">
      <t>シュベツ</t>
    </rPh>
    <phoneticPr fontId="1"/>
  </si>
  <si>
    <t>ロボット②　種別⑵</t>
    <rPh sb="6" eb="8">
      <t>シュベツ</t>
    </rPh>
    <phoneticPr fontId="1"/>
  </si>
  <si>
    <t>ロボット②　製品名</t>
    <rPh sb="6" eb="9">
      <t>セイヒンメイ</t>
    </rPh>
    <phoneticPr fontId="1"/>
  </si>
  <si>
    <t>ロボット②　単価</t>
    <rPh sb="6" eb="8">
      <t>タンカ</t>
    </rPh>
    <phoneticPr fontId="1"/>
  </si>
  <si>
    <t>ロボット②　×4/5</t>
  </si>
  <si>
    <t>ロボット②　上限額</t>
    <rPh sb="6" eb="8">
      <t>ジョウゲン</t>
    </rPh>
    <rPh sb="8" eb="9">
      <t>ガク</t>
    </rPh>
    <phoneticPr fontId="1"/>
  </si>
  <si>
    <t>ロボット②　補助基本額</t>
    <rPh sb="6" eb="8">
      <t>ホジョ</t>
    </rPh>
    <rPh sb="8" eb="11">
      <t>キホンガク</t>
    </rPh>
    <phoneticPr fontId="1"/>
  </si>
  <si>
    <t>ロボット②　台数</t>
    <rPh sb="6" eb="8">
      <t>ダイスウ</t>
    </rPh>
    <phoneticPr fontId="1"/>
  </si>
  <si>
    <t>ロボット②　所要額</t>
    <rPh sb="6" eb="9">
      <t>ショヨウガク</t>
    </rPh>
    <phoneticPr fontId="1"/>
  </si>
  <si>
    <t>ロボット③</t>
  </si>
  <si>
    <t>ロボット③　種別⑴</t>
    <rPh sb="6" eb="8">
      <t>シュベツ</t>
    </rPh>
    <phoneticPr fontId="1"/>
  </si>
  <si>
    <t>ロボット③　種別⑵</t>
    <rPh sb="6" eb="8">
      <t>シュベツ</t>
    </rPh>
    <phoneticPr fontId="1"/>
  </si>
  <si>
    <t>ロボット③　製品名</t>
    <rPh sb="6" eb="9">
      <t>セイヒンメイ</t>
    </rPh>
    <phoneticPr fontId="1"/>
  </si>
  <si>
    <t>ロボット③　単価</t>
    <rPh sb="6" eb="8">
      <t>タンカ</t>
    </rPh>
    <phoneticPr fontId="1"/>
  </si>
  <si>
    <t>ロボット③　×4/5</t>
  </si>
  <si>
    <t>ロボット③　上限額</t>
    <rPh sb="6" eb="8">
      <t>ジョウゲン</t>
    </rPh>
    <rPh sb="8" eb="9">
      <t>ガク</t>
    </rPh>
    <phoneticPr fontId="1"/>
  </si>
  <si>
    <t>ロボット③　補助基本額</t>
    <rPh sb="6" eb="8">
      <t>ホジョ</t>
    </rPh>
    <rPh sb="8" eb="11">
      <t>キホンガク</t>
    </rPh>
    <phoneticPr fontId="1"/>
  </si>
  <si>
    <t>ロボット③　台数</t>
    <rPh sb="6" eb="8">
      <t>ダイスウ</t>
    </rPh>
    <phoneticPr fontId="1"/>
  </si>
  <si>
    <t>ロボット③　所要額</t>
    <rPh sb="6" eb="9">
      <t>ショヨウガク</t>
    </rPh>
    <phoneticPr fontId="1"/>
  </si>
  <si>
    <t>ロボット④</t>
  </si>
  <si>
    <t>ロボット④　種別⑴</t>
    <rPh sb="6" eb="8">
      <t>シュベツ</t>
    </rPh>
    <phoneticPr fontId="1"/>
  </si>
  <si>
    <t>ロボット④　種別⑵</t>
    <rPh sb="6" eb="8">
      <t>シュベツ</t>
    </rPh>
    <phoneticPr fontId="1"/>
  </si>
  <si>
    <t>ロボット④　製品名</t>
    <rPh sb="6" eb="9">
      <t>セイヒンメイ</t>
    </rPh>
    <phoneticPr fontId="1"/>
  </si>
  <si>
    <t>ロボット④　単価</t>
    <rPh sb="6" eb="8">
      <t>タンカ</t>
    </rPh>
    <phoneticPr fontId="1"/>
  </si>
  <si>
    <t>ロボット④　×4/5</t>
  </si>
  <si>
    <t>ロボット④　上限額</t>
    <rPh sb="6" eb="8">
      <t>ジョウゲン</t>
    </rPh>
    <rPh sb="8" eb="9">
      <t>ガク</t>
    </rPh>
    <phoneticPr fontId="1"/>
  </si>
  <si>
    <t>ロボット④　補助基本額</t>
    <rPh sb="6" eb="8">
      <t>ホジョ</t>
    </rPh>
    <rPh sb="8" eb="11">
      <t>キホンガク</t>
    </rPh>
    <phoneticPr fontId="1"/>
  </si>
  <si>
    <t>ロボット④　台数</t>
    <rPh sb="6" eb="8">
      <t>ダイスウ</t>
    </rPh>
    <phoneticPr fontId="1"/>
  </si>
  <si>
    <t>ロボット④　所要額</t>
    <rPh sb="6" eb="9">
      <t>ショヨウガク</t>
    </rPh>
    <phoneticPr fontId="1"/>
  </si>
  <si>
    <t>ロボット⑤</t>
  </si>
  <si>
    <t>ロボット⑤　種別⑴</t>
    <rPh sb="6" eb="8">
      <t>シュベツ</t>
    </rPh>
    <phoneticPr fontId="1"/>
  </si>
  <si>
    <t>ロボット⑤　種別⑵</t>
    <rPh sb="6" eb="8">
      <t>シュベツ</t>
    </rPh>
    <phoneticPr fontId="1"/>
  </si>
  <si>
    <t>ロボット⑤　製品名</t>
    <rPh sb="6" eb="9">
      <t>セイヒンメイ</t>
    </rPh>
    <phoneticPr fontId="1"/>
  </si>
  <si>
    <t>ロボット⑤　単価</t>
    <rPh sb="6" eb="8">
      <t>タンカ</t>
    </rPh>
    <phoneticPr fontId="1"/>
  </si>
  <si>
    <t>ロボット⑤　上限額</t>
    <rPh sb="6" eb="8">
      <t>ジョウゲン</t>
    </rPh>
    <rPh sb="8" eb="9">
      <t>ガク</t>
    </rPh>
    <phoneticPr fontId="1"/>
  </si>
  <si>
    <t>ロボット⑤　補助基本額</t>
    <rPh sb="6" eb="8">
      <t>ホジョ</t>
    </rPh>
    <rPh sb="8" eb="11">
      <t>キホンガク</t>
    </rPh>
    <phoneticPr fontId="1"/>
  </si>
  <si>
    <t>ロボット⑤　台数</t>
    <rPh sb="6" eb="8">
      <t>ダイスウ</t>
    </rPh>
    <phoneticPr fontId="1"/>
  </si>
  <si>
    <t>ロボット⑤　所要額</t>
    <rPh sb="6" eb="9">
      <t>ショヨウガク</t>
    </rPh>
    <phoneticPr fontId="1"/>
  </si>
  <si>
    <t>基本情報</t>
    <rPh sb="0" eb="2">
      <t>キホン</t>
    </rPh>
    <rPh sb="2" eb="4">
      <t>ジョウホウ</t>
    </rPh>
    <phoneticPr fontId="1"/>
  </si>
  <si>
    <t>ロボット　所要額合計</t>
    <rPh sb="5" eb="8">
      <t>ショヨウガク</t>
    </rPh>
    <rPh sb="8" eb="10">
      <t>ゴウケイ</t>
    </rPh>
    <phoneticPr fontId="1"/>
  </si>
  <si>
    <t>ICT①　製品名・台数</t>
    <rPh sb="5" eb="8">
      <t>セイヒンメイ</t>
    </rPh>
    <rPh sb="9" eb="11">
      <t>ダイスウ</t>
    </rPh>
    <phoneticPr fontId="1"/>
  </si>
  <si>
    <t>ICT①　対象経費</t>
    <rPh sb="5" eb="7">
      <t>タイショウ</t>
    </rPh>
    <rPh sb="7" eb="9">
      <t>ケイヒ</t>
    </rPh>
    <phoneticPr fontId="1"/>
  </si>
  <si>
    <t>ロボット⑤　×4/5</t>
    <phoneticPr fontId="1"/>
  </si>
  <si>
    <t>ICT②　製品名・台数</t>
    <rPh sb="5" eb="8">
      <t>セイヒンメイ</t>
    </rPh>
    <rPh sb="9" eb="11">
      <t>ダイスウ</t>
    </rPh>
    <phoneticPr fontId="1"/>
  </si>
  <si>
    <t>ICT②　対象経費</t>
    <rPh sb="5" eb="7">
      <t>タイショウ</t>
    </rPh>
    <rPh sb="7" eb="9">
      <t>ケイヒ</t>
    </rPh>
    <phoneticPr fontId="1"/>
  </si>
  <si>
    <t>ICT③　製品名・台数</t>
    <rPh sb="5" eb="8">
      <t>セイヒンメイ</t>
    </rPh>
    <rPh sb="9" eb="11">
      <t>ダイスウ</t>
    </rPh>
    <phoneticPr fontId="1"/>
  </si>
  <si>
    <t>ICT③　対象経費</t>
    <rPh sb="5" eb="7">
      <t>タイショウ</t>
    </rPh>
    <rPh sb="7" eb="9">
      <t>ケイヒ</t>
    </rPh>
    <phoneticPr fontId="1"/>
  </si>
  <si>
    <t>ICT　×4/5</t>
    <phoneticPr fontId="1"/>
  </si>
  <si>
    <t>ICT　上限額</t>
    <rPh sb="4" eb="7">
      <t>ジョウゲンガク</t>
    </rPh>
    <phoneticPr fontId="1"/>
  </si>
  <si>
    <t>ICT　補助基本額</t>
    <rPh sb="4" eb="6">
      <t>ホジョ</t>
    </rPh>
    <rPh sb="6" eb="9">
      <t>キホンガク</t>
    </rPh>
    <phoneticPr fontId="1"/>
  </si>
  <si>
    <t>ICT　所要額合計</t>
    <rPh sb="4" eb="7">
      <t>ショヨウガク</t>
    </rPh>
    <rPh sb="7" eb="9">
      <t>ゴウケイ</t>
    </rPh>
    <phoneticPr fontId="1"/>
  </si>
  <si>
    <t>ICT</t>
    <phoneticPr fontId="1"/>
  </si>
  <si>
    <t>パッケージ</t>
    <phoneticPr fontId="1"/>
  </si>
  <si>
    <t>パッケージ①　種別</t>
    <rPh sb="7" eb="9">
      <t>シュベツ</t>
    </rPh>
    <phoneticPr fontId="1"/>
  </si>
  <si>
    <t>パッケージ①　製品名・台数</t>
    <rPh sb="7" eb="10">
      <t>セイヒンメイ</t>
    </rPh>
    <rPh sb="11" eb="13">
      <t>ダイスウ</t>
    </rPh>
    <phoneticPr fontId="1"/>
  </si>
  <si>
    <t>パッケージ①　対象経費</t>
    <rPh sb="7" eb="9">
      <t>タイショウ</t>
    </rPh>
    <rPh sb="9" eb="11">
      <t>ケイヒ</t>
    </rPh>
    <phoneticPr fontId="1"/>
  </si>
  <si>
    <t>パッケージ②　種別</t>
    <rPh sb="7" eb="9">
      <t>シュベツ</t>
    </rPh>
    <phoneticPr fontId="1"/>
  </si>
  <si>
    <t>パッケージ②　製品名・台数</t>
    <rPh sb="7" eb="10">
      <t>セイヒンメイ</t>
    </rPh>
    <rPh sb="11" eb="13">
      <t>ダイスウ</t>
    </rPh>
    <phoneticPr fontId="1"/>
  </si>
  <si>
    <t>パッケージ②　対象経費</t>
    <rPh sb="7" eb="9">
      <t>タイショウ</t>
    </rPh>
    <rPh sb="9" eb="11">
      <t>ケイヒ</t>
    </rPh>
    <phoneticPr fontId="1"/>
  </si>
  <si>
    <t>パッケージ③　種別</t>
    <rPh sb="7" eb="9">
      <t>シュベツ</t>
    </rPh>
    <phoneticPr fontId="1"/>
  </si>
  <si>
    <t>パッケージ③　製品名・台数</t>
    <rPh sb="7" eb="10">
      <t>セイヒンメイ</t>
    </rPh>
    <rPh sb="11" eb="13">
      <t>ダイスウ</t>
    </rPh>
    <phoneticPr fontId="1"/>
  </si>
  <si>
    <t>パッケージ③　対象経費</t>
    <rPh sb="7" eb="9">
      <t>タイショウ</t>
    </rPh>
    <rPh sb="9" eb="11">
      <t>ケイヒ</t>
    </rPh>
    <phoneticPr fontId="1"/>
  </si>
  <si>
    <t>パッケージ④　種別</t>
    <rPh sb="7" eb="9">
      <t>シュベツ</t>
    </rPh>
    <phoneticPr fontId="1"/>
  </si>
  <si>
    <t>パッケージ④　製品名・台数</t>
    <rPh sb="7" eb="10">
      <t>セイヒンメイ</t>
    </rPh>
    <rPh sb="11" eb="13">
      <t>ダイスウ</t>
    </rPh>
    <phoneticPr fontId="1"/>
  </si>
  <si>
    <t>パッケージ④　対象経費</t>
    <rPh sb="7" eb="9">
      <t>タイショウ</t>
    </rPh>
    <rPh sb="9" eb="11">
      <t>ケイヒ</t>
    </rPh>
    <phoneticPr fontId="1"/>
  </si>
  <si>
    <t>パッケージ⑤　種別</t>
    <rPh sb="7" eb="9">
      <t>シュベツ</t>
    </rPh>
    <phoneticPr fontId="1"/>
  </si>
  <si>
    <t>パッケージ⑤　製品名・台数</t>
    <rPh sb="7" eb="10">
      <t>セイヒンメイ</t>
    </rPh>
    <rPh sb="11" eb="13">
      <t>ダイスウ</t>
    </rPh>
    <phoneticPr fontId="1"/>
  </si>
  <si>
    <t>パッケージ⑤　対象経費</t>
    <rPh sb="7" eb="9">
      <t>タイショウ</t>
    </rPh>
    <rPh sb="9" eb="11">
      <t>ケイヒ</t>
    </rPh>
    <phoneticPr fontId="1"/>
  </si>
  <si>
    <t>パッケージ⑥　種別</t>
    <rPh sb="7" eb="9">
      <t>シュベツ</t>
    </rPh>
    <phoneticPr fontId="1"/>
  </si>
  <si>
    <t>パッケージ⑥　製品名・台数</t>
    <rPh sb="7" eb="10">
      <t>セイヒンメイ</t>
    </rPh>
    <rPh sb="11" eb="13">
      <t>ダイスウ</t>
    </rPh>
    <phoneticPr fontId="1"/>
  </si>
  <si>
    <t>パッケージ⑥　対象経費</t>
    <rPh sb="7" eb="9">
      <t>タイショウ</t>
    </rPh>
    <rPh sb="9" eb="11">
      <t>ケイヒ</t>
    </rPh>
    <phoneticPr fontId="1"/>
  </si>
  <si>
    <t>パッケージ⑦　種別</t>
    <rPh sb="7" eb="9">
      <t>シュベツ</t>
    </rPh>
    <phoneticPr fontId="1"/>
  </si>
  <si>
    <t>パッケージ⑦　製品名・台数</t>
    <rPh sb="7" eb="10">
      <t>セイヒンメイ</t>
    </rPh>
    <rPh sb="11" eb="13">
      <t>ダイスウ</t>
    </rPh>
    <phoneticPr fontId="1"/>
  </si>
  <si>
    <t>パッケージ⑦　対象経費</t>
    <rPh sb="7" eb="9">
      <t>タイショウ</t>
    </rPh>
    <rPh sb="9" eb="11">
      <t>ケイヒ</t>
    </rPh>
    <phoneticPr fontId="1"/>
  </si>
  <si>
    <t>パッケージ⑧　種別</t>
    <rPh sb="7" eb="9">
      <t>シュベツ</t>
    </rPh>
    <phoneticPr fontId="1"/>
  </si>
  <si>
    <t>パッケージ⑧　製品名・台数</t>
    <rPh sb="7" eb="10">
      <t>セイヒンメイ</t>
    </rPh>
    <rPh sb="11" eb="13">
      <t>ダイスウ</t>
    </rPh>
    <phoneticPr fontId="1"/>
  </si>
  <si>
    <t>パッケージ⑧　対象経費</t>
    <rPh sb="7" eb="9">
      <t>タイショウ</t>
    </rPh>
    <rPh sb="9" eb="11">
      <t>ケイヒ</t>
    </rPh>
    <phoneticPr fontId="1"/>
  </si>
  <si>
    <t>パッケージ⑨　種別</t>
    <rPh sb="7" eb="9">
      <t>シュベツ</t>
    </rPh>
    <phoneticPr fontId="1"/>
  </si>
  <si>
    <t>パッケージ⑨　製品名・台数</t>
    <rPh sb="7" eb="10">
      <t>セイヒンメイ</t>
    </rPh>
    <rPh sb="11" eb="13">
      <t>ダイスウ</t>
    </rPh>
    <phoneticPr fontId="1"/>
  </si>
  <si>
    <t>パッケージ⑨　対象経費</t>
    <rPh sb="7" eb="9">
      <t>タイショウ</t>
    </rPh>
    <rPh sb="9" eb="11">
      <t>ケイヒ</t>
    </rPh>
    <phoneticPr fontId="1"/>
  </si>
  <si>
    <t>見守り通信環境整備　対象経費</t>
    <rPh sb="0" eb="2">
      <t>ミマモ</t>
    </rPh>
    <rPh sb="3" eb="5">
      <t>ツウシン</t>
    </rPh>
    <rPh sb="5" eb="7">
      <t>カンキョウ</t>
    </rPh>
    <rPh sb="7" eb="9">
      <t>セイビ</t>
    </rPh>
    <rPh sb="10" eb="12">
      <t>タイショウ</t>
    </rPh>
    <rPh sb="12" eb="14">
      <t>ケイヒ</t>
    </rPh>
    <phoneticPr fontId="1"/>
  </si>
  <si>
    <t>見守り通信環境整備　製品名・台数</t>
    <rPh sb="0" eb="2">
      <t>ミマモ</t>
    </rPh>
    <rPh sb="3" eb="5">
      <t>ツウシン</t>
    </rPh>
    <rPh sb="5" eb="7">
      <t>カンキョウ</t>
    </rPh>
    <rPh sb="7" eb="9">
      <t>セイビ</t>
    </rPh>
    <rPh sb="10" eb="13">
      <t>セイヒンメイ</t>
    </rPh>
    <rPh sb="14" eb="16">
      <t>ダイスウ</t>
    </rPh>
    <phoneticPr fontId="1"/>
  </si>
  <si>
    <t>パッケージ　×4/5</t>
    <phoneticPr fontId="1"/>
  </si>
  <si>
    <t>パッケージ　上限額</t>
    <rPh sb="6" eb="9">
      <t>ジョウゲンガク</t>
    </rPh>
    <phoneticPr fontId="1"/>
  </si>
  <si>
    <t>パッケージ　補助基本額</t>
    <rPh sb="6" eb="8">
      <t>ホジョ</t>
    </rPh>
    <rPh sb="8" eb="11">
      <t>キホンガク</t>
    </rPh>
    <phoneticPr fontId="1"/>
  </si>
  <si>
    <t>パッケージ　所要額合計</t>
    <rPh sb="6" eb="9">
      <t>ショヨウガク</t>
    </rPh>
    <rPh sb="9" eb="11">
      <t>ゴウケイ</t>
    </rPh>
    <phoneticPr fontId="1"/>
  </si>
  <si>
    <t>業務改善</t>
    <rPh sb="0" eb="2">
      <t>ギョウム</t>
    </rPh>
    <rPh sb="2" eb="4">
      <t>カイゼン</t>
    </rPh>
    <phoneticPr fontId="1"/>
  </si>
  <si>
    <t>第三者　対象経費</t>
    <rPh sb="0" eb="3">
      <t>ダイサンシャ</t>
    </rPh>
    <rPh sb="4" eb="6">
      <t>タイショウ</t>
    </rPh>
    <rPh sb="6" eb="8">
      <t>ケイヒ</t>
    </rPh>
    <phoneticPr fontId="1"/>
  </si>
  <si>
    <t>研修・相談　対象経費</t>
    <rPh sb="0" eb="2">
      <t>ケンシュウ</t>
    </rPh>
    <rPh sb="3" eb="5">
      <t>ソウダン</t>
    </rPh>
    <rPh sb="6" eb="8">
      <t>タイショウ</t>
    </rPh>
    <rPh sb="8" eb="10">
      <t>ケイヒ</t>
    </rPh>
    <phoneticPr fontId="1"/>
  </si>
  <si>
    <t>業務改善　×4/5</t>
    <rPh sb="0" eb="2">
      <t>ギョウム</t>
    </rPh>
    <rPh sb="2" eb="4">
      <t>カイゼン</t>
    </rPh>
    <phoneticPr fontId="1"/>
  </si>
  <si>
    <t>業務改善　上限額</t>
    <rPh sb="0" eb="2">
      <t>ギョウム</t>
    </rPh>
    <rPh sb="2" eb="4">
      <t>カイゼン</t>
    </rPh>
    <rPh sb="5" eb="8">
      <t>ジョウゲンガク</t>
    </rPh>
    <phoneticPr fontId="1"/>
  </si>
  <si>
    <t>業務改善　補助基本額</t>
    <rPh sb="0" eb="2">
      <t>ギョウム</t>
    </rPh>
    <rPh sb="2" eb="4">
      <t>カイゼン</t>
    </rPh>
    <rPh sb="5" eb="7">
      <t>ホジョ</t>
    </rPh>
    <rPh sb="7" eb="10">
      <t>キホンガク</t>
    </rPh>
    <phoneticPr fontId="1"/>
  </si>
  <si>
    <t>業務改善　所要額合計</t>
    <rPh sb="0" eb="2">
      <t>ギョウム</t>
    </rPh>
    <rPh sb="2" eb="4">
      <t>カイゼン</t>
    </rPh>
    <rPh sb="5" eb="8">
      <t>ショヨウガク</t>
    </rPh>
    <rPh sb="8" eb="10">
      <t>ゴウケイ</t>
    </rPh>
    <phoneticPr fontId="1"/>
  </si>
  <si>
    <t>補助金所要額　トータル</t>
    <rPh sb="0" eb="2">
      <t>ホジョ</t>
    </rPh>
    <rPh sb="2" eb="3">
      <t>カネ</t>
    </rPh>
    <rPh sb="3" eb="6">
      <t>ショヨウガク</t>
    </rPh>
    <phoneticPr fontId="1"/>
  </si>
  <si>
    <t>ロボット計</t>
    <rPh sb="4" eb="5">
      <t>ケイ</t>
    </rPh>
    <phoneticPr fontId="1"/>
  </si>
  <si>
    <t>トータル</t>
    <phoneticPr fontId="1"/>
  </si>
  <si>
    <t>No.</t>
    <phoneticPr fontId="1"/>
  </si>
  <si>
    <t>事業所住所</t>
    <rPh sb="0" eb="3">
      <t>ジギョウショ</t>
    </rPh>
    <rPh sb="3" eb="5">
      <t>ジュウショ</t>
    </rPh>
    <phoneticPr fontId="1"/>
  </si>
  <si>
    <t>サービス種別</t>
    <rPh sb="4" eb="6">
      <t>シュベツ</t>
    </rPh>
    <phoneticPr fontId="1"/>
  </si>
  <si>
    <t>社会福祉法人○○</t>
    <rPh sb="0" eb="6">
      <t>シャカイフクシホウジン</t>
    </rPh>
    <phoneticPr fontId="1"/>
  </si>
  <si>
    <t>令和6年10月28日</t>
    <rPh sb="0" eb="2">
      <t>レイワ</t>
    </rPh>
    <rPh sb="3" eb="4">
      <t>ネン</t>
    </rPh>
    <rPh sb="6" eb="7">
      <t>ガツ</t>
    </rPh>
    <rPh sb="9" eb="10">
      <t>ニチ</t>
    </rPh>
    <phoneticPr fontId="1"/>
  </si>
  <si>
    <t>○○○○</t>
    <phoneticPr fontId="1"/>
  </si>
  <si>
    <t>○○○○＠××××</t>
    <phoneticPr fontId="1"/>
  </si>
  <si>
    <t>○○○○－○○－○○○○</t>
    <phoneticPr fontId="1"/>
  </si>
  <si>
    <t>移乗や移動を支援する機器（床走行式リフト等）</t>
  </si>
  <si>
    <t>○○センサー</t>
    <phoneticPr fontId="1"/>
  </si>
  <si>
    <t>特別養護老人ホーム○○</t>
    <rPh sb="0" eb="6">
      <t>トクベツヨウゴロウジン</t>
    </rPh>
    <phoneticPr fontId="1"/>
  </si>
  <si>
    <t>理事長○○○○</t>
    <rPh sb="0" eb="3">
      <t>リジチョウ</t>
    </rPh>
    <phoneticPr fontId="1"/>
  </si>
  <si>
    <t>タブレット・３台</t>
    <rPh sb="7" eb="8">
      <t>ダイ</t>
    </rPh>
    <phoneticPr fontId="1"/>
  </si>
  <si>
    <t>介護ソフト○○・一式</t>
    <rPh sb="0" eb="2">
      <t>カイゴ</t>
    </rPh>
    <rPh sb="8" eb="10">
      <t>イッシキ</t>
    </rPh>
    <phoneticPr fontId="1"/>
  </si>
  <si>
    <t>無線アクセスポイント整備一式</t>
    <rPh sb="0" eb="2">
      <t>ムセン</t>
    </rPh>
    <rPh sb="10" eb="12">
      <t>セイビ</t>
    </rPh>
    <rPh sb="12" eb="14">
      <t>イッシキ</t>
    </rPh>
    <phoneticPr fontId="1"/>
  </si>
  <si>
    <t>●●床走行式リフト</t>
    <rPh sb="2" eb="6">
      <t>ユカソウコウシキ</t>
    </rPh>
    <phoneticPr fontId="1"/>
  </si>
  <si>
    <t>職種</t>
    <rPh sb="0" eb="2">
      <t>ショクシュ</t>
    </rPh>
    <phoneticPr fontId="1"/>
  </si>
  <si>
    <t>サービス種別</t>
    <rPh sb="4" eb="6">
      <t>シュベツ</t>
    </rPh>
    <phoneticPr fontId="1"/>
  </si>
  <si>
    <t>事業所名</t>
    <rPh sb="0" eb="3">
      <t>ジギョウショ</t>
    </rPh>
    <rPh sb="3" eb="4">
      <t>メイ</t>
    </rPh>
    <phoneticPr fontId="1"/>
  </si>
  <si>
    <t>記入上の注意</t>
    <rPh sb="0" eb="3">
      <t>キニュウジョウ</t>
    </rPh>
    <rPh sb="4" eb="6">
      <t>チュウイ</t>
    </rPh>
    <phoneticPr fontId="1"/>
  </si>
  <si>
    <t>　　</t>
    <phoneticPr fontId="1"/>
  </si>
  <si>
    <t>　</t>
    <phoneticPr fontId="1"/>
  </si>
  <si>
    <t>介護員</t>
    <rPh sb="0" eb="3">
      <t>カイゴイン</t>
    </rPh>
    <phoneticPr fontId="1"/>
  </si>
  <si>
    <t>看護師</t>
    <rPh sb="0" eb="3">
      <t>カンゴシ</t>
    </rPh>
    <phoneticPr fontId="1"/>
  </si>
  <si>
    <t>准看護師</t>
    <rPh sb="0" eb="4">
      <t>ジュンカンゴシ</t>
    </rPh>
    <phoneticPr fontId="1"/>
  </si>
  <si>
    <t>医師</t>
    <rPh sb="0" eb="2">
      <t>イシ</t>
    </rPh>
    <phoneticPr fontId="1"/>
  </si>
  <si>
    <t>管理栄養士</t>
    <rPh sb="0" eb="5">
      <t>カンリエイヨウシ</t>
    </rPh>
    <phoneticPr fontId="1"/>
  </si>
  <si>
    <t>薬剤師</t>
    <rPh sb="0" eb="3">
      <t>ヤクザイシ</t>
    </rPh>
    <phoneticPr fontId="1"/>
  </si>
  <si>
    <t>実人数</t>
    <rPh sb="0" eb="3">
      <t>ジツニンズウ</t>
    </rPh>
    <phoneticPr fontId="1"/>
  </si>
  <si>
    <t>介護支援専門員</t>
    <rPh sb="0" eb="7">
      <t>カイゴシエンセンモンイン</t>
    </rPh>
    <phoneticPr fontId="1"/>
  </si>
  <si>
    <t>訪問介護員</t>
    <rPh sb="0" eb="5">
      <t>ホウモンカイゴイン</t>
    </rPh>
    <phoneticPr fontId="1"/>
  </si>
  <si>
    <t>居宅介護支援専門員</t>
    <rPh sb="0" eb="2">
      <t>キョタク</t>
    </rPh>
    <rPh sb="2" eb="9">
      <t>カイゴシエンセンモンイン</t>
    </rPh>
    <phoneticPr fontId="1"/>
  </si>
  <si>
    <t>過年度に補助金の交付を受けた事業所にかかる職員数の区分については、過年度に交付した際と当該年度申請時点の職員数（常勤換算）で少ない方の区分により算定すること。</t>
    <phoneticPr fontId="1"/>
  </si>
  <si>
    <t>その他（　　　）</t>
    <rPh sb="2" eb="3">
      <t>タ</t>
    </rPh>
    <phoneticPr fontId="1"/>
  </si>
  <si>
    <t>小計</t>
    <rPh sb="0" eb="2">
      <t>ショウケイ</t>
    </rPh>
    <phoneticPr fontId="1"/>
  </si>
  <si>
    <t>機能訓練指導員（老健・介護医療院の場合、言語聴覚士、作業療法士、理学療法士）</t>
    <rPh sb="0" eb="7">
      <t>キノウクンレンシドウイン</t>
    </rPh>
    <rPh sb="8" eb="10">
      <t>ロウケン</t>
    </rPh>
    <rPh sb="11" eb="16">
      <t>カイゴイリョウイン</t>
    </rPh>
    <rPh sb="17" eb="19">
      <t>バアイ</t>
    </rPh>
    <rPh sb="20" eb="25">
      <t>ゲンゴチョウカクシ</t>
    </rPh>
    <rPh sb="26" eb="31">
      <t>サギョウリョウホウシ</t>
    </rPh>
    <rPh sb="32" eb="34">
      <t>リガク</t>
    </rPh>
    <rPh sb="34" eb="37">
      <t>リョウホウシ</t>
    </rPh>
    <phoneticPr fontId="1"/>
  </si>
  <si>
    <t>合計（小数点以下四捨五入）　Ａ</t>
    <rPh sb="0" eb="2">
      <t>ゴウケイ</t>
    </rPh>
    <rPh sb="3" eb="8">
      <t>ショウスウテンイカ</t>
    </rPh>
    <rPh sb="8" eb="12">
      <t>シシャゴニュウ</t>
    </rPh>
    <phoneticPr fontId="1"/>
  </si>
  <si>
    <t>Ａ又はＢの少ない方の人数（自動入力）</t>
    <rPh sb="1" eb="2">
      <t>マタ</t>
    </rPh>
    <rPh sb="5" eb="6">
      <t>スク</t>
    </rPh>
    <rPh sb="8" eb="9">
      <t>ホウ</t>
    </rPh>
    <rPh sb="10" eb="12">
      <t>ニンズウ</t>
    </rPh>
    <rPh sb="13" eb="15">
      <t>ジドウ</t>
    </rPh>
    <rPh sb="15" eb="17">
      <t>ニュウリョク</t>
    </rPh>
    <phoneticPr fontId="1"/>
  </si>
  <si>
    <t>職　員　数　一　覧　（「ＩＣＴ等の導入」申請事業所用）</t>
    <rPh sb="0" eb="1">
      <t>ショク</t>
    </rPh>
    <rPh sb="2" eb="3">
      <t>イン</t>
    </rPh>
    <rPh sb="4" eb="5">
      <t>カズ</t>
    </rPh>
    <rPh sb="6" eb="7">
      <t>イチ</t>
    </rPh>
    <rPh sb="8" eb="9">
      <t>ラン</t>
    </rPh>
    <rPh sb="15" eb="16">
      <t>トウ</t>
    </rPh>
    <rPh sb="17" eb="19">
      <t>ドウニュウ</t>
    </rPh>
    <rPh sb="20" eb="25">
      <t>シンセイジギョウショ</t>
    </rPh>
    <rPh sb="25" eb="26">
      <t>ヨウ</t>
    </rPh>
    <phoneticPr fontId="1"/>
  </si>
  <si>
    <t>常勤換算方法により
算出された人数</t>
    <rPh sb="0" eb="6">
      <t>ジョウキンカンザンホウホウ</t>
    </rPh>
    <rPh sb="10" eb="12">
      <t>サンシュツ</t>
    </rPh>
    <rPh sb="15" eb="17">
      <t>ニンズウ</t>
    </rPh>
    <phoneticPr fontId="1"/>
  </si>
  <si>
    <t>職員数には、訪問介護員等の直接処遇職員だけでなく、ＩＣＴの活用が見込まれる管理者や生活相談員等の職員も算入して差し支えない。</t>
    <rPh sb="51" eb="53">
      <t>サンニュウ</t>
    </rPh>
    <phoneticPr fontId="1"/>
  </si>
  <si>
    <t>ＩＣＴの活用が見込まれる管理者や生活相談員等</t>
    <rPh sb="12" eb="15">
      <t>カンリシャ</t>
    </rPh>
    <rPh sb="16" eb="18">
      <t>セイカツ</t>
    </rPh>
    <rPh sb="18" eb="21">
      <t>ソウダンイン</t>
    </rPh>
    <rPh sb="21" eb="22">
      <t>トウ</t>
    </rPh>
    <phoneticPr fontId="1"/>
  </si>
  <si>
    <t>過年度に「ＩＣＴ等の導入」に係る補助金の交付を受けた事業所については、その際に申請した職員数（該当がない場合は空欄で可）　Ｂ</t>
    <rPh sb="0" eb="3">
      <t>カネンド</t>
    </rPh>
    <rPh sb="8" eb="9">
      <t>トウ</t>
    </rPh>
    <rPh sb="10" eb="12">
      <t>ドウニュウ</t>
    </rPh>
    <rPh sb="14" eb="15">
      <t>カカ</t>
    </rPh>
    <rPh sb="16" eb="19">
      <t>ホジョキン</t>
    </rPh>
    <rPh sb="20" eb="22">
      <t>コウフ</t>
    </rPh>
    <rPh sb="23" eb="24">
      <t>ウ</t>
    </rPh>
    <rPh sb="26" eb="29">
      <t>ジギョウショ</t>
    </rPh>
    <rPh sb="37" eb="38">
      <t>サイ</t>
    </rPh>
    <rPh sb="39" eb="41">
      <t>シンセイ</t>
    </rPh>
    <rPh sb="43" eb="46">
      <t>ショクインスウ</t>
    </rPh>
    <rPh sb="47" eb="49">
      <t>ガイトウ</t>
    </rPh>
    <rPh sb="52" eb="54">
      <t>バアイ</t>
    </rPh>
    <rPh sb="55" eb="57">
      <t>クウラン</t>
    </rPh>
    <rPh sb="58" eb="59">
      <t>カ</t>
    </rPh>
    <phoneticPr fontId="1"/>
  </si>
  <si>
    <t>職員数については、申請時点における常勤換算方法により算出された人数（「指定居宅サービス等の事業の人員、設備及び運営に関する基準」（平成11年３月31日厚生省令第37号）第２条第８号等の規定に基づいて計算した人数とし、小数点以下は四捨五入するものとする。）とするが、居宅を訪問してサービスを提供する職員（訪問介護員、居宅介護支援専門員等）及び管理者や生活相談員等の職員については、従事する職務の性質上、実人数（常勤・非常勤の別は問わない）としても差し支えない。</t>
    <phoneticPr fontId="1"/>
  </si>
  <si>
    <t>その他参考となる資料</t>
    <rPh sb="2" eb="3">
      <t>タ</t>
    </rPh>
    <rPh sb="3" eb="5">
      <t>サンコウ</t>
    </rPh>
    <rPh sb="8" eb="10">
      <t>シリョウ</t>
    </rPh>
    <phoneticPr fontId="1"/>
  </si>
  <si>
    <t>過年度に「ＩＣＴ等の導入」に係る補助金の交付を受けた額（該当がない場合は空欄で可）</t>
    <rPh sb="0" eb="3">
      <t>カネンド</t>
    </rPh>
    <rPh sb="8" eb="9">
      <t>トウ</t>
    </rPh>
    <rPh sb="10" eb="12">
      <t>ドウニュウ</t>
    </rPh>
    <rPh sb="14" eb="15">
      <t>カカ</t>
    </rPh>
    <rPh sb="16" eb="19">
      <t>ホジョキン</t>
    </rPh>
    <rPh sb="20" eb="22">
      <t>コウフ</t>
    </rPh>
    <rPh sb="23" eb="24">
      <t>ウ</t>
    </rPh>
    <rPh sb="26" eb="27">
      <t>ガク</t>
    </rPh>
    <rPh sb="28" eb="30">
      <t>ガイトウ</t>
    </rPh>
    <rPh sb="33" eb="35">
      <t>バアイ</t>
    </rPh>
    <rPh sb="36" eb="38">
      <t>クウラン</t>
    </rPh>
    <rPh sb="39" eb="40">
      <t>カ</t>
    </rPh>
    <phoneticPr fontId="1"/>
  </si>
  <si>
    <t>ロボット　⑦その他</t>
    <rPh sb="8" eb="9">
      <t>タ</t>
    </rPh>
    <phoneticPr fontId="1"/>
  </si>
  <si>
    <t>別紙（４）（様式第１号関係）</t>
    <phoneticPr fontId="1"/>
  </si>
  <si>
    <t>介護現場における生産性向上の取組に関する研修・相談等</t>
    <rPh sb="0" eb="4">
      <t>カイゴゲンバ</t>
    </rPh>
    <rPh sb="8" eb="10">
      <t>セイサン</t>
    </rPh>
    <rPh sb="10" eb="11">
      <t>セイ</t>
    </rPh>
    <rPh sb="11" eb="13">
      <t>コウジョウ</t>
    </rPh>
    <rPh sb="14" eb="16">
      <t>トリクミ</t>
    </rPh>
    <rPh sb="17" eb="18">
      <t>カン</t>
    </rPh>
    <rPh sb="20" eb="22">
      <t>ケンシュウ</t>
    </rPh>
    <rPh sb="23" eb="25">
      <t>ソウダン</t>
    </rPh>
    <rPh sb="25" eb="2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</si>
</sst>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color theme="1"/>
      <name val="ＭＳ 明朝"/>
      <family val="1"/>
      <charset val="128"/>
    </font>
    <font>
      <sz val="16"/>
      <color theme="1"/>
      <name val="ＭＳ 明朝"/>
      <family val="1"/>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8"/>
      <color theme="1"/>
      <name val="ＭＳ ゴシック"/>
      <family val="3"/>
      <charset val="128"/>
    </font>
    <font>
      <sz val="10"/>
      <color theme="1"/>
      <name val="ＭＳ ゴシック"/>
      <family val="3"/>
      <charset val="128"/>
    </font>
    <font>
      <sz val="7"/>
      <color theme="1"/>
      <name val="ＭＳ ゴシック"/>
      <family val="3"/>
      <charset val="128"/>
    </font>
    <font>
      <sz val="9"/>
      <color theme="1"/>
      <name val="ＭＳ ゴシック"/>
      <family val="3"/>
      <charset val="128"/>
    </font>
    <font>
      <sz val="11"/>
      <color rgb="FFFF0000"/>
      <name val="ＭＳ ゴシック"/>
      <family val="3"/>
      <charset val="128"/>
    </font>
    <font>
      <b/>
      <sz val="11"/>
      <color rgb="FFFF0000"/>
      <name val="ＭＳ ゴシック"/>
      <family val="3"/>
      <charset val="128"/>
    </font>
    <font>
      <b/>
      <sz val="10"/>
      <color theme="1"/>
      <name val="ＭＳ ゴシック"/>
      <family val="3"/>
      <charset val="128"/>
    </font>
    <font>
      <sz val="12"/>
      <color theme="1"/>
      <name val="ＭＳ ゴシック"/>
      <family val="3"/>
      <charset val="128"/>
    </font>
    <font>
      <b/>
      <u/>
      <sz val="11"/>
      <color rgb="FFFF0000"/>
      <name val="ＭＳ ゴシック"/>
      <family val="3"/>
      <charset val="128"/>
    </font>
    <font>
      <sz val="8"/>
      <color indexed="81"/>
      <name val="MS P ゴシック"/>
      <family val="3"/>
      <charset val="128"/>
    </font>
    <font>
      <sz val="11"/>
      <name val="ＭＳ ゴシック"/>
      <family val="3"/>
      <charset val="128"/>
    </font>
    <font>
      <sz val="11"/>
      <color rgb="FFFF0000"/>
      <name val="ＭＳ 明朝"/>
      <family val="1"/>
      <charset val="128"/>
    </font>
    <font>
      <sz val="12"/>
      <color rgb="FFFF0000"/>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1" tint="0.34998626667073579"/>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9" fillId="0" borderId="0"/>
    <xf numFmtId="0" fontId="20" fillId="0" borderId="0">
      <alignment vertical="center"/>
    </xf>
    <xf numFmtId="0" fontId="21" fillId="0" borderId="0">
      <alignment vertical="center"/>
    </xf>
    <xf numFmtId="38" fontId="22" fillId="0" borderId="0" applyFont="0" applyFill="0" applyBorder="0" applyAlignment="0" applyProtection="0">
      <alignment vertical="center"/>
    </xf>
    <xf numFmtId="38" fontId="20" fillId="0" borderId="0" applyFont="0" applyFill="0" applyBorder="0" applyAlignment="0" applyProtection="0">
      <alignment vertical="center"/>
    </xf>
  </cellStyleXfs>
  <cellXfs count="278">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5" fillId="0" borderId="0" xfId="0" applyFont="1" applyAlignment="1">
      <alignment horizontal="right" vertical="center"/>
    </xf>
    <xf numFmtId="0" fontId="23" fillId="0" borderId="0" xfId="0" applyFo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5" fillId="0" borderId="0" xfId="0" applyFont="1">
      <alignment vertical="center"/>
    </xf>
    <xf numFmtId="38" fontId="25" fillId="0" borderId="0" xfId="5" applyFont="1">
      <alignment vertical="center"/>
    </xf>
    <xf numFmtId="0" fontId="26" fillId="0" borderId="0" xfId="0" applyFont="1">
      <alignment vertical="center"/>
    </xf>
    <xf numFmtId="0" fontId="27" fillId="0" borderId="0" xfId="0" applyFont="1" applyAlignment="1">
      <alignment vertical="center"/>
    </xf>
    <xf numFmtId="0" fontId="27" fillId="0" borderId="0" xfId="0" applyFont="1" applyAlignment="1">
      <alignment horizontal="center" vertical="center"/>
    </xf>
    <xf numFmtId="0" fontId="26" fillId="0" borderId="0" xfId="0" applyFont="1" applyAlignment="1">
      <alignment horizontal="right" vertical="center"/>
    </xf>
    <xf numFmtId="0" fontId="25" fillId="0" borderId="10" xfId="0" applyFont="1" applyBorder="1" applyAlignment="1">
      <alignment vertical="center" wrapText="1"/>
    </xf>
    <xf numFmtId="0" fontId="31" fillId="8" borderId="10" xfId="0" applyFont="1" applyFill="1" applyBorder="1" applyAlignment="1">
      <alignment vertical="center" wrapText="1"/>
    </xf>
    <xf numFmtId="38" fontId="25" fillId="0" borderId="10" xfId="5" applyFont="1" applyBorder="1" applyAlignment="1">
      <alignment horizontal="right" vertical="center"/>
    </xf>
    <xf numFmtId="38" fontId="32" fillId="0" borderId="10" xfId="5" applyFont="1" applyBorder="1" applyAlignment="1">
      <alignment horizontal="right" vertical="center"/>
    </xf>
    <xf numFmtId="0" fontId="25" fillId="0" borderId="16" xfId="0" applyFont="1" applyBorder="1">
      <alignment vertical="center"/>
    </xf>
    <xf numFmtId="38" fontId="33" fillId="0" borderId="1" xfId="5" applyFont="1" applyBorder="1">
      <alignment vertical="center"/>
    </xf>
    <xf numFmtId="0" fontId="25" fillId="0" borderId="1" xfId="0" applyFont="1" applyBorder="1">
      <alignment vertical="center"/>
    </xf>
    <xf numFmtId="0" fontId="25" fillId="0" borderId="1" xfId="0" applyFont="1" applyBorder="1" applyAlignment="1">
      <alignment vertical="center"/>
    </xf>
    <xf numFmtId="0" fontId="29" fillId="0" borderId="0" xfId="0" applyFont="1" applyBorder="1" applyAlignment="1">
      <alignment horizontal="center" vertical="center" wrapText="1"/>
    </xf>
    <xf numFmtId="0" fontId="25" fillId="0" borderId="0" xfId="0" applyFont="1" applyBorder="1">
      <alignment vertical="center"/>
    </xf>
    <xf numFmtId="38" fontId="25" fillId="0" borderId="1" xfId="5" applyFont="1" applyBorder="1">
      <alignment vertical="center"/>
    </xf>
    <xf numFmtId="0" fontId="35" fillId="0" borderId="1" xfId="0" applyFont="1" applyBorder="1" applyAlignment="1">
      <alignment horizontal="center" vertical="center" shrinkToFit="1"/>
    </xf>
    <xf numFmtId="0" fontId="35" fillId="0" borderId="0" xfId="0" applyFont="1">
      <alignment vertical="center"/>
    </xf>
    <xf numFmtId="38" fontId="25" fillId="0" borderId="1" xfId="5" applyFont="1" applyBorder="1" applyAlignment="1">
      <alignment vertical="center"/>
    </xf>
    <xf numFmtId="38" fontId="25" fillId="0" borderId="10" xfId="5" applyFont="1" applyBorder="1" applyAlignment="1">
      <alignment horizontal="right" vertical="center" wrapText="1"/>
    </xf>
    <xf numFmtId="38" fontId="25" fillId="0" borderId="1" xfId="5" applyFont="1" applyBorder="1" applyAlignment="1">
      <alignment horizontal="right" vertical="center"/>
    </xf>
    <xf numFmtId="0" fontId="25" fillId="0" borderId="16" xfId="0" applyFont="1" applyBorder="1" applyAlignment="1">
      <alignment horizontal="center" vertical="center" wrapText="1"/>
    </xf>
    <xf numFmtId="0" fontId="25" fillId="0" borderId="1" xfId="0" applyFont="1" applyBorder="1" applyAlignment="1">
      <alignment vertical="center" wrapText="1"/>
    </xf>
    <xf numFmtId="0" fontId="25" fillId="0" borderId="11" xfId="0" applyFont="1" applyBorder="1" applyAlignment="1">
      <alignment vertical="center" wrapText="1"/>
    </xf>
    <xf numFmtId="0" fontId="31" fillId="0" borderId="12" xfId="0" applyFont="1" applyBorder="1" applyAlignment="1">
      <alignment horizontal="right" vertical="center"/>
    </xf>
    <xf numFmtId="0" fontId="29" fillId="0" borderId="1" xfId="0" applyFont="1" applyBorder="1" applyAlignment="1">
      <alignment horizontal="left" vertical="center" wrapText="1"/>
    </xf>
    <xf numFmtId="0" fontId="25" fillId="9" borderId="8" xfId="0" applyFont="1" applyFill="1" applyBorder="1" applyAlignment="1">
      <alignment horizontal="center" vertical="center" wrapText="1"/>
    </xf>
    <xf numFmtId="0" fontId="25" fillId="9" borderId="8" xfId="0" applyFont="1" applyFill="1" applyBorder="1" applyAlignment="1">
      <alignment horizontal="center" vertical="center"/>
    </xf>
    <xf numFmtId="0" fontId="25" fillId="9" borderId="10" xfId="0" applyFont="1" applyFill="1" applyBorder="1" applyAlignment="1">
      <alignment horizontal="center" vertical="center" wrapText="1"/>
    </xf>
    <xf numFmtId="0" fontId="25" fillId="9" borderId="10" xfId="0" applyFont="1" applyFill="1" applyBorder="1" applyAlignment="1">
      <alignment horizontal="center" vertical="center"/>
    </xf>
    <xf numFmtId="0" fontId="25" fillId="9" borderId="9"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7" fillId="0" borderId="0" xfId="0" applyFont="1" applyAlignment="1">
      <alignment horizontal="center" vertical="center"/>
    </xf>
    <xf numFmtId="0" fontId="35" fillId="0" borderId="0" xfId="0" applyFont="1" applyAlignment="1">
      <alignment horizontal="center" vertical="center"/>
    </xf>
    <xf numFmtId="0" fontId="25" fillId="9" borderId="8" xfId="0" applyFont="1" applyFill="1" applyBorder="1" applyAlignment="1">
      <alignment horizontal="center" vertical="center"/>
    </xf>
    <xf numFmtId="0" fontId="25" fillId="9" borderId="10" xfId="0" applyFont="1" applyFill="1" applyBorder="1" applyAlignment="1">
      <alignment horizontal="center" vertical="center"/>
    </xf>
    <xf numFmtId="38" fontId="32" fillId="0" borderId="10" xfId="5" applyFont="1" applyBorder="1" applyAlignment="1">
      <alignment horizontal="right" vertical="center"/>
    </xf>
    <xf numFmtId="0" fontId="25" fillId="9" borderId="1"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35" fillId="0" borderId="0" xfId="0" applyFont="1" applyAlignment="1">
      <alignment horizontal="right" vertical="center"/>
    </xf>
    <xf numFmtId="0" fontId="35" fillId="0" borderId="1" xfId="0" applyFont="1" applyBorder="1" applyAlignment="1">
      <alignment horizontal="center" vertical="center"/>
    </xf>
    <xf numFmtId="0" fontId="25" fillId="0" borderId="0" xfId="0" applyFont="1" applyAlignment="1">
      <alignment horizontal="right" vertical="center"/>
    </xf>
    <xf numFmtId="0" fontId="29" fillId="0" borderId="1" xfId="0" applyFont="1" applyBorder="1" applyAlignment="1">
      <alignment horizontal="center" vertical="center" shrinkToFit="1"/>
    </xf>
    <xf numFmtId="49" fontId="35" fillId="0" borderId="1" xfId="0" applyNumberFormat="1" applyFont="1" applyBorder="1" applyAlignment="1">
      <alignment horizontal="center" vertical="center" shrinkToFit="1"/>
    </xf>
    <xf numFmtId="0" fontId="29" fillId="0" borderId="0" xfId="0" applyFont="1" applyAlignment="1">
      <alignment horizontal="right" vertical="center"/>
    </xf>
    <xf numFmtId="38" fontId="38" fillId="0" borderId="10" xfId="5" applyFont="1" applyBorder="1" applyAlignment="1">
      <alignment horizontal="right" vertical="center"/>
    </xf>
    <xf numFmtId="38" fontId="32" fillId="0" borderId="1" xfId="5" applyFont="1" applyBorder="1">
      <alignment vertical="center"/>
    </xf>
    <xf numFmtId="38" fontId="38" fillId="0" borderId="1" xfId="5" applyFont="1" applyBorder="1">
      <alignment vertical="center"/>
    </xf>
    <xf numFmtId="38" fontId="32" fillId="0" borderId="4" xfId="5" applyFont="1" applyBorder="1">
      <alignment vertical="center"/>
    </xf>
    <xf numFmtId="38" fontId="36" fillId="0" borderId="10" xfId="5" applyFont="1" applyBorder="1">
      <alignment vertical="center"/>
    </xf>
    <xf numFmtId="0" fontId="25" fillId="9" borderId="1" xfId="0" applyFont="1" applyFill="1" applyBorder="1" applyAlignment="1">
      <alignment horizontal="center" vertical="center"/>
    </xf>
    <xf numFmtId="0" fontId="27" fillId="0" borderId="0" xfId="0" applyFont="1" applyAlignment="1">
      <alignment horizontal="center" vertical="center"/>
    </xf>
    <xf numFmtId="0" fontId="25" fillId="0" borderId="0" xfId="0" applyFont="1" applyAlignment="1">
      <alignment horizontal="right" vertical="center"/>
    </xf>
    <xf numFmtId="0" fontId="25" fillId="9" borderId="8" xfId="0" applyFont="1" applyFill="1" applyBorder="1" applyAlignment="1">
      <alignment horizontal="center" vertical="center"/>
    </xf>
    <xf numFmtId="0" fontId="25" fillId="9" borderId="10" xfId="0" applyFont="1" applyFill="1" applyBorder="1" applyAlignment="1">
      <alignment horizontal="center" vertical="center"/>
    </xf>
    <xf numFmtId="38" fontId="32" fillId="0" borderId="10" xfId="5" applyFont="1" applyBorder="1" applyAlignment="1">
      <alignment horizontal="right" vertical="center"/>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38" fontId="25" fillId="0" borderId="1" xfId="5" applyFont="1" applyBorder="1" applyAlignment="1">
      <alignment horizontal="right" vertical="center"/>
    </xf>
    <xf numFmtId="0" fontId="25" fillId="0" borderId="0" xfId="0" applyFont="1" applyAlignment="1">
      <alignment vertical="center" wrapText="1"/>
    </xf>
    <xf numFmtId="0" fontId="25" fillId="0" borderId="0" xfId="0" applyFont="1" applyAlignment="1">
      <alignment vertical="center"/>
    </xf>
    <xf numFmtId="49" fontId="25" fillId="0" borderId="0" xfId="0" applyNumberFormat="1" applyFont="1" applyAlignment="1">
      <alignment vertical="center"/>
    </xf>
    <xf numFmtId="38" fontId="25" fillId="0" borderId="0" xfId="0" applyNumberFormat="1" applyFont="1" applyAlignment="1">
      <alignment vertical="center"/>
    </xf>
    <xf numFmtId="0" fontId="35" fillId="0" borderId="1" xfId="0" applyFont="1" applyBorder="1" applyAlignment="1">
      <alignment horizontal="center" vertical="center" shrinkToFit="1"/>
    </xf>
    <xf numFmtId="0" fontId="32" fillId="0" borderId="1" xfId="0" applyFont="1" applyBorder="1" applyAlignment="1">
      <alignment vertical="center" wrapText="1"/>
    </xf>
    <xf numFmtId="38" fontId="25" fillId="0" borderId="1" xfId="5" applyFont="1" applyBorder="1" applyAlignment="1">
      <alignment horizontal="right" vertical="center"/>
    </xf>
    <xf numFmtId="0" fontId="24" fillId="0" borderId="0" xfId="0" applyFont="1" applyAlignment="1">
      <alignment horizontal="center" vertical="center"/>
    </xf>
    <xf numFmtId="0" fontId="24" fillId="0" borderId="0" xfId="0" applyFont="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39" fillId="0" borderId="0" xfId="0" applyFont="1" applyBorder="1" applyAlignment="1">
      <alignment horizontal="center" vertical="center"/>
    </xf>
    <xf numFmtId="0" fontId="40" fillId="0" borderId="1" xfId="0" applyFont="1" applyBorder="1" applyAlignment="1">
      <alignment horizontal="center" vertical="center"/>
    </xf>
    <xf numFmtId="0" fontId="27" fillId="0" borderId="0" xfId="0" applyFont="1" applyAlignment="1">
      <alignment horizontal="center" vertical="center"/>
    </xf>
    <xf numFmtId="0" fontId="25" fillId="0" borderId="0" xfId="0" applyFont="1" applyAlignment="1">
      <alignment horizontal="right" vertical="center"/>
    </xf>
    <xf numFmtId="0" fontId="25" fillId="9" borderId="11" xfId="0" applyFont="1" applyFill="1" applyBorder="1" applyAlignment="1">
      <alignment horizontal="center" vertical="center"/>
    </xf>
    <xf numFmtId="0" fontId="25" fillId="9" borderId="12" xfId="0" applyFont="1" applyFill="1" applyBorder="1" applyAlignment="1">
      <alignment horizontal="center" vertical="center"/>
    </xf>
    <xf numFmtId="0" fontId="25" fillId="0" borderId="1" xfId="0" applyFont="1" applyBorder="1" applyAlignment="1">
      <alignment horizontal="center" vertical="center" shrinkToFit="1"/>
    </xf>
    <xf numFmtId="0" fontId="35" fillId="0" borderId="1" xfId="0" applyFont="1" applyBorder="1" applyAlignment="1">
      <alignment horizontal="center" vertical="center" shrinkToFi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xf>
    <xf numFmtId="0" fontId="25" fillId="9" borderId="14" xfId="0" applyFont="1" applyFill="1" applyBorder="1" applyAlignment="1">
      <alignment horizontal="center" vertical="center"/>
    </xf>
    <xf numFmtId="0" fontId="25" fillId="9" borderId="15" xfId="0" applyFont="1" applyFill="1" applyBorder="1" applyAlignment="1">
      <alignment horizontal="center" vertical="center"/>
    </xf>
    <xf numFmtId="0" fontId="25" fillId="9" borderId="8" xfId="0" applyFont="1" applyFill="1" applyBorder="1" applyAlignment="1">
      <alignment horizontal="center" vertical="center"/>
    </xf>
    <xf numFmtId="38" fontId="32" fillId="0" borderId="9" xfId="5" applyFont="1" applyBorder="1" applyAlignment="1">
      <alignment vertical="center"/>
    </xf>
    <xf numFmtId="38" fontId="32" fillId="0" borderId="10" xfId="5" applyFont="1" applyBorder="1" applyAlignment="1">
      <alignment vertical="center"/>
    </xf>
    <xf numFmtId="38" fontId="33" fillId="0" borderId="13" xfId="5" applyFont="1" applyBorder="1" applyAlignment="1">
      <alignment vertical="center"/>
    </xf>
    <xf numFmtId="38" fontId="33" fillId="0" borderId="5" xfId="5" applyFont="1" applyBorder="1" applyAlignment="1">
      <alignment vertical="center"/>
    </xf>
    <xf numFmtId="38" fontId="33" fillId="0" borderId="14" xfId="5" applyFont="1" applyBorder="1" applyAlignment="1">
      <alignment vertical="center"/>
    </xf>
    <xf numFmtId="38" fontId="33" fillId="0" borderId="15" xfId="5" applyFont="1" applyBorder="1" applyAlignment="1">
      <alignment vertical="center"/>
    </xf>
    <xf numFmtId="0" fontId="25" fillId="0" borderId="2" xfId="0" applyFont="1" applyBorder="1" applyAlignment="1">
      <alignment horizontal="center" vertical="center"/>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5" fillId="9" borderId="7" xfId="0" applyFont="1" applyFill="1" applyBorder="1" applyAlignment="1">
      <alignment horizontal="center" vertical="center"/>
    </xf>
    <xf numFmtId="0" fontId="25" fillId="9" borderId="4" xfId="0" applyFont="1" applyFill="1" applyBorder="1" applyAlignment="1">
      <alignment horizontal="center" vertical="center"/>
    </xf>
    <xf numFmtId="0" fontId="25" fillId="0" borderId="2" xfId="0" applyFont="1" applyBorder="1" applyAlignment="1">
      <alignment horizontal="left" vertical="center" wrapText="1"/>
    </xf>
    <xf numFmtId="0" fontId="25" fillId="0" borderId="6" xfId="0" applyFont="1" applyBorder="1" applyAlignment="1">
      <alignment horizontal="left" vertical="center" wrapText="1"/>
    </xf>
    <xf numFmtId="0" fontId="25" fillId="0" borderId="3" xfId="0" applyFont="1" applyBorder="1" applyAlignment="1">
      <alignment horizontal="left" vertical="center" wrapText="1"/>
    </xf>
    <xf numFmtId="38" fontId="32" fillId="0" borderId="9" xfId="5" applyFont="1" applyBorder="1" applyAlignment="1">
      <alignment horizontal="right" vertical="center"/>
    </xf>
    <xf numFmtId="38" fontId="32" fillId="0" borderId="10" xfId="5" applyFont="1" applyBorder="1" applyAlignment="1">
      <alignment horizontal="right" vertical="center"/>
    </xf>
    <xf numFmtId="38" fontId="33" fillId="0" borderId="13" xfId="5" applyFont="1" applyBorder="1" applyAlignment="1">
      <alignment horizontal="right" vertical="center"/>
    </xf>
    <xf numFmtId="38" fontId="33" fillId="0" borderId="5" xfId="5" applyFont="1" applyBorder="1" applyAlignment="1">
      <alignment horizontal="right" vertical="center"/>
    </xf>
    <xf numFmtId="38" fontId="33" fillId="0" borderId="14" xfId="5" applyFont="1" applyBorder="1" applyAlignment="1">
      <alignment horizontal="right" vertical="center"/>
    </xf>
    <xf numFmtId="38" fontId="33" fillId="0" borderId="15" xfId="5" applyFont="1" applyBorder="1" applyAlignment="1">
      <alignment horizontal="right" vertical="center"/>
    </xf>
    <xf numFmtId="38" fontId="32" fillId="0" borderId="9" xfId="5" applyFont="1" applyBorder="1" applyAlignment="1">
      <alignment horizontal="right" vertical="center" wrapText="1"/>
    </xf>
    <xf numFmtId="38" fontId="32" fillId="0" borderId="10" xfId="5" applyFont="1" applyBorder="1" applyAlignment="1">
      <alignment horizontal="right" vertical="center" wrapText="1"/>
    </xf>
    <xf numFmtId="0" fontId="25" fillId="9" borderId="10" xfId="0" applyFont="1" applyFill="1" applyBorder="1" applyAlignment="1">
      <alignment horizontal="center" vertical="center" wrapText="1"/>
    </xf>
    <xf numFmtId="38" fontId="33" fillId="0" borderId="11" xfId="5" applyFont="1" applyBorder="1" applyAlignment="1">
      <alignment horizontal="right" vertical="center"/>
    </xf>
    <xf numFmtId="38" fontId="33" fillId="0" borderId="12" xfId="5" applyFont="1" applyBorder="1" applyAlignment="1">
      <alignment horizontal="right" vertical="center"/>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38" fontId="36" fillId="0" borderId="14" xfId="0" applyNumberFormat="1" applyFont="1" applyBorder="1" applyAlignment="1">
      <alignment horizontal="right" vertical="center"/>
    </xf>
    <xf numFmtId="38" fontId="36" fillId="0" borderId="15" xfId="0" applyNumberFormat="1" applyFont="1" applyBorder="1" applyAlignment="1">
      <alignment horizontal="right" vertical="center"/>
    </xf>
    <xf numFmtId="0" fontId="25" fillId="9" borderId="1" xfId="0" applyFont="1" applyFill="1" applyBorder="1" applyAlignment="1">
      <alignment horizontal="center" vertical="center" wrapText="1"/>
    </xf>
    <xf numFmtId="0" fontId="24" fillId="0" borderId="0" xfId="0" applyFont="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6" xfId="0" applyFont="1" applyBorder="1" applyAlignment="1">
      <alignment horizontal="center" vertical="center"/>
    </xf>
    <xf numFmtId="0" fontId="23" fillId="0" borderId="19" xfId="0" applyFont="1" applyBorder="1" applyAlignment="1">
      <alignment horizontal="center" vertical="center"/>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left" vertical="center" wrapText="1"/>
    </xf>
    <xf numFmtId="0" fontId="23" fillId="0" borderId="6"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xf>
    <xf numFmtId="0" fontId="23" fillId="0" borderId="6" xfId="0" applyFont="1" applyBorder="1" applyAlignment="1">
      <alignment horizontal="left" vertical="center"/>
    </xf>
    <xf numFmtId="0" fontId="23" fillId="0" borderId="3" xfId="0" applyFont="1" applyBorder="1" applyAlignment="1">
      <alignment horizontal="left" vertical="center"/>
    </xf>
    <xf numFmtId="0" fontId="23" fillId="0" borderId="11" xfId="0" applyFont="1" applyBorder="1" applyAlignment="1">
      <alignment horizontal="left" vertical="center" wrapText="1"/>
    </xf>
    <xf numFmtId="0" fontId="23" fillId="0" borderId="7" xfId="0" applyFont="1" applyBorder="1" applyAlignment="1">
      <alignment horizontal="left" vertical="center" wrapText="1"/>
    </xf>
    <xf numFmtId="0" fontId="23" fillId="0" borderId="12" xfId="0" applyFont="1" applyBorder="1" applyAlignment="1">
      <alignment horizontal="left" vertical="center" wrapTex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23" fillId="0" borderId="20" xfId="0" applyFont="1" applyBorder="1" applyAlignment="1">
      <alignment horizontal="left" vertical="center"/>
    </xf>
    <xf numFmtId="0" fontId="23" fillId="0" borderId="21" xfId="0" applyFont="1" applyBorder="1" applyAlignment="1">
      <alignment horizontal="left" vertical="center"/>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22" xfId="0" applyFont="1" applyBorder="1" applyAlignment="1">
      <alignment horizontal="center" vertical="center"/>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38" fontId="23" fillId="0" borderId="20" xfId="5" applyFont="1" applyBorder="1" applyAlignment="1">
      <alignment horizontal="center" vertical="center"/>
    </xf>
    <xf numFmtId="38" fontId="23" fillId="0" borderId="21" xfId="5" applyFont="1" applyBorder="1" applyAlignment="1">
      <alignment horizontal="center" vertical="center"/>
    </xf>
    <xf numFmtId="38" fontId="23" fillId="0" borderId="22" xfId="5" applyFont="1" applyBorder="1" applyAlignment="1">
      <alignment horizontal="center" vertical="center"/>
    </xf>
    <xf numFmtId="0" fontId="23" fillId="0" borderId="2"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3" xfId="0" applyFont="1" applyBorder="1" applyAlignment="1">
      <alignment horizontal="left" vertical="center" shrinkToFit="1"/>
    </xf>
    <xf numFmtId="0" fontId="25" fillId="0" borderId="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0" xfId="0" applyFont="1" applyAlignment="1">
      <alignment horizontal="righ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38" fontId="25" fillId="0" borderId="1" xfId="5" applyFont="1" applyBorder="1" applyAlignment="1">
      <alignment horizontal="right" vertical="center"/>
    </xf>
    <xf numFmtId="38" fontId="32" fillId="0" borderId="14" xfId="0" applyNumberFormat="1" applyFont="1" applyBorder="1" applyAlignment="1">
      <alignment horizontal="right" vertical="center"/>
    </xf>
    <xf numFmtId="38" fontId="32" fillId="0" borderId="15" xfId="0" applyNumberFormat="1" applyFont="1" applyBorder="1" applyAlignment="1">
      <alignment horizontal="right" vertical="center"/>
    </xf>
    <xf numFmtId="38" fontId="33" fillId="0" borderId="1" xfId="5" applyFont="1" applyBorder="1" applyAlignment="1">
      <alignment horizontal="right" vertical="center"/>
    </xf>
    <xf numFmtId="38" fontId="38" fillId="0" borderId="1" xfId="5" applyFont="1" applyBorder="1" applyAlignment="1">
      <alignment horizontal="right" vertical="center"/>
    </xf>
    <xf numFmtId="38" fontId="33" fillId="0" borderId="1" xfId="0" applyNumberFormat="1" applyFont="1" applyBorder="1" applyAlignment="1">
      <alignment horizontal="right" vertical="center"/>
    </xf>
    <xf numFmtId="0" fontId="33" fillId="0" borderId="1" xfId="0" applyFont="1" applyBorder="1" applyAlignment="1">
      <alignment horizontal="right" vertical="center"/>
    </xf>
    <xf numFmtId="38" fontId="32" fillId="0" borderId="13" xfId="5" applyFont="1" applyBorder="1" applyAlignment="1">
      <alignment horizontal="right" vertical="center"/>
    </xf>
    <xf numFmtId="38" fontId="32" fillId="0" borderId="0" xfId="5" applyFont="1" applyBorder="1" applyAlignment="1">
      <alignment horizontal="right" vertical="center"/>
    </xf>
    <xf numFmtId="38" fontId="32" fillId="0" borderId="14" xfId="5" applyFont="1" applyBorder="1" applyAlignment="1">
      <alignment horizontal="right" vertical="center"/>
    </xf>
    <xf numFmtId="38" fontId="32" fillId="0" borderId="4" xfId="5" applyFont="1" applyBorder="1" applyAlignment="1">
      <alignment horizontal="right" vertical="center"/>
    </xf>
    <xf numFmtId="38" fontId="32" fillId="0" borderId="11" xfId="5" applyFont="1" applyBorder="1" applyAlignment="1">
      <alignment horizontal="right" vertical="center"/>
    </xf>
    <xf numFmtId="38" fontId="32" fillId="0" borderId="12" xfId="5" applyFont="1" applyBorder="1" applyAlignment="1">
      <alignment horizontal="right" vertical="center"/>
    </xf>
    <xf numFmtId="38" fontId="32" fillId="0" borderId="5" xfId="5" applyFont="1" applyBorder="1" applyAlignment="1">
      <alignment horizontal="right" vertical="center"/>
    </xf>
    <xf numFmtId="38" fontId="32" fillId="0" borderId="15" xfId="5" applyFont="1" applyBorder="1" applyAlignment="1">
      <alignment horizontal="right" vertical="center"/>
    </xf>
    <xf numFmtId="38" fontId="32" fillId="0" borderId="13" xfId="5" applyFont="1" applyBorder="1" applyAlignment="1">
      <alignment vertical="center"/>
    </xf>
    <xf numFmtId="38" fontId="32" fillId="0" borderId="5" xfId="5" applyFont="1" applyBorder="1" applyAlignment="1">
      <alignment vertical="center"/>
    </xf>
    <xf numFmtId="38" fontId="32" fillId="0" borderId="14" xfId="5" applyFont="1" applyBorder="1" applyAlignment="1">
      <alignment vertical="center"/>
    </xf>
    <xf numFmtId="38" fontId="32" fillId="0" borderId="15" xfId="5" applyFont="1" applyBorder="1" applyAlignment="1">
      <alignment vertical="center"/>
    </xf>
  </cellXfs>
  <cellStyles count="6">
    <cellStyle name="桁区切り" xfId="5" builtinId="6"/>
    <cellStyle name="桁区切り 2" xfId="4"/>
    <cellStyle name="標準" xfId="0" builtinId="0"/>
    <cellStyle name="標準 2" xfId="1"/>
    <cellStyle name="標準 2 2" xfId="2"/>
    <cellStyle name="標準 2 2 2" xfId="3"/>
  </cellStyles>
  <dxfs count="9">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404362</xdr:colOff>
      <xdr:row>0</xdr:row>
      <xdr:rowOff>26957</xdr:rowOff>
    </xdr:from>
    <xdr:to>
      <xdr:col>10</xdr:col>
      <xdr:colOff>898586</xdr:colOff>
      <xdr:row>2</xdr:row>
      <xdr:rowOff>134788</xdr:rowOff>
    </xdr:to>
    <xdr:sp macro="" textlink="">
      <xdr:nvSpPr>
        <xdr:cNvPr id="2" name="正方形/長方形 1"/>
        <xdr:cNvSpPr/>
      </xdr:nvSpPr>
      <xdr:spPr>
        <a:xfrm>
          <a:off x="7844645" y="26957"/>
          <a:ext cx="2803587" cy="566109"/>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行や列の追加・削除をしないこと</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赤字のセルの数式を改変しないこと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404362</xdr:colOff>
      <xdr:row>0</xdr:row>
      <xdr:rowOff>26957</xdr:rowOff>
    </xdr:from>
    <xdr:to>
      <xdr:col>10</xdr:col>
      <xdr:colOff>898586</xdr:colOff>
      <xdr:row>2</xdr:row>
      <xdr:rowOff>134788</xdr:rowOff>
    </xdr:to>
    <xdr:sp macro="" textlink="">
      <xdr:nvSpPr>
        <xdr:cNvPr id="2" name="正方形/長方形 1"/>
        <xdr:cNvSpPr/>
      </xdr:nvSpPr>
      <xdr:spPr>
        <a:xfrm>
          <a:off x="7833862" y="26957"/>
          <a:ext cx="2799274" cy="56503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latin typeface="ＭＳ ゴシック" panose="020B0609070205080204" pitchFamily="49" charset="-128"/>
              <a:ea typeface="ＭＳ ゴシック" panose="020B0609070205080204" pitchFamily="49"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0</xdr:row>
      <xdr:rowOff>19050</xdr:rowOff>
    </xdr:from>
    <xdr:to>
      <xdr:col>5</xdr:col>
      <xdr:colOff>2574987</xdr:colOff>
      <xdr:row>2</xdr:row>
      <xdr:rowOff>166059</xdr:rowOff>
    </xdr:to>
    <xdr:sp macro="" textlink="">
      <xdr:nvSpPr>
        <xdr:cNvPr id="2" name="正方形/長方形 1"/>
        <xdr:cNvSpPr/>
      </xdr:nvSpPr>
      <xdr:spPr>
        <a:xfrm>
          <a:off x="6105525" y="19050"/>
          <a:ext cx="2803587" cy="56610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latin typeface="ＭＳ ゴシック" panose="020B0609070205080204" pitchFamily="49" charset="-128"/>
              <a:ea typeface="ＭＳ ゴシック" panose="020B0609070205080204" pitchFamily="49"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386390</xdr:colOff>
      <xdr:row>0</xdr:row>
      <xdr:rowOff>53915</xdr:rowOff>
    </xdr:from>
    <xdr:to>
      <xdr:col>12</xdr:col>
      <xdr:colOff>880614</xdr:colOff>
      <xdr:row>2</xdr:row>
      <xdr:rowOff>161746</xdr:rowOff>
    </xdr:to>
    <xdr:sp macro="" textlink="">
      <xdr:nvSpPr>
        <xdr:cNvPr id="2" name="正方形/長方形 1"/>
        <xdr:cNvSpPr/>
      </xdr:nvSpPr>
      <xdr:spPr>
        <a:xfrm>
          <a:off x="9695730" y="53915"/>
          <a:ext cx="2803587" cy="566109"/>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行や列の追加・削除をしないこと</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赤字のセルの数式を改変しないこと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M47"/>
  <sheetViews>
    <sheetView tabSelected="1" view="pageBreakPreview" zoomScale="106" zoomScaleNormal="100" zoomScaleSheetLayoutView="106" workbookViewId="0">
      <selection activeCell="C43" sqref="C43:E43"/>
    </sheetView>
  </sheetViews>
  <sheetFormatPr defaultRowHeight="13.5"/>
  <cols>
    <col min="1" max="1" width="1.375" style="56" customWidth="1"/>
    <col min="2" max="2" width="3.75" style="56" customWidth="1"/>
    <col min="3" max="3" width="14.25" style="56" customWidth="1"/>
    <col min="4" max="4" width="28.5" style="56" customWidth="1"/>
    <col min="5" max="5" width="21.125" style="56" customWidth="1"/>
    <col min="6" max="7" width="14.25" style="56" customWidth="1"/>
    <col min="8" max="9" width="12.25" style="56" customWidth="1"/>
    <col min="10" max="10" width="5.75" style="56" customWidth="1"/>
    <col min="11" max="11" width="12.25" style="56" customWidth="1"/>
    <col min="12" max="16384" width="9" style="56"/>
  </cols>
  <sheetData>
    <row r="1" spans="1:13" ht="17.25">
      <c r="A1" s="74" t="s">
        <v>223</v>
      </c>
      <c r="B1" s="58"/>
      <c r="D1" s="58"/>
      <c r="E1" s="58"/>
    </row>
    <row r="2" spans="1:13" ht="18.75">
      <c r="A2" s="130" t="s">
        <v>258</v>
      </c>
      <c r="B2" s="130"/>
      <c r="C2" s="130"/>
      <c r="D2" s="130"/>
      <c r="E2" s="130"/>
      <c r="F2" s="130"/>
      <c r="G2" s="130"/>
      <c r="H2" s="130"/>
      <c r="I2" s="130"/>
      <c r="J2" s="130"/>
      <c r="K2" s="130"/>
      <c r="L2" s="59"/>
      <c r="M2" s="59"/>
    </row>
    <row r="3" spans="1:13" ht="18.75">
      <c r="A3" s="60"/>
      <c r="B3" s="60"/>
      <c r="C3" s="60"/>
      <c r="D3" s="60"/>
      <c r="E3" s="60"/>
      <c r="F3" s="60"/>
      <c r="G3" s="60"/>
      <c r="H3" s="60"/>
      <c r="I3" s="60"/>
      <c r="J3" s="60"/>
      <c r="K3" s="60"/>
      <c r="L3" s="59"/>
      <c r="M3" s="59"/>
    </row>
    <row r="4" spans="1:13" ht="18.75">
      <c r="A4" s="60"/>
      <c r="B4" s="131" t="s">
        <v>271</v>
      </c>
      <c r="C4" s="131"/>
      <c r="D4" s="73"/>
      <c r="E4" s="99" t="s">
        <v>305</v>
      </c>
      <c r="F4" s="101"/>
      <c r="G4" s="90"/>
      <c r="H4" s="97" t="s">
        <v>308</v>
      </c>
      <c r="I4" s="135"/>
      <c r="J4" s="135"/>
      <c r="K4" s="90"/>
      <c r="L4" s="59"/>
      <c r="M4" s="59"/>
    </row>
    <row r="5" spans="1:13" ht="18.75">
      <c r="A5" s="60"/>
      <c r="B5" s="131" t="s">
        <v>272</v>
      </c>
      <c r="C5" s="131"/>
      <c r="D5" s="73"/>
      <c r="E5" s="99" t="s">
        <v>307</v>
      </c>
      <c r="F5" s="100"/>
      <c r="G5" s="90"/>
      <c r="H5" s="97" t="s">
        <v>309</v>
      </c>
      <c r="I5" s="135"/>
      <c r="J5" s="135"/>
      <c r="K5" s="90"/>
      <c r="L5" s="59"/>
      <c r="M5" s="59"/>
    </row>
    <row r="6" spans="1:13" ht="18.75">
      <c r="A6" s="60"/>
      <c r="B6" s="131"/>
      <c r="C6" s="131"/>
      <c r="D6" s="110"/>
      <c r="E6" s="99" t="s">
        <v>306</v>
      </c>
      <c r="F6" s="129">
        <f>【ICT申請用】職員数一覧!E31</f>
        <v>0</v>
      </c>
      <c r="G6" s="90"/>
      <c r="H6" s="102" t="s">
        <v>310</v>
      </c>
      <c r="I6" s="134"/>
      <c r="J6" s="134"/>
      <c r="K6" s="90"/>
      <c r="L6" s="59"/>
      <c r="M6" s="59"/>
    </row>
    <row r="7" spans="1:13" ht="18.75" customHeight="1">
      <c r="C7" s="60"/>
      <c r="D7" s="60"/>
      <c r="E7" s="60"/>
      <c r="F7" s="60"/>
      <c r="G7" s="60"/>
      <c r="H7" s="60"/>
      <c r="I7" s="60"/>
      <c r="J7" s="60"/>
      <c r="K7" s="60"/>
    </row>
    <row r="8" spans="1:13" ht="26.25" customHeight="1">
      <c r="B8" s="58" t="s">
        <v>298</v>
      </c>
      <c r="K8" s="61" t="s">
        <v>270</v>
      </c>
    </row>
    <row r="9" spans="1:13" ht="37.5">
      <c r="C9" s="136" t="s">
        <v>282</v>
      </c>
      <c r="D9" s="136" t="s">
        <v>283</v>
      </c>
      <c r="E9" s="140" t="s">
        <v>224</v>
      </c>
      <c r="F9" s="83" t="s">
        <v>279</v>
      </c>
      <c r="G9" s="83" t="s">
        <v>274</v>
      </c>
      <c r="H9" s="84" t="s">
        <v>227</v>
      </c>
      <c r="I9" s="83" t="s">
        <v>275</v>
      </c>
      <c r="J9" s="83" t="s">
        <v>273</v>
      </c>
      <c r="K9" s="84" t="s">
        <v>230</v>
      </c>
    </row>
    <row r="10" spans="1:13">
      <c r="C10" s="137"/>
      <c r="D10" s="137"/>
      <c r="E10" s="137"/>
      <c r="F10" s="85" t="s">
        <v>225</v>
      </c>
      <c r="G10" s="85" t="s">
        <v>226</v>
      </c>
      <c r="H10" s="86" t="s">
        <v>228</v>
      </c>
      <c r="I10" s="86" t="s">
        <v>229</v>
      </c>
      <c r="J10" s="86" t="s">
        <v>233</v>
      </c>
      <c r="K10" s="86" t="s">
        <v>234</v>
      </c>
    </row>
    <row r="11" spans="1:13" ht="39.75" customHeight="1">
      <c r="C11" s="62"/>
      <c r="D11" s="63"/>
      <c r="E11" s="62"/>
      <c r="F11" s="64"/>
      <c r="G11" s="65">
        <f>ROUNDDOWN(F11*4/5,-3)</f>
        <v>0</v>
      </c>
      <c r="H11" s="65" t="str">
        <f>IFERROR(VLOOKUP(C11,'リスト（送信時には非表示）'!$B$4:$C$10,2,0),"")</f>
        <v/>
      </c>
      <c r="I11" s="65">
        <f>IF(H11&gt;G11,G11,H11)</f>
        <v>0</v>
      </c>
      <c r="J11" s="64"/>
      <c r="K11" s="65">
        <f>(I11*J11)</f>
        <v>0</v>
      </c>
    </row>
    <row r="12" spans="1:13" ht="39.75" customHeight="1">
      <c r="C12" s="62"/>
      <c r="D12" s="63"/>
      <c r="E12" s="62"/>
      <c r="F12" s="64"/>
      <c r="G12" s="65">
        <f>ROUNDDOWN(F12*4/5,-3)</f>
        <v>0</v>
      </c>
      <c r="H12" s="65" t="str">
        <f>IFERROR(VLOOKUP(C12,'リスト（送信時には非表示）'!$B$4:$C$10,2,0),"")</f>
        <v/>
      </c>
      <c r="I12" s="65">
        <f>IF(H12&gt;G12,G12,H12)</f>
        <v>0</v>
      </c>
      <c r="J12" s="64"/>
      <c r="K12" s="65">
        <f>(I12*J12)</f>
        <v>0</v>
      </c>
    </row>
    <row r="13" spans="1:13" ht="39.75" customHeight="1">
      <c r="C13" s="62"/>
      <c r="D13" s="63"/>
      <c r="E13" s="62"/>
      <c r="F13" s="64"/>
      <c r="G13" s="65">
        <f>ROUNDDOWN(F13*4/5,-3)</f>
        <v>0</v>
      </c>
      <c r="H13" s="65" t="str">
        <f>IFERROR(VLOOKUP(C13,'リスト（送信時には非表示）'!$B$4:$C$10,2,0),"")</f>
        <v/>
      </c>
      <c r="I13" s="65">
        <f>IF(H13&gt;G13,G13,H13)</f>
        <v>0</v>
      </c>
      <c r="J13" s="64"/>
      <c r="K13" s="65">
        <f>(I13*J13)</f>
        <v>0</v>
      </c>
    </row>
    <row r="14" spans="1:13" ht="39.75" customHeight="1">
      <c r="C14" s="62"/>
      <c r="D14" s="63"/>
      <c r="E14" s="62"/>
      <c r="F14" s="64"/>
      <c r="G14" s="65">
        <f>ROUNDDOWN(F14*4/5,-3)</f>
        <v>0</v>
      </c>
      <c r="H14" s="65" t="str">
        <f>IFERROR(VLOOKUP(C14,'リスト（送信時には非表示）'!$B$4:$C$10,2,0),"")</f>
        <v/>
      </c>
      <c r="I14" s="65">
        <f>IF(H14&gt;G14,G14,H14)</f>
        <v>0</v>
      </c>
      <c r="J14" s="64"/>
      <c r="K14" s="65">
        <f>(I14*J14)</f>
        <v>0</v>
      </c>
    </row>
    <row r="15" spans="1:13" ht="39.75" customHeight="1">
      <c r="C15" s="62"/>
      <c r="D15" s="63"/>
      <c r="E15" s="62"/>
      <c r="F15" s="64"/>
      <c r="G15" s="65">
        <f>ROUNDDOWN(F15*4/5,-3)</f>
        <v>0</v>
      </c>
      <c r="H15" s="65" t="str">
        <f>IFERROR(VLOOKUP(C15,'リスト（送信時には非表示）'!$B$4:$C$10,2,0),"")</f>
        <v/>
      </c>
      <c r="I15" s="65">
        <f>IF(H15&gt;G15,G15,H15)</f>
        <v>0</v>
      </c>
      <c r="J15" s="64"/>
      <c r="K15" s="65">
        <f>(I15*J15)</f>
        <v>0</v>
      </c>
    </row>
    <row r="16" spans="1:13" ht="27.75" customHeight="1">
      <c r="C16" s="147" t="s">
        <v>232</v>
      </c>
      <c r="D16" s="148"/>
      <c r="E16" s="149"/>
      <c r="F16" s="66"/>
      <c r="G16" s="66"/>
      <c r="H16" s="66"/>
      <c r="I16" s="66"/>
      <c r="J16" s="66"/>
      <c r="K16" s="67">
        <f>SUM(K11:K15)</f>
        <v>0</v>
      </c>
    </row>
    <row r="18" spans="2:11" ht="26.25" customHeight="1">
      <c r="B18" s="58" t="s">
        <v>299</v>
      </c>
      <c r="K18" s="61" t="s">
        <v>270</v>
      </c>
    </row>
    <row r="19" spans="2:11" ht="43.5" customHeight="1">
      <c r="C19" s="132" t="s">
        <v>286</v>
      </c>
      <c r="D19" s="150"/>
      <c r="E19" s="133"/>
      <c r="F19" s="88" t="s">
        <v>303</v>
      </c>
      <c r="G19" s="83" t="s">
        <v>280</v>
      </c>
      <c r="H19" s="84" t="s">
        <v>227</v>
      </c>
      <c r="I19" s="83" t="s">
        <v>276</v>
      </c>
      <c r="J19" s="132" t="s">
        <v>241</v>
      </c>
      <c r="K19" s="133"/>
    </row>
    <row r="20" spans="2:11" ht="13.5" customHeight="1">
      <c r="C20" s="138"/>
      <c r="D20" s="151"/>
      <c r="E20" s="139"/>
      <c r="F20" s="85" t="s">
        <v>235</v>
      </c>
      <c r="G20" s="85" t="s">
        <v>236</v>
      </c>
      <c r="H20" s="86" t="s">
        <v>240</v>
      </c>
      <c r="I20" s="86" t="s">
        <v>237</v>
      </c>
      <c r="J20" s="138" t="s">
        <v>238</v>
      </c>
      <c r="K20" s="139"/>
    </row>
    <row r="21" spans="2:11" ht="28.5" customHeight="1">
      <c r="C21" s="152"/>
      <c r="D21" s="153"/>
      <c r="E21" s="154"/>
      <c r="F21" s="75"/>
      <c r="G21" s="141">
        <f>ROUNDDOWN(SUM(F21:F23)*4/5,-3)</f>
        <v>0</v>
      </c>
      <c r="H21" s="141" t="str">
        <f>IFERROR(VLOOKUP(F6,'リスト（送信時には非表示）'!$B$14:$C$163,2,0)-【ICT申請用】職員数一覧!E28,"")</f>
        <v/>
      </c>
      <c r="I21" s="141">
        <f>IF(H21&gt;G21,G21,H21)</f>
        <v>0</v>
      </c>
      <c r="J21" s="143">
        <f>(I21)</f>
        <v>0</v>
      </c>
      <c r="K21" s="144"/>
    </row>
    <row r="22" spans="2:11" ht="28.5" customHeight="1">
      <c r="C22" s="152"/>
      <c r="D22" s="153"/>
      <c r="E22" s="154"/>
      <c r="F22" s="75"/>
      <c r="G22" s="141">
        <f>ROUNDDOWN(F22*4/5,-3)</f>
        <v>0</v>
      </c>
      <c r="H22" s="141"/>
      <c r="I22" s="141">
        <f>IF(H22&gt;G22,G22,H22)</f>
        <v>0</v>
      </c>
      <c r="J22" s="143"/>
      <c r="K22" s="144"/>
    </row>
    <row r="23" spans="2:11" ht="28.5" customHeight="1">
      <c r="C23" s="152"/>
      <c r="D23" s="153"/>
      <c r="E23" s="154"/>
      <c r="F23" s="75"/>
      <c r="G23" s="142">
        <f>ROUNDDOWN(F23*4/5,-3)</f>
        <v>0</v>
      </c>
      <c r="H23" s="142"/>
      <c r="I23" s="142">
        <f>IF(H23&gt;G23,G23,H23)</f>
        <v>0</v>
      </c>
      <c r="J23" s="145"/>
      <c r="K23" s="146"/>
    </row>
    <row r="24" spans="2:11" ht="10.5" customHeight="1"/>
    <row r="25" spans="2:11" ht="26.25" customHeight="1">
      <c r="B25" s="58" t="s">
        <v>300</v>
      </c>
      <c r="K25" s="61" t="s">
        <v>270</v>
      </c>
    </row>
    <row r="26" spans="2:11" ht="36.75">
      <c r="C26" s="136" t="s">
        <v>284</v>
      </c>
      <c r="D26" s="136" t="s">
        <v>294</v>
      </c>
      <c r="E26" s="136" t="s">
        <v>286</v>
      </c>
      <c r="F26" s="88" t="s">
        <v>303</v>
      </c>
      <c r="G26" s="83" t="s">
        <v>285</v>
      </c>
      <c r="H26" s="83" t="s">
        <v>227</v>
      </c>
      <c r="I26" s="83" t="s">
        <v>277</v>
      </c>
      <c r="J26" s="132" t="s">
        <v>230</v>
      </c>
      <c r="K26" s="133"/>
    </row>
    <row r="27" spans="2:11" ht="18.75" customHeight="1">
      <c r="C27" s="137"/>
      <c r="D27" s="137"/>
      <c r="E27" s="163"/>
      <c r="F27" s="85" t="s">
        <v>239</v>
      </c>
      <c r="G27" s="86" t="s">
        <v>243</v>
      </c>
      <c r="H27" s="86" t="s">
        <v>244</v>
      </c>
      <c r="I27" s="86" t="s">
        <v>245</v>
      </c>
      <c r="J27" s="138" t="s">
        <v>246</v>
      </c>
      <c r="K27" s="139"/>
    </row>
    <row r="28" spans="2:11" ht="35.1" customHeight="1">
      <c r="C28" s="166" t="s">
        <v>295</v>
      </c>
      <c r="D28" s="79"/>
      <c r="E28" s="62"/>
      <c r="F28" s="76"/>
      <c r="G28" s="155">
        <f>ROUNDDOWN(SUM(F28:F37)*4/5,-3)</f>
        <v>0</v>
      </c>
      <c r="H28" s="155">
        <v>10000000</v>
      </c>
      <c r="I28" s="155">
        <f>IF(H28&gt;G28,G28,H28)</f>
        <v>0</v>
      </c>
      <c r="J28" s="164">
        <f>I28</f>
        <v>0</v>
      </c>
      <c r="K28" s="165"/>
    </row>
    <row r="29" spans="2:11" ht="35.1" customHeight="1">
      <c r="C29" s="166"/>
      <c r="D29" s="79"/>
      <c r="E29" s="62"/>
      <c r="F29" s="77"/>
      <c r="G29" s="155"/>
      <c r="H29" s="155"/>
      <c r="I29" s="155"/>
      <c r="J29" s="157"/>
      <c r="K29" s="158"/>
    </row>
    <row r="30" spans="2:11" ht="35.1" customHeight="1">
      <c r="C30" s="166"/>
      <c r="D30" s="79"/>
      <c r="E30" s="62"/>
      <c r="F30" s="77"/>
      <c r="G30" s="155"/>
      <c r="H30" s="155"/>
      <c r="I30" s="155"/>
      <c r="J30" s="157"/>
      <c r="K30" s="158"/>
    </row>
    <row r="31" spans="2:11" ht="35.1" customHeight="1">
      <c r="C31" s="166"/>
      <c r="D31" s="79"/>
      <c r="E31" s="62"/>
      <c r="F31" s="77"/>
      <c r="G31" s="155">
        <f t="shared" ref="G31:G37" si="0">ROUNDDOWN(F31*4/5,-3)</f>
        <v>0</v>
      </c>
      <c r="H31" s="155"/>
      <c r="I31" s="155">
        <f>IF(H31&gt;G31,G31,H31)</f>
        <v>0</v>
      </c>
      <c r="J31" s="157"/>
      <c r="K31" s="158"/>
    </row>
    <row r="32" spans="2:11" ht="35.1" customHeight="1">
      <c r="C32" s="167"/>
      <c r="D32" s="79"/>
      <c r="E32" s="62"/>
      <c r="F32" s="77"/>
      <c r="G32" s="155">
        <f t="shared" si="0"/>
        <v>0</v>
      </c>
      <c r="H32" s="155"/>
      <c r="I32" s="155">
        <f>IF(H32&gt;G32,G32,H32)</f>
        <v>0</v>
      </c>
      <c r="J32" s="157"/>
      <c r="K32" s="158"/>
    </row>
    <row r="33" spans="2:11" ht="35.1" customHeight="1">
      <c r="C33" s="166" t="s">
        <v>296</v>
      </c>
      <c r="D33" s="79"/>
      <c r="E33" s="62"/>
      <c r="F33" s="76"/>
      <c r="G33" s="155"/>
      <c r="H33" s="155"/>
      <c r="I33" s="155"/>
      <c r="J33" s="157"/>
      <c r="K33" s="158"/>
    </row>
    <row r="34" spans="2:11" ht="35.1" customHeight="1">
      <c r="C34" s="166"/>
      <c r="D34" s="79"/>
      <c r="E34" s="62"/>
      <c r="F34" s="77"/>
      <c r="G34" s="155"/>
      <c r="H34" s="155"/>
      <c r="I34" s="155"/>
      <c r="J34" s="157"/>
      <c r="K34" s="158"/>
    </row>
    <row r="35" spans="2:11" ht="35.1" customHeight="1">
      <c r="C35" s="166"/>
      <c r="D35" s="79"/>
      <c r="E35" s="62"/>
      <c r="F35" s="77"/>
      <c r="G35" s="155"/>
      <c r="H35" s="155"/>
      <c r="I35" s="155"/>
      <c r="J35" s="157"/>
      <c r="K35" s="158"/>
    </row>
    <row r="36" spans="2:11" ht="35.1" customHeight="1">
      <c r="C36" s="167"/>
      <c r="D36" s="79"/>
      <c r="E36" s="62"/>
      <c r="F36" s="77"/>
      <c r="G36" s="155"/>
      <c r="H36" s="155"/>
      <c r="I36" s="155"/>
      <c r="J36" s="157"/>
      <c r="K36" s="158"/>
    </row>
    <row r="37" spans="2:11" ht="35.1" customHeight="1">
      <c r="C37" s="82" t="s">
        <v>242</v>
      </c>
      <c r="D37" s="78"/>
      <c r="E37" s="62"/>
      <c r="F37" s="77"/>
      <c r="G37" s="156">
        <f t="shared" si="0"/>
        <v>0</v>
      </c>
      <c r="H37" s="156"/>
      <c r="I37" s="156">
        <f>IF(H37&gt;G37,G37,H37)</f>
        <v>0</v>
      </c>
      <c r="J37" s="159"/>
      <c r="K37" s="160"/>
    </row>
    <row r="39" spans="2:11" ht="26.25" customHeight="1">
      <c r="B39" s="58" t="s">
        <v>301</v>
      </c>
      <c r="K39" s="61" t="s">
        <v>270</v>
      </c>
    </row>
    <row r="40" spans="2:11" ht="36.75">
      <c r="C40" s="132" t="s">
        <v>281</v>
      </c>
      <c r="D40" s="150"/>
      <c r="E40" s="133"/>
      <c r="F40" s="88" t="s">
        <v>303</v>
      </c>
      <c r="G40" s="83" t="s">
        <v>297</v>
      </c>
      <c r="H40" s="83" t="s">
        <v>227</v>
      </c>
      <c r="I40" s="83" t="s">
        <v>278</v>
      </c>
      <c r="J40" s="132" t="s">
        <v>241</v>
      </c>
      <c r="K40" s="133"/>
    </row>
    <row r="41" spans="2:11">
      <c r="C41" s="138"/>
      <c r="D41" s="151"/>
      <c r="E41" s="139"/>
      <c r="F41" s="87" t="s">
        <v>247</v>
      </c>
      <c r="G41" s="86" t="s">
        <v>248</v>
      </c>
      <c r="H41" s="86" t="s">
        <v>249</v>
      </c>
      <c r="I41" s="86" t="s">
        <v>250</v>
      </c>
      <c r="J41" s="138" t="s">
        <v>252</v>
      </c>
      <c r="K41" s="139"/>
    </row>
    <row r="42" spans="2:11" ht="24.75" customHeight="1">
      <c r="C42" s="152" t="s">
        <v>302</v>
      </c>
      <c r="D42" s="153"/>
      <c r="E42" s="154"/>
      <c r="F42" s="77"/>
      <c r="G42" s="161">
        <f>ROUNDDOWN(SUM(F42:F43)*4/5,-3)</f>
        <v>0</v>
      </c>
      <c r="H42" s="155">
        <v>480000</v>
      </c>
      <c r="I42" s="155">
        <f>IF(H42&gt;G42,G42,H42)</f>
        <v>0</v>
      </c>
      <c r="J42" s="157">
        <f>(I42)</f>
        <v>0</v>
      </c>
      <c r="K42" s="158"/>
    </row>
    <row r="43" spans="2:11" ht="24.75" customHeight="1">
      <c r="C43" s="152" t="s">
        <v>495</v>
      </c>
      <c r="D43" s="153"/>
      <c r="E43" s="154"/>
      <c r="F43" s="77"/>
      <c r="G43" s="162">
        <f t="shared" ref="G43" si="1">ROUNDDOWN(F43*4/5,-3)</f>
        <v>0</v>
      </c>
      <c r="H43" s="156"/>
      <c r="I43" s="156">
        <f>IF(H43&gt;G43,G43,H43)</f>
        <v>0</v>
      </c>
      <c r="J43" s="159"/>
      <c r="K43" s="160"/>
    </row>
    <row r="45" spans="2:11" ht="9" customHeight="1">
      <c r="H45" s="170" t="s">
        <v>251</v>
      </c>
      <c r="I45" s="170"/>
      <c r="J45" s="80"/>
      <c r="K45" s="81" t="s">
        <v>231</v>
      </c>
    </row>
    <row r="46" spans="2:11" ht="29.25" customHeight="1">
      <c r="H46" s="170"/>
      <c r="I46" s="170"/>
      <c r="J46" s="168">
        <f>K16+J21+J28+J42</f>
        <v>0</v>
      </c>
      <c r="K46" s="169"/>
    </row>
    <row r="47" spans="2:11">
      <c r="J47" s="70"/>
      <c r="K47" s="71"/>
    </row>
  </sheetData>
  <mergeCells count="43">
    <mergeCell ref="I28:I37"/>
    <mergeCell ref="H28:H37"/>
    <mergeCell ref="J46:K46"/>
    <mergeCell ref="H45:I46"/>
    <mergeCell ref="C33:C36"/>
    <mergeCell ref="C43:E43"/>
    <mergeCell ref="J26:K26"/>
    <mergeCell ref="J27:K27"/>
    <mergeCell ref="G28:G37"/>
    <mergeCell ref="C40:E41"/>
    <mergeCell ref="C42:E42"/>
    <mergeCell ref="J40:K40"/>
    <mergeCell ref="J41:K41"/>
    <mergeCell ref="J42:K43"/>
    <mergeCell ref="I42:I43"/>
    <mergeCell ref="H42:H43"/>
    <mergeCell ref="G42:G43"/>
    <mergeCell ref="D26:D27"/>
    <mergeCell ref="C26:C27"/>
    <mergeCell ref="E26:E27"/>
    <mergeCell ref="J28:K37"/>
    <mergeCell ref="C28:C32"/>
    <mergeCell ref="J20:K20"/>
    <mergeCell ref="E9:E10"/>
    <mergeCell ref="G21:G23"/>
    <mergeCell ref="H21:H23"/>
    <mergeCell ref="I21:I23"/>
    <mergeCell ref="J21:K23"/>
    <mergeCell ref="C16:E16"/>
    <mergeCell ref="C19:E20"/>
    <mergeCell ref="C21:E21"/>
    <mergeCell ref="C22:E22"/>
    <mergeCell ref="C9:C10"/>
    <mergeCell ref="C23:E23"/>
    <mergeCell ref="A2:K2"/>
    <mergeCell ref="B4:C4"/>
    <mergeCell ref="B6:C6"/>
    <mergeCell ref="B5:C5"/>
    <mergeCell ref="J19:K19"/>
    <mergeCell ref="I6:J6"/>
    <mergeCell ref="I5:J5"/>
    <mergeCell ref="I4:J4"/>
    <mergeCell ref="D9:D10"/>
  </mergeCells>
  <phoneticPr fontId="1"/>
  <conditionalFormatting sqref="D11">
    <cfRule type="expression" dxfId="8" priority="10">
      <formula>C11="⑦その他"</formula>
    </cfRule>
  </conditionalFormatting>
  <conditionalFormatting sqref="D12:D13 D15">
    <cfRule type="expression" dxfId="7" priority="2">
      <formula>C12="⑦その他"</formula>
    </cfRule>
  </conditionalFormatting>
  <conditionalFormatting sqref="D14">
    <cfRule type="expression" dxfId="6" priority="1">
      <formula>C14="⑦その他"</formula>
    </cfRule>
  </conditionalFormatting>
  <dataValidations count="3">
    <dataValidation type="list" allowBlank="1" showInputMessage="1" showErrorMessage="1" sqref="D11:D15">
      <formula1>種別⑵</formula1>
    </dataValidation>
    <dataValidation type="list" allowBlank="1" showInputMessage="1" showErrorMessage="1" sqref="C11:C15">
      <formula1>種別⑴</formula1>
    </dataValidation>
    <dataValidation type="list" allowBlank="1" showInputMessage="1" showErrorMessage="1" sqref="D28:D36">
      <formula1>パッケージ</formula1>
    </dataValidation>
  </dataValidations>
  <printOptions horizontalCentered="1"/>
  <pageMargins left="0.19685039370078741" right="0.11811023622047245" top="0.23622047244094491" bottom="0.35433070866141736" header="0.31496062992125984" footer="7.874015748031496E-2"/>
  <pageSetup paperSize="9" scale="88" fitToHeight="2" orientation="landscape" cellComments="asDisplayed" r:id="rId1"/>
  <headerFooter>
    <oddFooter>&amp;C&amp;P / &amp;N ページ</oddFooter>
  </headerFooter>
  <rowBreaks count="1" manualBreakCount="1">
    <brk id="23" max="1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8" tint="0.39997558519241921"/>
  </sheetPr>
  <dimension ref="A1:M47"/>
  <sheetViews>
    <sheetView view="pageBreakPreview" zoomScale="106" zoomScaleNormal="100" zoomScaleSheetLayoutView="106" workbookViewId="0">
      <selection activeCell="C43" sqref="C43:E43"/>
    </sheetView>
  </sheetViews>
  <sheetFormatPr defaultRowHeight="13.5"/>
  <cols>
    <col min="1" max="1" width="1.375" style="56" customWidth="1"/>
    <col min="2" max="2" width="3.75" style="56" customWidth="1"/>
    <col min="3" max="3" width="14.25" style="56" customWidth="1"/>
    <col min="4" max="4" width="28.5" style="56" customWidth="1"/>
    <col min="5" max="5" width="21.125" style="56" customWidth="1"/>
    <col min="6" max="7" width="14.25" style="56" customWidth="1"/>
    <col min="8" max="9" width="12.25" style="56" customWidth="1"/>
    <col min="10" max="10" width="5.75" style="56" customWidth="1"/>
    <col min="11" max="11" width="12.25" style="56" customWidth="1"/>
    <col min="12" max="16384" width="9" style="56"/>
  </cols>
  <sheetData>
    <row r="1" spans="1:13" ht="17.25">
      <c r="A1" s="74" t="s">
        <v>223</v>
      </c>
      <c r="B1" s="58"/>
      <c r="D1" s="58"/>
      <c r="E1" s="58"/>
    </row>
    <row r="2" spans="1:13" ht="18.75">
      <c r="A2" s="130" t="s">
        <v>258</v>
      </c>
      <c r="B2" s="130"/>
      <c r="C2" s="130"/>
      <c r="D2" s="130"/>
      <c r="E2" s="130"/>
      <c r="F2" s="130"/>
      <c r="G2" s="130"/>
      <c r="H2" s="130"/>
      <c r="I2" s="130"/>
      <c r="J2" s="130"/>
      <c r="K2" s="130"/>
      <c r="L2" s="59"/>
      <c r="M2" s="59"/>
    </row>
    <row r="3" spans="1:13" ht="18.75">
      <c r="A3" s="109"/>
      <c r="B3" s="109"/>
      <c r="C3" s="109"/>
      <c r="D3" s="109"/>
      <c r="E3" s="109"/>
      <c r="F3" s="109"/>
      <c r="G3" s="109"/>
      <c r="H3" s="109"/>
      <c r="I3" s="109"/>
      <c r="J3" s="109"/>
      <c r="K3" s="109"/>
      <c r="L3" s="59"/>
      <c r="M3" s="59"/>
    </row>
    <row r="4" spans="1:13" ht="18.75">
      <c r="A4" s="109"/>
      <c r="B4" s="131" t="s">
        <v>271</v>
      </c>
      <c r="C4" s="131"/>
      <c r="D4" s="121" t="s">
        <v>450</v>
      </c>
      <c r="E4" s="110" t="s">
        <v>305</v>
      </c>
      <c r="F4" s="101" t="s">
        <v>451</v>
      </c>
      <c r="G4" s="90"/>
      <c r="H4" s="97" t="s">
        <v>308</v>
      </c>
      <c r="I4" s="135" t="s">
        <v>452</v>
      </c>
      <c r="J4" s="135"/>
      <c r="K4" s="90"/>
      <c r="L4" s="59"/>
      <c r="M4" s="59"/>
    </row>
    <row r="5" spans="1:13" ht="18.75">
      <c r="A5" s="109"/>
      <c r="B5" s="131" t="s">
        <v>272</v>
      </c>
      <c r="C5" s="131"/>
      <c r="D5" s="121" t="s">
        <v>457</v>
      </c>
      <c r="E5" s="110" t="s">
        <v>307</v>
      </c>
      <c r="F5" s="100" t="s">
        <v>458</v>
      </c>
      <c r="G5" s="90"/>
      <c r="H5" s="97" t="s">
        <v>309</v>
      </c>
      <c r="I5" s="135" t="s">
        <v>454</v>
      </c>
      <c r="J5" s="135"/>
      <c r="K5" s="90"/>
      <c r="L5" s="59"/>
      <c r="M5" s="59"/>
    </row>
    <row r="6" spans="1:13" ht="18.75">
      <c r="A6" s="109"/>
      <c r="B6" s="131"/>
      <c r="C6" s="131"/>
      <c r="D6" s="110"/>
      <c r="E6" s="110" t="s">
        <v>306</v>
      </c>
      <c r="F6" s="129">
        <v>26</v>
      </c>
      <c r="G6" s="90"/>
      <c r="H6" s="102" t="s">
        <v>310</v>
      </c>
      <c r="I6" s="134" t="s">
        <v>453</v>
      </c>
      <c r="J6" s="134"/>
      <c r="K6" s="90"/>
      <c r="L6" s="59"/>
      <c r="M6" s="59"/>
    </row>
    <row r="7" spans="1:13" ht="18.75" customHeight="1">
      <c r="C7" s="109"/>
      <c r="D7" s="109"/>
      <c r="E7" s="109"/>
      <c r="F7" s="109"/>
      <c r="G7" s="109"/>
      <c r="H7" s="109"/>
      <c r="I7" s="109"/>
      <c r="J7" s="109"/>
      <c r="K7" s="109"/>
    </row>
    <row r="8" spans="1:13" ht="26.25" customHeight="1">
      <c r="B8" s="58" t="s">
        <v>298</v>
      </c>
      <c r="K8" s="61" t="s">
        <v>270</v>
      </c>
    </row>
    <row r="9" spans="1:13" ht="37.5">
      <c r="C9" s="136" t="s">
        <v>282</v>
      </c>
      <c r="D9" s="136" t="s">
        <v>283</v>
      </c>
      <c r="E9" s="140" t="s">
        <v>224</v>
      </c>
      <c r="F9" s="114" t="s">
        <v>279</v>
      </c>
      <c r="G9" s="114" t="s">
        <v>274</v>
      </c>
      <c r="H9" s="111" t="s">
        <v>227</v>
      </c>
      <c r="I9" s="114" t="s">
        <v>275</v>
      </c>
      <c r="J9" s="114" t="s">
        <v>273</v>
      </c>
      <c r="K9" s="111" t="s">
        <v>230</v>
      </c>
    </row>
    <row r="10" spans="1:13">
      <c r="C10" s="137"/>
      <c r="D10" s="137"/>
      <c r="E10" s="137"/>
      <c r="F10" s="115" t="s">
        <v>225</v>
      </c>
      <c r="G10" s="115" t="s">
        <v>226</v>
      </c>
      <c r="H10" s="112" t="s">
        <v>228</v>
      </c>
      <c r="I10" s="112" t="s">
        <v>229</v>
      </c>
      <c r="J10" s="112" t="s">
        <v>233</v>
      </c>
      <c r="K10" s="112" t="s">
        <v>234</v>
      </c>
    </row>
    <row r="11" spans="1:13" ht="39.75" customHeight="1">
      <c r="C11" s="62" t="s">
        <v>262</v>
      </c>
      <c r="D11" s="63"/>
      <c r="E11" s="62" t="s">
        <v>456</v>
      </c>
      <c r="F11" s="64">
        <v>130000</v>
      </c>
      <c r="G11" s="113">
        <f>ROUNDDOWN(F11*4/5,-3)</f>
        <v>104000</v>
      </c>
      <c r="H11" s="113">
        <f>IFERROR(VLOOKUP(C11,'リスト（送信時には非表示）'!$B$4:$C$10,2,0),"")</f>
        <v>300000</v>
      </c>
      <c r="I11" s="113">
        <f>IF(H11&gt;G11,G11,H11)</f>
        <v>104000</v>
      </c>
      <c r="J11" s="64">
        <v>10</v>
      </c>
      <c r="K11" s="113">
        <f>(I11*J11)</f>
        <v>1040000</v>
      </c>
    </row>
    <row r="12" spans="1:13" ht="39.75" customHeight="1">
      <c r="C12" s="62" t="s">
        <v>265</v>
      </c>
      <c r="D12" s="63" t="s">
        <v>455</v>
      </c>
      <c r="E12" s="62" t="s">
        <v>462</v>
      </c>
      <c r="F12" s="64">
        <v>650000</v>
      </c>
      <c r="G12" s="113">
        <f>ROUNDDOWN(F12*4/5,-3)</f>
        <v>520000</v>
      </c>
      <c r="H12" s="113">
        <f>IFERROR(VLOOKUP(C12,'リスト（送信時には非表示）'!$B$4:$C$10,2,0),"")</f>
        <v>1000000</v>
      </c>
      <c r="I12" s="113">
        <f>IF(H12&gt;G12,G12,H12)</f>
        <v>520000</v>
      </c>
      <c r="J12" s="64">
        <v>1</v>
      </c>
      <c r="K12" s="113">
        <f>(I12*J12)</f>
        <v>520000</v>
      </c>
    </row>
    <row r="13" spans="1:13" ht="39.75" customHeight="1">
      <c r="C13" s="62"/>
      <c r="D13" s="63"/>
      <c r="E13" s="62"/>
      <c r="F13" s="64"/>
      <c r="G13" s="113">
        <f>ROUNDDOWN(F13*4/5,-3)</f>
        <v>0</v>
      </c>
      <c r="H13" s="113" t="str">
        <f>IFERROR(VLOOKUP(C13,'リスト（送信時には非表示）'!$B$4:$C$10,2,0),"")</f>
        <v/>
      </c>
      <c r="I13" s="113">
        <f>IF(H13&gt;G13,G13,H13)</f>
        <v>0</v>
      </c>
      <c r="J13" s="64"/>
      <c r="K13" s="113">
        <f>(I13*J13)</f>
        <v>0</v>
      </c>
    </row>
    <row r="14" spans="1:13" ht="39.75" customHeight="1">
      <c r="C14" s="62"/>
      <c r="D14" s="63"/>
      <c r="E14" s="62"/>
      <c r="F14" s="64"/>
      <c r="G14" s="113">
        <f>ROUNDDOWN(F14*4/5,-3)</f>
        <v>0</v>
      </c>
      <c r="H14" s="113" t="str">
        <f>IFERROR(VLOOKUP(C14,'リスト（送信時には非表示）'!$B$4:$C$10,2,0),"")</f>
        <v/>
      </c>
      <c r="I14" s="113">
        <f>IF(H14&gt;G14,G14,H14)</f>
        <v>0</v>
      </c>
      <c r="J14" s="64"/>
      <c r="K14" s="113">
        <f>(I14*J14)</f>
        <v>0</v>
      </c>
    </row>
    <row r="15" spans="1:13" ht="39.75" customHeight="1">
      <c r="C15" s="62"/>
      <c r="D15" s="63"/>
      <c r="E15" s="62"/>
      <c r="F15" s="64"/>
      <c r="G15" s="113">
        <f>ROUNDDOWN(F15*4/5,-3)</f>
        <v>0</v>
      </c>
      <c r="H15" s="113" t="str">
        <f>IFERROR(VLOOKUP(C15,'リスト（送信時には非表示）'!$B$4:$C$10,2,0),"")</f>
        <v/>
      </c>
      <c r="I15" s="113">
        <f>IF(H15&gt;G15,G15,H15)</f>
        <v>0</v>
      </c>
      <c r="J15" s="64"/>
      <c r="K15" s="113">
        <f>(I15*J15)</f>
        <v>0</v>
      </c>
    </row>
    <row r="16" spans="1:13" ht="27.75" customHeight="1">
      <c r="C16" s="147" t="s">
        <v>232</v>
      </c>
      <c r="D16" s="148"/>
      <c r="E16" s="149"/>
      <c r="F16" s="66"/>
      <c r="G16" s="66"/>
      <c r="H16" s="66"/>
      <c r="I16" s="66"/>
      <c r="J16" s="66"/>
      <c r="K16" s="67">
        <f>SUM(K11:K15)</f>
        <v>1560000</v>
      </c>
    </row>
    <row r="18" spans="2:11" ht="26.25" customHeight="1">
      <c r="B18" s="58" t="s">
        <v>299</v>
      </c>
      <c r="K18" s="61" t="s">
        <v>270</v>
      </c>
    </row>
    <row r="19" spans="2:11" ht="43.5" customHeight="1">
      <c r="C19" s="132" t="s">
        <v>286</v>
      </c>
      <c r="D19" s="150"/>
      <c r="E19" s="133"/>
      <c r="F19" s="114" t="s">
        <v>303</v>
      </c>
      <c r="G19" s="114" t="s">
        <v>280</v>
      </c>
      <c r="H19" s="111" t="s">
        <v>227</v>
      </c>
      <c r="I19" s="114" t="s">
        <v>276</v>
      </c>
      <c r="J19" s="132" t="s">
        <v>241</v>
      </c>
      <c r="K19" s="133"/>
    </row>
    <row r="20" spans="2:11" ht="13.5" customHeight="1">
      <c r="C20" s="138"/>
      <c r="D20" s="151"/>
      <c r="E20" s="139"/>
      <c r="F20" s="115" t="s">
        <v>235</v>
      </c>
      <c r="G20" s="115" t="s">
        <v>236</v>
      </c>
      <c r="H20" s="112" t="s">
        <v>240</v>
      </c>
      <c r="I20" s="112" t="s">
        <v>237</v>
      </c>
      <c r="J20" s="138" t="s">
        <v>238</v>
      </c>
      <c r="K20" s="139"/>
    </row>
    <row r="21" spans="2:11" ht="28.5" customHeight="1">
      <c r="C21" s="152" t="s">
        <v>460</v>
      </c>
      <c r="D21" s="153"/>
      <c r="E21" s="154"/>
      <c r="F21" s="75">
        <v>869000</v>
      </c>
      <c r="G21" s="141">
        <f>ROUNDDOWN(SUM(F21:F23)*4/5,-3)</f>
        <v>935000</v>
      </c>
      <c r="H21" s="141">
        <f>IFERROR(VLOOKUP(F6,'リスト（送信時には非表示）'!$B$14:$C$163,2,0),"")</f>
        <v>2000000</v>
      </c>
      <c r="I21" s="141">
        <f>IF(H21&gt;G21,G21,H21)</f>
        <v>935000</v>
      </c>
      <c r="J21" s="143">
        <f>(I21)</f>
        <v>935000</v>
      </c>
      <c r="K21" s="144"/>
    </row>
    <row r="22" spans="2:11" ht="28.5" customHeight="1">
      <c r="C22" s="152" t="s">
        <v>459</v>
      </c>
      <c r="D22" s="153"/>
      <c r="E22" s="154"/>
      <c r="F22" s="75">
        <v>300000</v>
      </c>
      <c r="G22" s="141">
        <f>ROUNDDOWN(F22*4/5,-3)</f>
        <v>240000</v>
      </c>
      <c r="H22" s="141"/>
      <c r="I22" s="141">
        <f>IF(H22&gt;G22,G22,H22)</f>
        <v>0</v>
      </c>
      <c r="J22" s="143"/>
      <c r="K22" s="144"/>
    </row>
    <row r="23" spans="2:11" ht="28.5" customHeight="1">
      <c r="C23" s="152"/>
      <c r="D23" s="153"/>
      <c r="E23" s="154"/>
      <c r="F23" s="75"/>
      <c r="G23" s="142">
        <f>ROUNDDOWN(F23*4/5,-3)</f>
        <v>0</v>
      </c>
      <c r="H23" s="142"/>
      <c r="I23" s="142">
        <f>IF(H23&gt;G23,G23,H23)</f>
        <v>0</v>
      </c>
      <c r="J23" s="145"/>
      <c r="K23" s="146"/>
    </row>
    <row r="24" spans="2:11" ht="10.5" customHeight="1"/>
    <row r="25" spans="2:11" ht="26.25" customHeight="1">
      <c r="B25" s="58" t="s">
        <v>300</v>
      </c>
      <c r="K25" s="61" t="s">
        <v>270</v>
      </c>
    </row>
    <row r="26" spans="2:11" ht="36.75">
      <c r="C26" s="136" t="s">
        <v>281</v>
      </c>
      <c r="D26" s="136" t="s">
        <v>294</v>
      </c>
      <c r="E26" s="136" t="s">
        <v>286</v>
      </c>
      <c r="F26" s="114" t="s">
        <v>303</v>
      </c>
      <c r="G26" s="114" t="s">
        <v>285</v>
      </c>
      <c r="H26" s="114" t="s">
        <v>227</v>
      </c>
      <c r="I26" s="114" t="s">
        <v>277</v>
      </c>
      <c r="J26" s="132" t="s">
        <v>230</v>
      </c>
      <c r="K26" s="133"/>
    </row>
    <row r="27" spans="2:11" ht="18.75" customHeight="1">
      <c r="C27" s="137"/>
      <c r="D27" s="137"/>
      <c r="E27" s="163"/>
      <c r="F27" s="115" t="s">
        <v>239</v>
      </c>
      <c r="G27" s="112" t="s">
        <v>243</v>
      </c>
      <c r="H27" s="112" t="s">
        <v>244</v>
      </c>
      <c r="I27" s="112" t="s">
        <v>245</v>
      </c>
      <c r="J27" s="138" t="s">
        <v>246</v>
      </c>
      <c r="K27" s="139"/>
    </row>
    <row r="28" spans="2:11" ht="35.1" customHeight="1">
      <c r="C28" s="166" t="s">
        <v>295</v>
      </c>
      <c r="D28" s="79"/>
      <c r="E28" s="62"/>
      <c r="F28" s="76"/>
      <c r="G28" s="155">
        <f>ROUNDDOWN(SUM(F28:F37)*4/5,-3)</f>
        <v>2854000</v>
      </c>
      <c r="H28" s="155">
        <v>10000000</v>
      </c>
      <c r="I28" s="155">
        <f>IF(H28&gt;G28,G28,H28)</f>
        <v>2854000</v>
      </c>
      <c r="J28" s="164">
        <f>I28</f>
        <v>2854000</v>
      </c>
      <c r="K28" s="165"/>
    </row>
    <row r="29" spans="2:11" ht="35.1" customHeight="1">
      <c r="C29" s="166"/>
      <c r="D29" s="79"/>
      <c r="E29" s="62"/>
      <c r="F29" s="116"/>
      <c r="G29" s="155"/>
      <c r="H29" s="155"/>
      <c r="I29" s="155"/>
      <c r="J29" s="157"/>
      <c r="K29" s="158"/>
    </row>
    <row r="30" spans="2:11" ht="35.1" customHeight="1">
      <c r="C30" s="166"/>
      <c r="D30" s="79"/>
      <c r="E30" s="62"/>
      <c r="F30" s="116"/>
      <c r="G30" s="155"/>
      <c r="H30" s="155"/>
      <c r="I30" s="155"/>
      <c r="J30" s="157"/>
      <c r="K30" s="158"/>
    </row>
    <row r="31" spans="2:11" ht="35.1" customHeight="1">
      <c r="C31" s="166"/>
      <c r="D31" s="79"/>
      <c r="E31" s="62"/>
      <c r="F31" s="116"/>
      <c r="G31" s="155">
        <f t="shared" ref="G31:G37" si="0">ROUNDDOWN(F31*4/5,-3)</f>
        <v>0</v>
      </c>
      <c r="H31" s="155"/>
      <c r="I31" s="155">
        <f>IF(H31&gt;G31,G31,H31)</f>
        <v>0</v>
      </c>
      <c r="J31" s="157"/>
      <c r="K31" s="158"/>
    </row>
    <row r="32" spans="2:11" ht="35.1" customHeight="1">
      <c r="C32" s="167"/>
      <c r="D32" s="79"/>
      <c r="E32" s="62"/>
      <c r="F32" s="116"/>
      <c r="G32" s="155">
        <f t="shared" si="0"/>
        <v>0</v>
      </c>
      <c r="H32" s="155"/>
      <c r="I32" s="155">
        <f>IF(H32&gt;G32,G32,H32)</f>
        <v>0</v>
      </c>
      <c r="J32" s="157"/>
      <c r="K32" s="158"/>
    </row>
    <row r="33" spans="2:11" ht="35.1" customHeight="1">
      <c r="C33" s="166" t="s">
        <v>296</v>
      </c>
      <c r="D33" s="79"/>
      <c r="E33" s="62"/>
      <c r="F33" s="76"/>
      <c r="G33" s="155"/>
      <c r="H33" s="155"/>
      <c r="I33" s="155"/>
      <c r="J33" s="157"/>
      <c r="K33" s="158"/>
    </row>
    <row r="34" spans="2:11" ht="35.1" customHeight="1">
      <c r="C34" s="166"/>
      <c r="D34" s="79"/>
      <c r="E34" s="62"/>
      <c r="F34" s="116"/>
      <c r="G34" s="155"/>
      <c r="H34" s="155"/>
      <c r="I34" s="155"/>
      <c r="J34" s="157"/>
      <c r="K34" s="158"/>
    </row>
    <row r="35" spans="2:11" ht="35.1" customHeight="1">
      <c r="C35" s="166"/>
      <c r="D35" s="79"/>
      <c r="E35" s="62"/>
      <c r="F35" s="116"/>
      <c r="G35" s="155"/>
      <c r="H35" s="155"/>
      <c r="I35" s="155"/>
      <c r="J35" s="157"/>
      <c r="K35" s="158"/>
    </row>
    <row r="36" spans="2:11" ht="35.1" customHeight="1">
      <c r="C36" s="167"/>
      <c r="D36" s="79"/>
      <c r="E36" s="62"/>
      <c r="F36" s="116"/>
      <c r="G36" s="155"/>
      <c r="H36" s="155"/>
      <c r="I36" s="155"/>
      <c r="J36" s="157"/>
      <c r="K36" s="158"/>
    </row>
    <row r="37" spans="2:11" ht="35.1" customHeight="1">
      <c r="C37" s="82" t="s">
        <v>242</v>
      </c>
      <c r="D37" s="78"/>
      <c r="E37" s="62" t="s">
        <v>461</v>
      </c>
      <c r="F37" s="116">
        <v>3568000</v>
      </c>
      <c r="G37" s="156">
        <f t="shared" si="0"/>
        <v>2854000</v>
      </c>
      <c r="H37" s="156"/>
      <c r="I37" s="156">
        <f>IF(H37&gt;G37,G37,H37)</f>
        <v>0</v>
      </c>
      <c r="J37" s="159"/>
      <c r="K37" s="160"/>
    </row>
    <row r="39" spans="2:11" ht="26.25" customHeight="1">
      <c r="B39" s="58" t="s">
        <v>301</v>
      </c>
      <c r="K39" s="61" t="s">
        <v>270</v>
      </c>
    </row>
    <row r="40" spans="2:11" ht="36.75">
      <c r="C40" s="132" t="s">
        <v>281</v>
      </c>
      <c r="D40" s="150"/>
      <c r="E40" s="133"/>
      <c r="F40" s="114" t="s">
        <v>303</v>
      </c>
      <c r="G40" s="114" t="s">
        <v>297</v>
      </c>
      <c r="H40" s="114" t="s">
        <v>227</v>
      </c>
      <c r="I40" s="114" t="s">
        <v>278</v>
      </c>
      <c r="J40" s="132" t="s">
        <v>241</v>
      </c>
      <c r="K40" s="133"/>
    </row>
    <row r="41" spans="2:11">
      <c r="C41" s="138"/>
      <c r="D41" s="151"/>
      <c r="E41" s="139"/>
      <c r="F41" s="87" t="s">
        <v>247</v>
      </c>
      <c r="G41" s="112" t="s">
        <v>248</v>
      </c>
      <c r="H41" s="112" t="s">
        <v>249</v>
      </c>
      <c r="I41" s="112" t="s">
        <v>250</v>
      </c>
      <c r="J41" s="138" t="s">
        <v>252</v>
      </c>
      <c r="K41" s="139"/>
    </row>
    <row r="42" spans="2:11" ht="24.75" customHeight="1">
      <c r="C42" s="152" t="s">
        <v>302</v>
      </c>
      <c r="D42" s="153"/>
      <c r="E42" s="154"/>
      <c r="F42" s="123"/>
      <c r="G42" s="161">
        <f>ROUNDDOWN(SUM(F42:F43)*4/5,-3)</f>
        <v>11000</v>
      </c>
      <c r="H42" s="155">
        <v>480000</v>
      </c>
      <c r="I42" s="155">
        <f>IF(H42&gt;G42,G42,H42)</f>
        <v>11000</v>
      </c>
      <c r="J42" s="157">
        <f>(I42)</f>
        <v>11000</v>
      </c>
      <c r="K42" s="158"/>
    </row>
    <row r="43" spans="2:11" ht="24.75" customHeight="1">
      <c r="C43" s="152" t="s">
        <v>495</v>
      </c>
      <c r="D43" s="153"/>
      <c r="E43" s="154"/>
      <c r="F43" s="116">
        <v>14000</v>
      </c>
      <c r="G43" s="162">
        <f t="shared" ref="G43" si="1">ROUNDDOWN(F43*4/5,-3)</f>
        <v>11000</v>
      </c>
      <c r="H43" s="156"/>
      <c r="I43" s="156">
        <f>IF(H43&gt;G43,G43,H43)</f>
        <v>0</v>
      </c>
      <c r="J43" s="159"/>
      <c r="K43" s="160"/>
    </row>
    <row r="45" spans="2:11" ht="9" customHeight="1">
      <c r="H45" s="170" t="s">
        <v>251</v>
      </c>
      <c r="I45" s="170"/>
      <c r="J45" s="80"/>
      <c r="K45" s="81" t="s">
        <v>231</v>
      </c>
    </row>
    <row r="46" spans="2:11" ht="29.25" customHeight="1">
      <c r="H46" s="170"/>
      <c r="I46" s="170"/>
      <c r="J46" s="168">
        <f>K16+J21+J28+J42</f>
        <v>5360000</v>
      </c>
      <c r="K46" s="169"/>
    </row>
    <row r="47" spans="2:11">
      <c r="J47" s="70"/>
      <c r="K47" s="71"/>
    </row>
  </sheetData>
  <mergeCells count="43">
    <mergeCell ref="J19:K19"/>
    <mergeCell ref="J20:K20"/>
    <mergeCell ref="A2:K2"/>
    <mergeCell ref="B4:C4"/>
    <mergeCell ref="I4:J4"/>
    <mergeCell ref="B5:C5"/>
    <mergeCell ref="I5:J5"/>
    <mergeCell ref="B6:C6"/>
    <mergeCell ref="I6:J6"/>
    <mergeCell ref="C9:C10"/>
    <mergeCell ref="D9:D10"/>
    <mergeCell ref="E9:E10"/>
    <mergeCell ref="C16:E16"/>
    <mergeCell ref="C19:E20"/>
    <mergeCell ref="C21:E21"/>
    <mergeCell ref="G21:G23"/>
    <mergeCell ref="H21:H23"/>
    <mergeCell ref="I21:I23"/>
    <mergeCell ref="J21:K23"/>
    <mergeCell ref="C22:E22"/>
    <mergeCell ref="C23:E23"/>
    <mergeCell ref="C28:C32"/>
    <mergeCell ref="G28:G37"/>
    <mergeCell ref="H28:H37"/>
    <mergeCell ref="I28:I37"/>
    <mergeCell ref="J28:K37"/>
    <mergeCell ref="C26:C27"/>
    <mergeCell ref="D26:D27"/>
    <mergeCell ref="E26:E27"/>
    <mergeCell ref="J26:K26"/>
    <mergeCell ref="J27:K27"/>
    <mergeCell ref="H45:I46"/>
    <mergeCell ref="J46:K46"/>
    <mergeCell ref="C33:C36"/>
    <mergeCell ref="C40:E41"/>
    <mergeCell ref="J40:K40"/>
    <mergeCell ref="J41:K41"/>
    <mergeCell ref="C42:E42"/>
    <mergeCell ref="G42:G43"/>
    <mergeCell ref="H42:H43"/>
    <mergeCell ref="I42:I43"/>
    <mergeCell ref="J42:K43"/>
    <mergeCell ref="C43:E43"/>
  </mergeCells>
  <phoneticPr fontId="1"/>
  <conditionalFormatting sqref="D11">
    <cfRule type="expression" dxfId="5" priority="3">
      <formula>C11="⑦その他"</formula>
    </cfRule>
  </conditionalFormatting>
  <conditionalFormatting sqref="D12:D13 D15">
    <cfRule type="expression" dxfId="4" priority="2">
      <formula>C12="⑦その他"</formula>
    </cfRule>
  </conditionalFormatting>
  <conditionalFormatting sqref="D14">
    <cfRule type="expression" dxfId="3" priority="1">
      <formula>C14="⑦その他"</formula>
    </cfRule>
  </conditionalFormatting>
  <dataValidations count="3">
    <dataValidation type="list" allowBlank="1" showInputMessage="1" showErrorMessage="1" sqref="D28:D36">
      <formula1>パッケージ</formula1>
    </dataValidation>
    <dataValidation type="list" allowBlank="1" showInputMessage="1" showErrorMessage="1" sqref="C11:C15">
      <formula1>種別⑴</formula1>
    </dataValidation>
    <dataValidation type="list" allowBlank="1" showInputMessage="1" showErrorMessage="1" sqref="D11:D15">
      <formula1>種別⑵</formula1>
    </dataValidation>
  </dataValidations>
  <printOptions horizontalCentered="1"/>
  <pageMargins left="0.19685039370078741" right="0.11811023622047245" top="0.23622047244094491" bottom="0.35433070866141736" header="0.31496062992125984" footer="7.874015748031496E-2"/>
  <pageSetup paperSize="9" scale="88" fitToHeight="2" orientation="landscape" cellComments="asDisplayed" r:id="rId1"/>
  <headerFooter>
    <oddFooter>&amp;C&amp;P / &amp;N ページ</oddFooter>
  </headerFooter>
  <rowBreaks count="1" manualBreakCount="1">
    <brk id="23"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43"/>
  <sheetViews>
    <sheetView view="pageBreakPreview" zoomScale="115" zoomScaleNormal="100" zoomScaleSheetLayoutView="115" workbookViewId="0">
      <selection activeCell="E18" sqref="E18:F18"/>
    </sheetView>
  </sheetViews>
  <sheetFormatPr defaultRowHeight="18.75"/>
  <cols>
    <col min="1" max="1" width="2" customWidth="1"/>
    <col min="2" max="2" width="3.875" style="53" customWidth="1"/>
    <col min="3" max="3" width="14.75" customWidth="1"/>
    <col min="4" max="4" width="26.125" customWidth="1"/>
    <col min="5" max="5" width="13.75" customWidth="1"/>
    <col min="6" max="6" width="6.875" customWidth="1"/>
    <col min="7" max="7" width="13.75" customWidth="1"/>
    <col min="8" max="8" width="6.875" customWidth="1"/>
  </cols>
  <sheetData>
    <row r="1" spans="1:11">
      <c r="A1" s="56" t="s">
        <v>491</v>
      </c>
      <c r="C1" s="53"/>
      <c r="D1" s="53"/>
      <c r="E1" s="53"/>
      <c r="F1" s="53"/>
      <c r="G1" s="53"/>
      <c r="H1" s="53"/>
      <c r="I1" s="53"/>
    </row>
    <row r="2" spans="1:11" ht="9.75" customHeight="1">
      <c r="A2" s="56"/>
      <c r="C2" s="53"/>
      <c r="D2" s="53"/>
      <c r="E2" s="53"/>
      <c r="F2" s="53"/>
      <c r="G2" s="53"/>
      <c r="H2" s="53"/>
      <c r="I2" s="53"/>
    </row>
    <row r="3" spans="1:11">
      <c r="A3" s="53"/>
      <c r="B3" s="171" t="s">
        <v>485</v>
      </c>
      <c r="C3" s="171"/>
      <c r="D3" s="171"/>
      <c r="E3" s="171"/>
      <c r="F3" s="171"/>
      <c r="G3" s="171"/>
      <c r="H3" s="171"/>
      <c r="I3" s="171"/>
      <c r="J3" s="125"/>
      <c r="K3" s="125"/>
    </row>
    <row r="4" spans="1:11" ht="18.75" customHeight="1">
      <c r="A4" s="53"/>
      <c r="C4" s="124"/>
      <c r="D4" s="124"/>
      <c r="E4" s="124"/>
      <c r="F4" s="124"/>
      <c r="G4" s="124"/>
      <c r="H4" s="124"/>
      <c r="I4" s="124"/>
      <c r="J4" s="124"/>
      <c r="K4" s="124"/>
    </row>
    <row r="5" spans="1:11">
      <c r="A5" s="53"/>
      <c r="B5" s="180" t="s">
        <v>331</v>
      </c>
      <c r="C5" s="180"/>
      <c r="D5" s="180"/>
      <c r="E5" s="180"/>
      <c r="F5" s="180"/>
      <c r="G5" s="53"/>
      <c r="H5" s="53"/>
      <c r="I5" s="53"/>
    </row>
    <row r="6" spans="1:11">
      <c r="A6" s="53"/>
      <c r="B6" s="180" t="s">
        <v>465</v>
      </c>
      <c r="C6" s="180"/>
      <c r="D6" s="180"/>
      <c r="E6" s="180"/>
      <c r="F6" s="180"/>
      <c r="G6" s="53"/>
      <c r="H6" s="53"/>
      <c r="I6" s="53"/>
    </row>
    <row r="7" spans="1:11">
      <c r="A7" s="53"/>
      <c r="B7" s="180" t="s">
        <v>464</v>
      </c>
      <c r="C7" s="180"/>
      <c r="D7" s="180"/>
      <c r="E7" s="180"/>
      <c r="F7" s="180"/>
      <c r="G7" s="53"/>
      <c r="H7" s="53"/>
      <c r="I7" s="53"/>
    </row>
    <row r="8" spans="1:11" ht="9" customHeight="1">
      <c r="A8" s="53"/>
      <c r="B8" s="126"/>
      <c r="C8" s="126"/>
      <c r="D8" s="126"/>
      <c r="E8" s="126"/>
      <c r="F8" s="126"/>
      <c r="G8" s="53"/>
      <c r="H8" s="53"/>
      <c r="I8" s="53"/>
    </row>
    <row r="9" spans="1:11" ht="9" customHeight="1">
      <c r="A9" s="53"/>
      <c r="C9" s="53"/>
      <c r="D9" s="53"/>
      <c r="E9" s="53"/>
      <c r="F9" s="53"/>
      <c r="G9" s="53"/>
      <c r="H9" s="53"/>
      <c r="I9" s="53"/>
    </row>
    <row r="10" spans="1:11" ht="48" customHeight="1">
      <c r="A10" s="53"/>
      <c r="B10" s="172" t="s">
        <v>463</v>
      </c>
      <c r="C10" s="176"/>
      <c r="D10" s="173"/>
      <c r="E10" s="178" t="s">
        <v>486</v>
      </c>
      <c r="F10" s="179"/>
      <c r="G10" s="180" t="s">
        <v>475</v>
      </c>
      <c r="H10" s="180"/>
      <c r="I10" s="53"/>
    </row>
    <row r="11" spans="1:11">
      <c r="A11" s="53"/>
      <c r="B11" s="184" t="s">
        <v>469</v>
      </c>
      <c r="C11" s="185"/>
      <c r="D11" s="186"/>
      <c r="E11" s="172"/>
      <c r="F11" s="176"/>
      <c r="G11" s="174"/>
      <c r="H11" s="175"/>
      <c r="I11" s="53"/>
    </row>
    <row r="12" spans="1:11">
      <c r="A12" s="53"/>
      <c r="B12" s="184" t="s">
        <v>477</v>
      </c>
      <c r="C12" s="185"/>
      <c r="D12" s="186"/>
      <c r="E12" s="174"/>
      <c r="F12" s="175"/>
      <c r="G12" s="180"/>
      <c r="H12" s="180"/>
      <c r="I12" s="53"/>
    </row>
    <row r="13" spans="1:11">
      <c r="A13" s="53"/>
      <c r="B13" s="184" t="s">
        <v>476</v>
      </c>
      <c r="C13" s="185"/>
      <c r="D13" s="186"/>
      <c r="E13" s="172"/>
      <c r="F13" s="173"/>
      <c r="G13" s="174"/>
      <c r="H13" s="175"/>
      <c r="I13" s="53"/>
    </row>
    <row r="14" spans="1:11">
      <c r="A14" s="53"/>
      <c r="B14" s="184" t="s">
        <v>478</v>
      </c>
      <c r="C14" s="185"/>
      <c r="D14" s="186"/>
      <c r="E14" s="174"/>
      <c r="F14" s="177"/>
      <c r="G14" s="172"/>
      <c r="H14" s="173"/>
      <c r="I14" s="53"/>
    </row>
    <row r="15" spans="1:11">
      <c r="A15" s="53"/>
      <c r="B15" s="181" t="s">
        <v>470</v>
      </c>
      <c r="C15" s="182"/>
      <c r="D15" s="183"/>
      <c r="E15" s="172"/>
      <c r="F15" s="176"/>
      <c r="G15" s="174"/>
      <c r="H15" s="175"/>
      <c r="I15" s="53"/>
    </row>
    <row r="16" spans="1:11">
      <c r="A16" s="53"/>
      <c r="B16" s="184" t="s">
        <v>471</v>
      </c>
      <c r="C16" s="185"/>
      <c r="D16" s="186"/>
      <c r="E16" s="172"/>
      <c r="F16" s="176"/>
      <c r="G16" s="174"/>
      <c r="H16" s="175"/>
      <c r="I16" s="53"/>
    </row>
    <row r="17" spans="1:9" ht="34.5" customHeight="1">
      <c r="A17" s="53"/>
      <c r="B17" s="181" t="s">
        <v>482</v>
      </c>
      <c r="C17" s="182"/>
      <c r="D17" s="183"/>
      <c r="E17" s="172"/>
      <c r="F17" s="176"/>
      <c r="G17" s="174"/>
      <c r="H17" s="175"/>
      <c r="I17" s="53"/>
    </row>
    <row r="18" spans="1:9">
      <c r="A18" s="53"/>
      <c r="B18" s="184" t="s">
        <v>472</v>
      </c>
      <c r="C18" s="185"/>
      <c r="D18" s="186"/>
      <c r="E18" s="172"/>
      <c r="F18" s="176"/>
      <c r="G18" s="174"/>
      <c r="H18" s="175"/>
      <c r="I18" s="53"/>
    </row>
    <row r="19" spans="1:9">
      <c r="A19" s="53"/>
      <c r="B19" s="184" t="s">
        <v>473</v>
      </c>
      <c r="C19" s="185"/>
      <c r="D19" s="186"/>
      <c r="E19" s="172"/>
      <c r="F19" s="176"/>
      <c r="G19" s="174"/>
      <c r="H19" s="175"/>
      <c r="I19" s="53"/>
    </row>
    <row r="20" spans="1:9">
      <c r="A20" s="53"/>
      <c r="B20" s="184" t="s">
        <v>474</v>
      </c>
      <c r="C20" s="185"/>
      <c r="D20" s="186"/>
      <c r="E20" s="172"/>
      <c r="F20" s="176"/>
      <c r="G20" s="174"/>
      <c r="H20" s="175"/>
      <c r="I20" s="53"/>
    </row>
    <row r="21" spans="1:9">
      <c r="A21" s="53"/>
      <c r="B21" s="205" t="s">
        <v>488</v>
      </c>
      <c r="C21" s="206"/>
      <c r="D21" s="207"/>
      <c r="E21" s="174"/>
      <c r="F21" s="177"/>
      <c r="G21" s="172"/>
      <c r="H21" s="173"/>
      <c r="I21" s="53"/>
    </row>
    <row r="22" spans="1:9">
      <c r="A22" s="53"/>
      <c r="B22" s="184" t="s">
        <v>480</v>
      </c>
      <c r="C22" s="185"/>
      <c r="D22" s="186"/>
      <c r="E22" s="172"/>
      <c r="F22" s="173"/>
      <c r="G22" s="172"/>
      <c r="H22" s="173"/>
      <c r="I22" s="53"/>
    </row>
    <row r="23" spans="1:9">
      <c r="A23" s="53"/>
      <c r="B23" s="184" t="s">
        <v>480</v>
      </c>
      <c r="C23" s="185"/>
      <c r="D23" s="186"/>
      <c r="E23" s="172"/>
      <c r="F23" s="173"/>
      <c r="G23" s="172"/>
      <c r="H23" s="173"/>
      <c r="I23" s="53"/>
    </row>
    <row r="24" spans="1:9">
      <c r="A24" s="53"/>
      <c r="B24" s="184" t="s">
        <v>480</v>
      </c>
      <c r="C24" s="185"/>
      <c r="D24" s="186"/>
      <c r="E24" s="172"/>
      <c r="F24" s="173"/>
      <c r="G24" s="172"/>
      <c r="H24" s="173"/>
      <c r="I24" s="53"/>
    </row>
    <row r="25" spans="1:9" ht="19.5" thickBot="1">
      <c r="A25" s="53"/>
      <c r="B25" s="187" t="s">
        <v>481</v>
      </c>
      <c r="C25" s="188"/>
      <c r="D25" s="189"/>
      <c r="E25" s="190">
        <f>SUM(E11:F24)</f>
        <v>0</v>
      </c>
      <c r="F25" s="191"/>
      <c r="G25" s="190">
        <f>SUM(G11:H24)</f>
        <v>0</v>
      </c>
      <c r="H25" s="191"/>
      <c r="I25" s="53"/>
    </row>
    <row r="26" spans="1:9" ht="19.5" thickBot="1">
      <c r="A26" s="53"/>
      <c r="B26" s="192" t="s">
        <v>483</v>
      </c>
      <c r="C26" s="193"/>
      <c r="D26" s="193"/>
      <c r="E26" s="194">
        <f>ROUND((E25+G25),0)</f>
        <v>0</v>
      </c>
      <c r="F26" s="195"/>
      <c r="G26" s="195"/>
      <c r="H26" s="196"/>
      <c r="I26" s="53"/>
    </row>
    <row r="27" spans="1:9" ht="12" customHeight="1" thickBot="1">
      <c r="A27" s="53"/>
      <c r="B27" s="127"/>
      <c r="C27" s="127"/>
      <c r="D27" s="127"/>
      <c r="E27" s="126"/>
      <c r="F27" s="126"/>
      <c r="G27" s="126"/>
      <c r="H27" s="126"/>
      <c r="I27" s="53"/>
    </row>
    <row r="28" spans="1:9" ht="32.25" customHeight="1" thickBot="1">
      <c r="A28" s="53"/>
      <c r="B28" s="197" t="s">
        <v>492</v>
      </c>
      <c r="C28" s="198"/>
      <c r="D28" s="198"/>
      <c r="E28" s="202"/>
      <c r="F28" s="203"/>
      <c r="G28" s="203"/>
      <c r="H28" s="204"/>
      <c r="I28" s="53"/>
    </row>
    <row r="29" spans="1:9" ht="45" customHeight="1" thickBot="1">
      <c r="A29" s="53"/>
      <c r="B29" s="197" t="s">
        <v>489</v>
      </c>
      <c r="C29" s="198"/>
      <c r="D29" s="198"/>
      <c r="E29" s="199"/>
      <c r="F29" s="200"/>
      <c r="G29" s="200"/>
      <c r="H29" s="201"/>
      <c r="I29" s="53"/>
    </row>
    <row r="30" spans="1:9" ht="12" customHeight="1" thickBot="1">
      <c r="A30" s="53"/>
      <c r="C30" s="53"/>
      <c r="D30" s="53"/>
      <c r="E30" s="53"/>
      <c r="F30" s="53"/>
      <c r="G30" s="53"/>
      <c r="H30" s="53"/>
      <c r="I30" s="53"/>
    </row>
    <row r="31" spans="1:9" ht="19.5" thickBot="1">
      <c r="A31" s="53"/>
      <c r="B31" s="192" t="s">
        <v>484</v>
      </c>
      <c r="C31" s="193"/>
      <c r="D31" s="193"/>
      <c r="E31" s="194">
        <f>MIN(E26,E29)</f>
        <v>0</v>
      </c>
      <c r="F31" s="195"/>
      <c r="G31" s="195"/>
      <c r="H31" s="196"/>
      <c r="I31" s="53"/>
    </row>
    <row r="32" spans="1:9" ht="14.25" customHeight="1">
      <c r="A32" s="53"/>
      <c r="B32" s="127"/>
      <c r="C32" s="127"/>
      <c r="D32" s="127"/>
      <c r="E32" s="128"/>
      <c r="F32" s="128"/>
      <c r="G32" s="128"/>
      <c r="H32" s="128"/>
      <c r="I32" s="53"/>
    </row>
    <row r="33" spans="1:14" ht="14.25" customHeight="1">
      <c r="A33" s="53"/>
      <c r="C33" s="53"/>
      <c r="D33" s="53"/>
      <c r="E33" s="53"/>
      <c r="F33" s="53"/>
      <c r="G33" s="53"/>
      <c r="H33" s="53"/>
      <c r="I33" s="53"/>
    </row>
    <row r="34" spans="1:14">
      <c r="A34" s="53"/>
      <c r="B34" s="172" t="s">
        <v>466</v>
      </c>
      <c r="C34" s="176"/>
      <c r="D34" s="176"/>
      <c r="E34" s="176"/>
      <c r="F34" s="176"/>
      <c r="G34" s="176"/>
      <c r="H34" s="173"/>
      <c r="I34" s="53"/>
    </row>
    <row r="35" spans="1:14" ht="41.25" customHeight="1">
      <c r="A35" s="53"/>
      <c r="B35" s="55">
        <v>1</v>
      </c>
      <c r="C35" s="181" t="s">
        <v>487</v>
      </c>
      <c r="D35" s="182"/>
      <c r="E35" s="182"/>
      <c r="F35" s="182"/>
      <c r="G35" s="182"/>
      <c r="H35" s="183"/>
      <c r="I35" s="53"/>
    </row>
    <row r="36" spans="1:14" ht="90" customHeight="1">
      <c r="A36" s="53"/>
      <c r="B36" s="55">
        <v>2</v>
      </c>
      <c r="C36" s="181" t="s">
        <v>490</v>
      </c>
      <c r="D36" s="182"/>
      <c r="E36" s="182"/>
      <c r="F36" s="182"/>
      <c r="G36" s="182"/>
      <c r="H36" s="183"/>
      <c r="I36" s="53"/>
    </row>
    <row r="37" spans="1:14" ht="47.25" customHeight="1">
      <c r="A37" s="53"/>
      <c r="B37" s="54">
        <v>3</v>
      </c>
      <c r="C37" s="181" t="s">
        <v>479</v>
      </c>
      <c r="D37" s="182"/>
      <c r="E37" s="182"/>
      <c r="F37" s="182"/>
      <c r="G37" s="182"/>
      <c r="H37" s="183"/>
      <c r="I37" s="53"/>
    </row>
    <row r="38" spans="1:14">
      <c r="N38" t="s">
        <v>467</v>
      </c>
    </row>
    <row r="39" spans="1:14">
      <c r="N39" t="s">
        <v>468</v>
      </c>
    </row>
    <row r="40" spans="1:14">
      <c r="N40" t="s">
        <v>468</v>
      </c>
    </row>
    <row r="41" spans="1:14">
      <c r="N41" t="s">
        <v>468</v>
      </c>
    </row>
    <row r="43" spans="1:14">
      <c r="N43" t="s">
        <v>467</v>
      </c>
    </row>
  </sheetData>
  <mergeCells count="67">
    <mergeCell ref="B28:D28"/>
    <mergeCell ref="G20:H20"/>
    <mergeCell ref="G21:H21"/>
    <mergeCell ref="G17:H17"/>
    <mergeCell ref="G19:H19"/>
    <mergeCell ref="E22:F22"/>
    <mergeCell ref="B24:D24"/>
    <mergeCell ref="B20:D20"/>
    <mergeCell ref="E17:F17"/>
    <mergeCell ref="B15:D15"/>
    <mergeCell ref="B16:D16"/>
    <mergeCell ref="B17:D17"/>
    <mergeCell ref="B18:D18"/>
    <mergeCell ref="B19:D19"/>
    <mergeCell ref="D5:F5"/>
    <mergeCell ref="D6:F6"/>
    <mergeCell ref="D7:F7"/>
    <mergeCell ref="B6:C6"/>
    <mergeCell ref="B7:C7"/>
    <mergeCell ref="B31:D31"/>
    <mergeCell ref="G10:H10"/>
    <mergeCell ref="G11:H11"/>
    <mergeCell ref="G15:H15"/>
    <mergeCell ref="G16:H16"/>
    <mergeCell ref="B10:D10"/>
    <mergeCell ref="B11:D11"/>
    <mergeCell ref="B12:D12"/>
    <mergeCell ref="B13:D13"/>
    <mergeCell ref="B14:D14"/>
    <mergeCell ref="E16:F16"/>
    <mergeCell ref="E13:F13"/>
    <mergeCell ref="G13:H13"/>
    <mergeCell ref="E31:H31"/>
    <mergeCell ref="B21:D21"/>
    <mergeCell ref="B22:D22"/>
    <mergeCell ref="B34:H34"/>
    <mergeCell ref="C36:H36"/>
    <mergeCell ref="C37:H37"/>
    <mergeCell ref="G22:H22"/>
    <mergeCell ref="C35:H35"/>
    <mergeCell ref="B23:D23"/>
    <mergeCell ref="E23:F23"/>
    <mergeCell ref="G23:H23"/>
    <mergeCell ref="B25:D25"/>
    <mergeCell ref="E25:F25"/>
    <mergeCell ref="G25:H25"/>
    <mergeCell ref="B26:D26"/>
    <mergeCell ref="E26:H26"/>
    <mergeCell ref="B29:D29"/>
    <mergeCell ref="E29:H29"/>
    <mergeCell ref="E28:H28"/>
    <mergeCell ref="B3:I3"/>
    <mergeCell ref="E24:F24"/>
    <mergeCell ref="G24:H24"/>
    <mergeCell ref="E12:F12"/>
    <mergeCell ref="E18:F18"/>
    <mergeCell ref="E19:F19"/>
    <mergeCell ref="E20:F20"/>
    <mergeCell ref="E21:F21"/>
    <mergeCell ref="G18:H18"/>
    <mergeCell ref="E10:F10"/>
    <mergeCell ref="E11:F11"/>
    <mergeCell ref="E15:F15"/>
    <mergeCell ref="G12:H12"/>
    <mergeCell ref="E14:F14"/>
    <mergeCell ref="G14:H14"/>
    <mergeCell ref="B5:C5"/>
  </mergeCells>
  <phoneticPr fontId="1"/>
  <pageMargins left="0.51181102362204722" right="0.31496062992125984" top="0.35433070866141736" bottom="0.35433070866141736" header="0.31496062992125984" footer="0.31496062992125984"/>
  <pageSetup paperSize="9" scale="94"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0.249977111117893"/>
  </sheetPr>
  <dimension ref="A3:DD5"/>
  <sheetViews>
    <sheetView workbookViewId="0">
      <selection activeCell="F6" sqref="F6"/>
    </sheetView>
  </sheetViews>
  <sheetFormatPr defaultRowHeight="13.5"/>
  <cols>
    <col min="1" max="98" width="9" style="56"/>
    <col min="99" max="99" width="11.625" style="56" bestFit="1" customWidth="1"/>
    <col min="100" max="16384" width="9" style="56"/>
  </cols>
  <sheetData>
    <row r="3" spans="1:108" s="117" customFormat="1" ht="27">
      <c r="A3" s="208" t="s">
        <v>389</v>
      </c>
      <c r="B3" s="209"/>
      <c r="C3" s="209"/>
      <c r="D3" s="209"/>
      <c r="E3" s="209"/>
      <c r="F3" s="209"/>
      <c r="G3" s="209"/>
      <c r="H3" s="209"/>
      <c r="I3" s="209"/>
      <c r="J3" s="209"/>
      <c r="K3" s="209"/>
      <c r="L3" s="210"/>
      <c r="M3" s="211" t="s">
        <v>349</v>
      </c>
      <c r="N3" s="211"/>
      <c r="O3" s="211"/>
      <c r="P3" s="211"/>
      <c r="Q3" s="211"/>
      <c r="R3" s="211"/>
      <c r="S3" s="211"/>
      <c r="T3" s="211"/>
      <c r="U3" s="211"/>
      <c r="V3" s="211" t="s">
        <v>350</v>
      </c>
      <c r="W3" s="211"/>
      <c r="X3" s="211"/>
      <c r="Y3" s="211"/>
      <c r="Z3" s="211"/>
      <c r="AA3" s="211"/>
      <c r="AB3" s="211"/>
      <c r="AC3" s="211"/>
      <c r="AD3" s="211"/>
      <c r="AE3" s="211" t="s">
        <v>360</v>
      </c>
      <c r="AF3" s="211"/>
      <c r="AG3" s="211"/>
      <c r="AH3" s="211"/>
      <c r="AI3" s="211"/>
      <c r="AJ3" s="211"/>
      <c r="AK3" s="211"/>
      <c r="AL3" s="211"/>
      <c r="AM3" s="211"/>
      <c r="AN3" s="211" t="s">
        <v>370</v>
      </c>
      <c r="AO3" s="211"/>
      <c r="AP3" s="211"/>
      <c r="AQ3" s="211"/>
      <c r="AR3" s="211"/>
      <c r="AS3" s="211"/>
      <c r="AT3" s="211"/>
      <c r="AU3" s="211"/>
      <c r="AV3" s="211"/>
      <c r="AW3" s="211" t="s">
        <v>380</v>
      </c>
      <c r="AX3" s="211"/>
      <c r="AY3" s="211"/>
      <c r="AZ3" s="211"/>
      <c r="BA3" s="211"/>
      <c r="BB3" s="211"/>
      <c r="BC3" s="211"/>
      <c r="BD3" s="211"/>
      <c r="BE3" s="211"/>
      <c r="BF3" s="79" t="s">
        <v>445</v>
      </c>
      <c r="BG3" s="211" t="s">
        <v>402</v>
      </c>
      <c r="BH3" s="211"/>
      <c r="BI3" s="211"/>
      <c r="BJ3" s="211"/>
      <c r="BK3" s="211"/>
      <c r="BL3" s="211"/>
      <c r="BM3" s="211"/>
      <c r="BN3" s="211"/>
      <c r="BO3" s="211"/>
      <c r="BP3" s="211"/>
      <c r="BQ3" s="211" t="s">
        <v>403</v>
      </c>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t="s">
        <v>437</v>
      </c>
      <c r="CY3" s="211"/>
      <c r="CZ3" s="211"/>
      <c r="DA3" s="211"/>
      <c r="DB3" s="211"/>
      <c r="DC3" s="211"/>
      <c r="DD3" s="79" t="s">
        <v>446</v>
      </c>
    </row>
    <row r="4" spans="1:108" s="117" customFormat="1" ht="54">
      <c r="A4" s="79" t="s">
        <v>447</v>
      </c>
      <c r="B4" s="79" t="s">
        <v>331</v>
      </c>
      <c r="C4" s="79" t="s">
        <v>332</v>
      </c>
      <c r="D4" s="122" t="s">
        <v>333</v>
      </c>
      <c r="E4" s="122" t="s">
        <v>448</v>
      </c>
      <c r="F4" s="122" t="s">
        <v>449</v>
      </c>
      <c r="G4" s="79" t="s">
        <v>334</v>
      </c>
      <c r="H4" s="79" t="s">
        <v>335</v>
      </c>
      <c r="I4" s="79" t="s">
        <v>336</v>
      </c>
      <c r="J4" s="79" t="s">
        <v>337</v>
      </c>
      <c r="K4" s="79" t="s">
        <v>338</v>
      </c>
      <c r="L4" s="79" t="s">
        <v>339</v>
      </c>
      <c r="M4" s="79" t="s">
        <v>340</v>
      </c>
      <c r="N4" s="79" t="s">
        <v>341</v>
      </c>
      <c r="O4" s="79" t="s">
        <v>342</v>
      </c>
      <c r="P4" s="79" t="s">
        <v>343</v>
      </c>
      <c r="Q4" s="79" t="s">
        <v>345</v>
      </c>
      <c r="R4" s="79" t="s">
        <v>346</v>
      </c>
      <c r="S4" s="79" t="s">
        <v>347</v>
      </c>
      <c r="T4" s="79" t="s">
        <v>344</v>
      </c>
      <c r="U4" s="79" t="s">
        <v>348</v>
      </c>
      <c r="V4" s="79" t="s">
        <v>351</v>
      </c>
      <c r="W4" s="79" t="s">
        <v>352</v>
      </c>
      <c r="X4" s="79" t="s">
        <v>353</v>
      </c>
      <c r="Y4" s="79" t="s">
        <v>354</v>
      </c>
      <c r="Z4" s="79" t="s">
        <v>355</v>
      </c>
      <c r="AA4" s="79" t="s">
        <v>356</v>
      </c>
      <c r="AB4" s="79" t="s">
        <v>357</v>
      </c>
      <c r="AC4" s="79" t="s">
        <v>358</v>
      </c>
      <c r="AD4" s="79" t="s">
        <v>359</v>
      </c>
      <c r="AE4" s="79" t="s">
        <v>361</v>
      </c>
      <c r="AF4" s="79" t="s">
        <v>362</v>
      </c>
      <c r="AG4" s="79" t="s">
        <v>363</v>
      </c>
      <c r="AH4" s="79" t="s">
        <v>364</v>
      </c>
      <c r="AI4" s="79" t="s">
        <v>365</v>
      </c>
      <c r="AJ4" s="79" t="s">
        <v>366</v>
      </c>
      <c r="AK4" s="79" t="s">
        <v>367</v>
      </c>
      <c r="AL4" s="79" t="s">
        <v>368</v>
      </c>
      <c r="AM4" s="79" t="s">
        <v>369</v>
      </c>
      <c r="AN4" s="79" t="s">
        <v>371</v>
      </c>
      <c r="AO4" s="79" t="s">
        <v>372</v>
      </c>
      <c r="AP4" s="79" t="s">
        <v>373</v>
      </c>
      <c r="AQ4" s="79" t="s">
        <v>374</v>
      </c>
      <c r="AR4" s="79" t="s">
        <v>375</v>
      </c>
      <c r="AS4" s="79" t="s">
        <v>376</v>
      </c>
      <c r="AT4" s="79" t="s">
        <v>377</v>
      </c>
      <c r="AU4" s="79" t="s">
        <v>378</v>
      </c>
      <c r="AV4" s="79" t="s">
        <v>379</v>
      </c>
      <c r="AW4" s="79" t="s">
        <v>381</v>
      </c>
      <c r="AX4" s="79" t="s">
        <v>382</v>
      </c>
      <c r="AY4" s="79" t="s">
        <v>383</v>
      </c>
      <c r="AZ4" s="79" t="s">
        <v>384</v>
      </c>
      <c r="BA4" s="79" t="s">
        <v>393</v>
      </c>
      <c r="BB4" s="79" t="s">
        <v>385</v>
      </c>
      <c r="BC4" s="79" t="s">
        <v>386</v>
      </c>
      <c r="BD4" s="79" t="s">
        <v>387</v>
      </c>
      <c r="BE4" s="79" t="s">
        <v>388</v>
      </c>
      <c r="BF4" s="79" t="s">
        <v>390</v>
      </c>
      <c r="BG4" s="79" t="s">
        <v>391</v>
      </c>
      <c r="BH4" s="79" t="s">
        <v>392</v>
      </c>
      <c r="BI4" s="79" t="s">
        <v>394</v>
      </c>
      <c r="BJ4" s="79" t="s">
        <v>395</v>
      </c>
      <c r="BK4" s="79" t="s">
        <v>396</v>
      </c>
      <c r="BL4" s="79" t="s">
        <v>397</v>
      </c>
      <c r="BM4" s="79" t="s">
        <v>398</v>
      </c>
      <c r="BN4" s="79" t="s">
        <v>399</v>
      </c>
      <c r="BO4" s="79" t="s">
        <v>400</v>
      </c>
      <c r="BP4" s="79" t="s">
        <v>401</v>
      </c>
      <c r="BQ4" s="79" t="s">
        <v>404</v>
      </c>
      <c r="BR4" s="79" t="s">
        <v>405</v>
      </c>
      <c r="BS4" s="79" t="s">
        <v>406</v>
      </c>
      <c r="BT4" s="79" t="s">
        <v>407</v>
      </c>
      <c r="BU4" s="79" t="s">
        <v>408</v>
      </c>
      <c r="BV4" s="79" t="s">
        <v>409</v>
      </c>
      <c r="BW4" s="79" t="s">
        <v>410</v>
      </c>
      <c r="BX4" s="79" t="s">
        <v>411</v>
      </c>
      <c r="BY4" s="79" t="s">
        <v>412</v>
      </c>
      <c r="BZ4" s="79" t="s">
        <v>413</v>
      </c>
      <c r="CA4" s="79" t="s">
        <v>414</v>
      </c>
      <c r="CB4" s="79" t="s">
        <v>415</v>
      </c>
      <c r="CC4" s="79" t="s">
        <v>416</v>
      </c>
      <c r="CD4" s="79" t="s">
        <v>417</v>
      </c>
      <c r="CE4" s="79" t="s">
        <v>418</v>
      </c>
      <c r="CF4" s="79" t="s">
        <v>419</v>
      </c>
      <c r="CG4" s="79" t="s">
        <v>420</v>
      </c>
      <c r="CH4" s="79" t="s">
        <v>421</v>
      </c>
      <c r="CI4" s="79" t="s">
        <v>422</v>
      </c>
      <c r="CJ4" s="79" t="s">
        <v>423</v>
      </c>
      <c r="CK4" s="79" t="s">
        <v>424</v>
      </c>
      <c r="CL4" s="79" t="s">
        <v>425</v>
      </c>
      <c r="CM4" s="79" t="s">
        <v>426</v>
      </c>
      <c r="CN4" s="79" t="s">
        <v>427</v>
      </c>
      <c r="CO4" s="79" t="s">
        <v>428</v>
      </c>
      <c r="CP4" s="79" t="s">
        <v>429</v>
      </c>
      <c r="CQ4" s="79" t="s">
        <v>430</v>
      </c>
      <c r="CR4" s="79" t="s">
        <v>432</v>
      </c>
      <c r="CS4" s="79" t="s">
        <v>431</v>
      </c>
      <c r="CT4" s="79" t="s">
        <v>433</v>
      </c>
      <c r="CU4" s="79" t="s">
        <v>434</v>
      </c>
      <c r="CV4" s="79" t="s">
        <v>435</v>
      </c>
      <c r="CW4" s="79" t="s">
        <v>436</v>
      </c>
      <c r="CX4" s="79" t="s">
        <v>438</v>
      </c>
      <c r="CY4" s="79" t="s">
        <v>439</v>
      </c>
      <c r="CZ4" s="79" t="s">
        <v>440</v>
      </c>
      <c r="DA4" s="79" t="s">
        <v>441</v>
      </c>
      <c r="DB4" s="79" t="s">
        <v>442</v>
      </c>
      <c r="DC4" s="79" t="s">
        <v>443</v>
      </c>
      <c r="DD4" s="79" t="s">
        <v>444</v>
      </c>
    </row>
    <row r="5" spans="1:108" s="118" customFormat="1" ht="24" customHeight="1">
      <c r="B5" s="118">
        <f>'【申請時】（別紙２）経費所要額調書'!D4</f>
        <v>0</v>
      </c>
      <c r="C5" s="118">
        <f>'【申請時】（別紙２）経費所要額調書'!D5</f>
        <v>0</v>
      </c>
      <c r="D5" s="118">
        <f>'（別紙４）業務改善計画'!C10</f>
        <v>0</v>
      </c>
      <c r="E5" s="118">
        <f>'（別紙４）業務改善計画'!C13</f>
        <v>0</v>
      </c>
      <c r="F5" s="118">
        <f>'（別紙４）業務改善計画'!C14</f>
        <v>0</v>
      </c>
      <c r="G5" s="119">
        <f>'【申請時】（別紙２）経費所要額調書'!F4</f>
        <v>0</v>
      </c>
      <c r="H5" s="118">
        <f>'【申請時】（別紙２）経費所要額調書'!F5</f>
        <v>0</v>
      </c>
      <c r="I5" s="118">
        <f>'【申請時】（別紙２）経費所要額調書'!F6</f>
        <v>0</v>
      </c>
      <c r="J5" s="118">
        <f>'【申請時】（別紙２）経費所要額調書'!I4</f>
        <v>0</v>
      </c>
      <c r="K5" s="118">
        <f>'【申請時】（別紙２）経費所要額調書'!I5</f>
        <v>0</v>
      </c>
      <c r="L5" s="118">
        <f>'【申請時】（別紙２）経費所要額調書'!I6</f>
        <v>0</v>
      </c>
      <c r="M5" s="118">
        <f>'【申請時】（別紙２）経費所要額調書'!C11</f>
        <v>0</v>
      </c>
      <c r="N5" s="118">
        <f>'【申請時】（別紙２）経費所要額調書'!D11</f>
        <v>0</v>
      </c>
      <c r="O5" s="118">
        <f>'【申請時】（別紙２）経費所要額調書'!E11</f>
        <v>0</v>
      </c>
      <c r="P5" s="120">
        <f>'【申請時】（別紙２）経費所要額調書'!F11</f>
        <v>0</v>
      </c>
      <c r="Q5" s="120">
        <f>'【申請時】（別紙２）経費所要額調書'!G11</f>
        <v>0</v>
      </c>
      <c r="R5" s="120" t="str">
        <f>'【申請時】（別紙２）経費所要額調書'!H11</f>
        <v/>
      </c>
      <c r="S5" s="120">
        <f>'【申請時】（別紙２）経費所要額調書'!I11</f>
        <v>0</v>
      </c>
      <c r="T5" s="120">
        <f>'【申請時】（別紙２）経費所要額調書'!J11</f>
        <v>0</v>
      </c>
      <c r="U5" s="120">
        <f>'【申請時】（別紙２）経費所要額調書'!K11</f>
        <v>0</v>
      </c>
      <c r="V5" s="118">
        <f>'【申請時】（別紙２）経費所要額調書'!C12</f>
        <v>0</v>
      </c>
      <c r="W5" s="118">
        <f>'【申請時】（別紙２）経費所要額調書'!D12</f>
        <v>0</v>
      </c>
      <c r="X5" s="118">
        <f>'【申請時】（別紙２）経費所要額調書'!E12</f>
        <v>0</v>
      </c>
      <c r="Y5" s="118">
        <f>'【申請時】（別紙２）経費所要額調書'!F12</f>
        <v>0</v>
      </c>
      <c r="Z5" s="118">
        <f>'【申請時】（別紙２）経費所要額調書'!G12</f>
        <v>0</v>
      </c>
      <c r="AA5" s="118" t="str">
        <f>'【申請時】（別紙２）経費所要額調書'!H12</f>
        <v/>
      </c>
      <c r="AB5" s="118">
        <f>'【申請時】（別紙２）経費所要額調書'!I12</f>
        <v>0</v>
      </c>
      <c r="AC5" s="118">
        <f>'【申請時】（別紙２）経費所要額調書'!J12</f>
        <v>0</v>
      </c>
      <c r="AD5" s="118">
        <f>'【申請時】（別紙２）経費所要額調書'!K12</f>
        <v>0</v>
      </c>
      <c r="AE5" s="118">
        <f>'【申請時】（別紙２）経費所要額調書'!C13</f>
        <v>0</v>
      </c>
      <c r="AF5" s="118">
        <f>'【申請時】（別紙２）経費所要額調書'!D13</f>
        <v>0</v>
      </c>
      <c r="AG5" s="118">
        <f>'【申請時】（別紙２）経費所要額調書'!E13</f>
        <v>0</v>
      </c>
      <c r="AH5" s="118">
        <f>'【申請時】（別紙２）経費所要額調書'!F13</f>
        <v>0</v>
      </c>
      <c r="AI5" s="118">
        <f>'【申請時】（別紙２）経費所要額調書'!G13</f>
        <v>0</v>
      </c>
      <c r="AJ5" s="118" t="str">
        <f>'【申請時】（別紙２）経費所要額調書'!H13</f>
        <v/>
      </c>
      <c r="AK5" s="118">
        <f>'【申請時】（別紙２）経費所要額調書'!I13</f>
        <v>0</v>
      </c>
      <c r="AL5" s="118">
        <f>'【申請時】（別紙２）経費所要額調書'!J13</f>
        <v>0</v>
      </c>
      <c r="AM5" s="118">
        <f>'【申請時】（別紙２）経費所要額調書'!K13</f>
        <v>0</v>
      </c>
      <c r="AN5" s="118">
        <f>'【申請時】（別紙２）経費所要額調書'!C14</f>
        <v>0</v>
      </c>
      <c r="AO5" s="118">
        <f>'【申請時】（別紙２）経費所要額調書'!D14</f>
        <v>0</v>
      </c>
      <c r="AP5" s="118">
        <f>'【申請時】（別紙２）経費所要額調書'!E14</f>
        <v>0</v>
      </c>
      <c r="AQ5" s="118">
        <f>'【申請時】（別紙２）経費所要額調書'!F14</f>
        <v>0</v>
      </c>
      <c r="AR5" s="118">
        <f>'【申請時】（別紙２）経費所要額調書'!G14</f>
        <v>0</v>
      </c>
      <c r="AS5" s="118" t="str">
        <f>'【申請時】（別紙２）経費所要額調書'!H14</f>
        <v/>
      </c>
      <c r="AT5" s="118">
        <f>'【申請時】（別紙２）経費所要額調書'!I14</f>
        <v>0</v>
      </c>
      <c r="AU5" s="118">
        <f>'【申請時】（別紙２）経費所要額調書'!J14</f>
        <v>0</v>
      </c>
      <c r="AV5" s="118">
        <f>'【申請時】（別紙２）経費所要額調書'!K14</f>
        <v>0</v>
      </c>
      <c r="AW5" s="118">
        <f>'【申請時】（別紙２）経費所要額調書'!C15</f>
        <v>0</v>
      </c>
      <c r="AX5" s="118">
        <f>'【申請時】（別紙２）経費所要額調書'!D15</f>
        <v>0</v>
      </c>
      <c r="AY5" s="118">
        <f>'【申請時】（別紙２）経費所要額調書'!E15</f>
        <v>0</v>
      </c>
      <c r="AZ5" s="118">
        <f>'【申請時】（別紙２）経費所要額調書'!F15</f>
        <v>0</v>
      </c>
      <c r="BA5" s="118">
        <f>'【申請時】（別紙２）経費所要額調書'!G15</f>
        <v>0</v>
      </c>
      <c r="BB5" s="118" t="str">
        <f>'【申請時】（別紙２）経費所要額調書'!H15</f>
        <v/>
      </c>
      <c r="BC5" s="118">
        <f>'【申請時】（別紙２）経費所要額調書'!I15</f>
        <v>0</v>
      </c>
      <c r="BD5" s="118">
        <f>'【申請時】（別紙２）経費所要額調書'!J15</f>
        <v>0</v>
      </c>
      <c r="BE5" s="118">
        <f>'【申請時】（別紙２）経費所要額調書'!K15</f>
        <v>0</v>
      </c>
      <c r="BF5" s="120">
        <f>'【申請時】（別紙２）経費所要額調書'!K16</f>
        <v>0</v>
      </c>
      <c r="BG5" s="118">
        <f>'【申請時】（別紙２）経費所要額調書'!C21</f>
        <v>0</v>
      </c>
      <c r="BH5" s="120">
        <f>'【申請時】（別紙２）経費所要額調書'!F21</f>
        <v>0</v>
      </c>
      <c r="BI5" s="118">
        <f>'【申請時】（別紙２）経費所要額調書'!C22</f>
        <v>0</v>
      </c>
      <c r="BJ5" s="120">
        <f>'【申請時】（別紙２）経費所要額調書'!F22</f>
        <v>0</v>
      </c>
      <c r="BK5" s="118">
        <f>'【申請時】（別紙２）経費所要額調書'!C23</f>
        <v>0</v>
      </c>
      <c r="BL5" s="120">
        <f>'【申請時】（別紙２）経費所要額調書'!F23</f>
        <v>0</v>
      </c>
      <c r="BM5" s="120">
        <f>'【申請時】（別紙２）経費所要額調書'!G21</f>
        <v>0</v>
      </c>
      <c r="BN5" s="120" t="str">
        <f>'【申請時】（別紙２）経費所要額調書'!H21</f>
        <v/>
      </c>
      <c r="BO5" s="120">
        <f>'【申請時】（別紙２）経費所要額調書'!I21</f>
        <v>0</v>
      </c>
      <c r="BP5" s="120">
        <f>'【申請時】（別紙２）経費所要額調書'!J21</f>
        <v>0</v>
      </c>
      <c r="BQ5" s="118">
        <f>'【申請時】（別紙２）経費所要額調書'!D28</f>
        <v>0</v>
      </c>
      <c r="BR5" s="118">
        <f>'【申請時】（別紙２）経費所要額調書'!E28</f>
        <v>0</v>
      </c>
      <c r="BS5" s="118">
        <f>'【申請時】（別紙２）経費所要額調書'!F28</f>
        <v>0</v>
      </c>
      <c r="BT5" s="118">
        <f>'【申請時】（別紙２）経費所要額調書'!D29</f>
        <v>0</v>
      </c>
      <c r="BU5" s="118">
        <f>'【申請時】（別紙２）経費所要額調書'!E29</f>
        <v>0</v>
      </c>
      <c r="BV5" s="118">
        <f>'【申請時】（別紙２）経費所要額調書'!F29</f>
        <v>0</v>
      </c>
      <c r="BW5" s="118">
        <f>'【申請時】（別紙２）経費所要額調書'!D30</f>
        <v>0</v>
      </c>
      <c r="BX5" s="118">
        <f>'【申請時】（別紙２）経費所要額調書'!E30</f>
        <v>0</v>
      </c>
      <c r="BY5" s="118">
        <f>'【申請時】（別紙２）経費所要額調書'!F30</f>
        <v>0</v>
      </c>
      <c r="BZ5" s="118">
        <f>'【申請時】（別紙２）経費所要額調書'!D31</f>
        <v>0</v>
      </c>
      <c r="CA5" s="118">
        <f>'【申請時】（別紙２）経費所要額調書'!E31</f>
        <v>0</v>
      </c>
      <c r="CB5" s="118">
        <f>'【申請時】（別紙２）経費所要額調書'!F31</f>
        <v>0</v>
      </c>
      <c r="CC5" s="118">
        <f>'【申請時】（別紙２）経費所要額調書'!D32</f>
        <v>0</v>
      </c>
      <c r="CD5" s="118">
        <f>'【申請時】（別紙２）経費所要額調書'!E32</f>
        <v>0</v>
      </c>
      <c r="CE5" s="118">
        <f>'【申請時】（別紙２）経費所要額調書'!F32</f>
        <v>0</v>
      </c>
      <c r="CF5" s="118">
        <f>'【申請時】（別紙２）経費所要額調書'!D33</f>
        <v>0</v>
      </c>
      <c r="CG5" s="118">
        <f>'【申請時】（別紙２）経費所要額調書'!E33</f>
        <v>0</v>
      </c>
      <c r="CH5" s="118">
        <f>'【申請時】（別紙２）経費所要額調書'!F33</f>
        <v>0</v>
      </c>
      <c r="CI5" s="118">
        <f>'【申請時】（別紙２）経費所要額調書'!D34</f>
        <v>0</v>
      </c>
      <c r="CJ5" s="118">
        <f>'【申請時】（別紙２）経費所要額調書'!E34</f>
        <v>0</v>
      </c>
      <c r="CK5" s="118">
        <f>'【申請時】（別紙２）経費所要額調書'!F34</f>
        <v>0</v>
      </c>
      <c r="CL5" s="118">
        <f>'【申請時】（別紙２）経費所要額調書'!D35</f>
        <v>0</v>
      </c>
      <c r="CM5" s="118">
        <f>'【申請時】（別紙２）経費所要額調書'!E35</f>
        <v>0</v>
      </c>
      <c r="CN5" s="118">
        <f>'【申請時】（別紙２）経費所要額調書'!F35</f>
        <v>0</v>
      </c>
      <c r="CO5" s="118">
        <f>'【申請時】（別紙２）経費所要額調書'!D36</f>
        <v>0</v>
      </c>
      <c r="CP5" s="118">
        <f>'【申請時】（別紙２）経費所要額調書'!E36</f>
        <v>0</v>
      </c>
      <c r="CQ5" s="118">
        <f>'【申請時】（別紙２）経費所要額調書'!F36</f>
        <v>0</v>
      </c>
      <c r="CR5" s="118">
        <f>'【申請時】（別紙２）経費所要額調書'!E37</f>
        <v>0</v>
      </c>
      <c r="CS5" s="118">
        <f>'【申請時】（別紙２）経費所要額調書'!F37</f>
        <v>0</v>
      </c>
      <c r="CT5" s="120">
        <f>'【申請時】（別紙２）経費所要額調書'!G28</f>
        <v>0</v>
      </c>
      <c r="CU5" s="120">
        <f>'【申請時】（別紙２）経費所要額調書'!H28</f>
        <v>10000000</v>
      </c>
      <c r="CV5" s="120">
        <f>'【申請時】（別紙２）経費所要額調書'!I28</f>
        <v>0</v>
      </c>
      <c r="CW5" s="120">
        <f>'【申請時】（別紙２）経費所要額調書'!J28</f>
        <v>0</v>
      </c>
      <c r="CX5" s="120">
        <f>'【申請時】（別紙２）経費所要額調書'!F42</f>
        <v>0</v>
      </c>
      <c r="CY5" s="120">
        <f>'【申請時】（別紙２）経費所要額調書'!F43</f>
        <v>0</v>
      </c>
      <c r="CZ5" s="120">
        <f>'【申請時】（別紙２）経費所要額調書'!G42</f>
        <v>0</v>
      </c>
      <c r="DA5" s="120">
        <f>'【申請時】（別紙２）経費所要額調書'!H42</f>
        <v>480000</v>
      </c>
      <c r="DB5" s="120">
        <f>'【申請時】（別紙２）経費所要額調書'!I42</f>
        <v>0</v>
      </c>
      <c r="DC5" s="120">
        <f>'【申請時】（別紙２）経費所要額調書'!J42</f>
        <v>0</v>
      </c>
      <c r="DD5" s="120">
        <f>'【申請時】（別紙２）経費所要額調書'!J46</f>
        <v>0</v>
      </c>
    </row>
  </sheetData>
  <mergeCells count="9">
    <mergeCell ref="A3:L3"/>
    <mergeCell ref="BG3:BP3"/>
    <mergeCell ref="BQ3:CW3"/>
    <mergeCell ref="CX3:DC3"/>
    <mergeCell ref="M3:U3"/>
    <mergeCell ref="V3:AD3"/>
    <mergeCell ref="AE3:AM3"/>
    <mergeCell ref="AN3:AV3"/>
    <mergeCell ref="AW3:BE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249977111117893"/>
  </sheetPr>
  <dimension ref="B4:G163"/>
  <sheetViews>
    <sheetView workbookViewId="0">
      <selection activeCell="G10" sqref="G10"/>
    </sheetView>
  </sheetViews>
  <sheetFormatPr defaultRowHeight="13.5"/>
  <cols>
    <col min="1" max="1" width="9" style="56"/>
    <col min="2" max="2" width="29.625" style="56" bestFit="1" customWidth="1"/>
    <col min="3" max="3" width="11.625" style="57" bestFit="1" customWidth="1"/>
    <col min="4" max="4" width="9" style="56"/>
    <col min="5" max="5" width="111.5" style="56" bestFit="1" customWidth="1"/>
    <col min="6" max="6" width="9" style="56"/>
    <col min="7" max="7" width="42.75" style="56" bestFit="1" customWidth="1"/>
    <col min="8" max="16384" width="9" style="56"/>
  </cols>
  <sheetData>
    <row r="4" spans="2:7">
      <c r="B4" s="68" t="s">
        <v>259</v>
      </c>
      <c r="C4" s="72">
        <v>1000000</v>
      </c>
      <c r="E4" s="69" t="s">
        <v>266</v>
      </c>
      <c r="G4" s="68" t="s">
        <v>287</v>
      </c>
    </row>
    <row r="5" spans="2:7">
      <c r="B5" s="68" t="s">
        <v>260</v>
      </c>
      <c r="C5" s="72">
        <v>300000</v>
      </c>
      <c r="E5" s="69" t="s">
        <v>267</v>
      </c>
      <c r="G5" s="68" t="s">
        <v>288</v>
      </c>
    </row>
    <row r="6" spans="2:7">
      <c r="B6" s="68" t="s">
        <v>261</v>
      </c>
      <c r="C6" s="72">
        <v>300000</v>
      </c>
      <c r="E6" s="69" t="s">
        <v>268</v>
      </c>
      <c r="G6" s="68" t="s">
        <v>289</v>
      </c>
    </row>
    <row r="7" spans="2:7">
      <c r="B7" s="68" t="s">
        <v>262</v>
      </c>
      <c r="C7" s="72">
        <v>300000</v>
      </c>
      <c r="E7" s="69" t="s">
        <v>269</v>
      </c>
      <c r="G7" s="68" t="s">
        <v>290</v>
      </c>
    </row>
    <row r="8" spans="2:7">
      <c r="B8" s="68" t="s">
        <v>263</v>
      </c>
      <c r="C8" s="72">
        <v>1000000</v>
      </c>
      <c r="G8" s="68" t="s">
        <v>291</v>
      </c>
    </row>
    <row r="9" spans="2:7">
      <c r="B9" s="68" t="s">
        <v>264</v>
      </c>
      <c r="C9" s="72">
        <v>300000</v>
      </c>
      <c r="G9" s="68" t="s">
        <v>292</v>
      </c>
    </row>
    <row r="10" spans="2:7">
      <c r="B10" s="68" t="s">
        <v>265</v>
      </c>
      <c r="C10" s="72">
        <v>1000000</v>
      </c>
      <c r="G10" s="68" t="s">
        <v>493</v>
      </c>
    </row>
    <row r="11" spans="2:7">
      <c r="G11" s="68" t="s">
        <v>293</v>
      </c>
    </row>
    <row r="14" spans="2:7">
      <c r="B14" s="68">
        <v>1</v>
      </c>
      <c r="C14" s="72">
        <v>1000000</v>
      </c>
    </row>
    <row r="15" spans="2:7">
      <c r="B15" s="68">
        <v>2</v>
      </c>
      <c r="C15" s="72">
        <v>1000000</v>
      </c>
    </row>
    <row r="16" spans="2:7">
      <c r="B16" s="68">
        <v>3</v>
      </c>
      <c r="C16" s="72">
        <v>1000000</v>
      </c>
    </row>
    <row r="17" spans="2:3">
      <c r="B17" s="68">
        <v>4</v>
      </c>
      <c r="C17" s="72">
        <v>1000000</v>
      </c>
    </row>
    <row r="18" spans="2:3">
      <c r="B18" s="68">
        <v>5</v>
      </c>
      <c r="C18" s="72">
        <v>1000000</v>
      </c>
    </row>
    <row r="19" spans="2:3">
      <c r="B19" s="68">
        <v>6</v>
      </c>
      <c r="C19" s="72">
        <v>1000000</v>
      </c>
    </row>
    <row r="20" spans="2:3">
      <c r="B20" s="68">
        <v>7</v>
      </c>
      <c r="C20" s="72">
        <v>1000000</v>
      </c>
    </row>
    <row r="21" spans="2:3">
      <c r="B21" s="68">
        <v>8</v>
      </c>
      <c r="C21" s="72">
        <v>1000000</v>
      </c>
    </row>
    <row r="22" spans="2:3">
      <c r="B22" s="68">
        <v>9</v>
      </c>
      <c r="C22" s="72">
        <v>1000000</v>
      </c>
    </row>
    <row r="23" spans="2:3">
      <c r="B23" s="68">
        <v>10</v>
      </c>
      <c r="C23" s="72">
        <v>1000000</v>
      </c>
    </row>
    <row r="24" spans="2:3">
      <c r="B24" s="68">
        <v>11</v>
      </c>
      <c r="C24" s="72">
        <v>1600000</v>
      </c>
    </row>
    <row r="25" spans="2:3">
      <c r="B25" s="68">
        <v>12</v>
      </c>
      <c r="C25" s="72">
        <v>1600000</v>
      </c>
    </row>
    <row r="26" spans="2:3">
      <c r="B26" s="68">
        <v>13</v>
      </c>
      <c r="C26" s="72">
        <v>1600000</v>
      </c>
    </row>
    <row r="27" spans="2:3">
      <c r="B27" s="68">
        <v>14</v>
      </c>
      <c r="C27" s="72">
        <v>1600000</v>
      </c>
    </row>
    <row r="28" spans="2:3">
      <c r="B28" s="68">
        <v>15</v>
      </c>
      <c r="C28" s="72">
        <v>1600000</v>
      </c>
    </row>
    <row r="29" spans="2:3">
      <c r="B29" s="68">
        <v>16</v>
      </c>
      <c r="C29" s="72">
        <v>1600000</v>
      </c>
    </row>
    <row r="30" spans="2:3">
      <c r="B30" s="68">
        <v>17</v>
      </c>
      <c r="C30" s="72">
        <v>1600000</v>
      </c>
    </row>
    <row r="31" spans="2:3">
      <c r="B31" s="68">
        <v>18</v>
      </c>
      <c r="C31" s="72">
        <v>1600000</v>
      </c>
    </row>
    <row r="32" spans="2:3">
      <c r="B32" s="68">
        <v>19</v>
      </c>
      <c r="C32" s="72">
        <v>1600000</v>
      </c>
    </row>
    <row r="33" spans="2:3">
      <c r="B33" s="68">
        <v>20</v>
      </c>
      <c r="C33" s="72">
        <v>1600000</v>
      </c>
    </row>
    <row r="34" spans="2:3">
      <c r="B34" s="68">
        <v>21</v>
      </c>
      <c r="C34" s="72">
        <v>2000000</v>
      </c>
    </row>
    <row r="35" spans="2:3">
      <c r="B35" s="68">
        <v>22</v>
      </c>
      <c r="C35" s="72">
        <v>2000000</v>
      </c>
    </row>
    <row r="36" spans="2:3">
      <c r="B36" s="68">
        <v>23</v>
      </c>
      <c r="C36" s="72">
        <v>2000000</v>
      </c>
    </row>
    <row r="37" spans="2:3">
      <c r="B37" s="68">
        <v>24</v>
      </c>
      <c r="C37" s="72">
        <v>2000000</v>
      </c>
    </row>
    <row r="38" spans="2:3">
      <c r="B38" s="68">
        <v>25</v>
      </c>
      <c r="C38" s="72">
        <v>2000000</v>
      </c>
    </row>
    <row r="39" spans="2:3">
      <c r="B39" s="68">
        <v>26</v>
      </c>
      <c r="C39" s="72">
        <v>2000000</v>
      </c>
    </row>
    <row r="40" spans="2:3">
      <c r="B40" s="68">
        <v>27</v>
      </c>
      <c r="C40" s="72">
        <v>2000000</v>
      </c>
    </row>
    <row r="41" spans="2:3">
      <c r="B41" s="68">
        <v>28</v>
      </c>
      <c r="C41" s="72">
        <v>2000000</v>
      </c>
    </row>
    <row r="42" spans="2:3">
      <c r="B42" s="68">
        <v>29</v>
      </c>
      <c r="C42" s="72">
        <v>2000000</v>
      </c>
    </row>
    <row r="43" spans="2:3">
      <c r="B43" s="68">
        <v>30</v>
      </c>
      <c r="C43" s="72">
        <v>2000000</v>
      </c>
    </row>
    <row r="44" spans="2:3">
      <c r="B44" s="68">
        <v>31</v>
      </c>
      <c r="C44" s="72">
        <v>2600000</v>
      </c>
    </row>
    <row r="45" spans="2:3">
      <c r="B45" s="68">
        <v>32</v>
      </c>
      <c r="C45" s="72">
        <v>2600000</v>
      </c>
    </row>
    <row r="46" spans="2:3">
      <c r="B46" s="68">
        <v>33</v>
      </c>
      <c r="C46" s="72">
        <v>2600000</v>
      </c>
    </row>
    <row r="47" spans="2:3">
      <c r="B47" s="68">
        <v>34</v>
      </c>
      <c r="C47" s="72">
        <v>2600000</v>
      </c>
    </row>
    <row r="48" spans="2:3">
      <c r="B48" s="68">
        <v>35</v>
      </c>
      <c r="C48" s="72">
        <v>2600000</v>
      </c>
    </row>
    <row r="49" spans="2:3">
      <c r="B49" s="68">
        <v>36</v>
      </c>
      <c r="C49" s="72">
        <v>2600000</v>
      </c>
    </row>
    <row r="50" spans="2:3">
      <c r="B50" s="68">
        <v>37</v>
      </c>
      <c r="C50" s="72">
        <v>2600000</v>
      </c>
    </row>
    <row r="51" spans="2:3">
      <c r="B51" s="68">
        <v>38</v>
      </c>
      <c r="C51" s="72">
        <v>2600000</v>
      </c>
    </row>
    <row r="52" spans="2:3">
      <c r="B52" s="68">
        <v>39</v>
      </c>
      <c r="C52" s="72">
        <v>2600000</v>
      </c>
    </row>
    <row r="53" spans="2:3">
      <c r="B53" s="68">
        <v>40</v>
      </c>
      <c r="C53" s="72">
        <v>2600000</v>
      </c>
    </row>
    <row r="54" spans="2:3">
      <c r="B54" s="68">
        <v>41</v>
      </c>
      <c r="C54" s="72">
        <v>2600000</v>
      </c>
    </row>
    <row r="55" spans="2:3">
      <c r="B55" s="68">
        <v>42</v>
      </c>
      <c r="C55" s="72">
        <v>2600000</v>
      </c>
    </row>
    <row r="56" spans="2:3">
      <c r="B56" s="68">
        <v>43</v>
      </c>
      <c r="C56" s="72">
        <v>2600000</v>
      </c>
    </row>
    <row r="57" spans="2:3">
      <c r="B57" s="68">
        <v>44</v>
      </c>
      <c r="C57" s="72">
        <v>2600000</v>
      </c>
    </row>
    <row r="58" spans="2:3">
      <c r="B58" s="68">
        <v>45</v>
      </c>
      <c r="C58" s="72">
        <v>2600000</v>
      </c>
    </row>
    <row r="59" spans="2:3">
      <c r="B59" s="68">
        <v>46</v>
      </c>
      <c r="C59" s="72">
        <v>2600000</v>
      </c>
    </row>
    <row r="60" spans="2:3">
      <c r="B60" s="68">
        <v>47</v>
      </c>
      <c r="C60" s="72">
        <v>2600000</v>
      </c>
    </row>
    <row r="61" spans="2:3">
      <c r="B61" s="68">
        <v>48</v>
      </c>
      <c r="C61" s="72">
        <v>2600000</v>
      </c>
    </row>
    <row r="62" spans="2:3">
      <c r="B62" s="68">
        <v>49</v>
      </c>
      <c r="C62" s="72">
        <v>2600000</v>
      </c>
    </row>
    <row r="63" spans="2:3">
      <c r="B63" s="68">
        <v>50</v>
      </c>
      <c r="C63" s="72">
        <v>2600000</v>
      </c>
    </row>
    <row r="64" spans="2:3">
      <c r="B64" s="68">
        <v>51</v>
      </c>
      <c r="C64" s="72">
        <v>2600000</v>
      </c>
    </row>
    <row r="65" spans="2:3">
      <c r="B65" s="68">
        <v>52</v>
      </c>
      <c r="C65" s="72">
        <v>2600000</v>
      </c>
    </row>
    <row r="66" spans="2:3">
      <c r="B66" s="68">
        <v>53</v>
      </c>
      <c r="C66" s="72">
        <v>2600000</v>
      </c>
    </row>
    <row r="67" spans="2:3">
      <c r="B67" s="68">
        <v>54</v>
      </c>
      <c r="C67" s="72">
        <v>2600000</v>
      </c>
    </row>
    <row r="68" spans="2:3">
      <c r="B68" s="68">
        <v>55</v>
      </c>
      <c r="C68" s="72">
        <v>2600000</v>
      </c>
    </row>
    <row r="69" spans="2:3">
      <c r="B69" s="68">
        <v>56</v>
      </c>
      <c r="C69" s="72">
        <v>2600000</v>
      </c>
    </row>
    <row r="70" spans="2:3">
      <c r="B70" s="68">
        <v>57</v>
      </c>
      <c r="C70" s="72">
        <v>2600000</v>
      </c>
    </row>
    <row r="71" spans="2:3">
      <c r="B71" s="68">
        <v>58</v>
      </c>
      <c r="C71" s="72">
        <v>2600000</v>
      </c>
    </row>
    <row r="72" spans="2:3">
      <c r="B72" s="68">
        <v>59</v>
      </c>
      <c r="C72" s="72">
        <v>2600000</v>
      </c>
    </row>
    <row r="73" spans="2:3">
      <c r="B73" s="68">
        <v>60</v>
      </c>
      <c r="C73" s="72">
        <v>2600000</v>
      </c>
    </row>
    <row r="74" spans="2:3">
      <c r="B74" s="68">
        <v>61</v>
      </c>
      <c r="C74" s="72">
        <v>2600000</v>
      </c>
    </row>
    <row r="75" spans="2:3">
      <c r="B75" s="68">
        <v>62</v>
      </c>
      <c r="C75" s="72">
        <v>2600000</v>
      </c>
    </row>
    <row r="76" spans="2:3">
      <c r="B76" s="68">
        <v>63</v>
      </c>
      <c r="C76" s="72">
        <v>2600000</v>
      </c>
    </row>
    <row r="77" spans="2:3">
      <c r="B77" s="68">
        <v>64</v>
      </c>
      <c r="C77" s="72">
        <v>2600000</v>
      </c>
    </row>
    <row r="78" spans="2:3">
      <c r="B78" s="68">
        <v>65</v>
      </c>
      <c r="C78" s="72">
        <v>2600000</v>
      </c>
    </row>
    <row r="79" spans="2:3">
      <c r="B79" s="68">
        <v>66</v>
      </c>
      <c r="C79" s="72">
        <v>2600000</v>
      </c>
    </row>
    <row r="80" spans="2:3">
      <c r="B80" s="68">
        <v>67</v>
      </c>
      <c r="C80" s="72">
        <v>2600000</v>
      </c>
    </row>
    <row r="81" spans="2:3">
      <c r="B81" s="68">
        <v>68</v>
      </c>
      <c r="C81" s="72">
        <v>2600000</v>
      </c>
    </row>
    <row r="82" spans="2:3">
      <c r="B82" s="68">
        <v>69</v>
      </c>
      <c r="C82" s="72">
        <v>2600000</v>
      </c>
    </row>
    <row r="83" spans="2:3">
      <c r="B83" s="68">
        <v>70</v>
      </c>
      <c r="C83" s="72">
        <v>2600000</v>
      </c>
    </row>
    <row r="84" spans="2:3">
      <c r="B84" s="68">
        <v>71</v>
      </c>
      <c r="C84" s="72">
        <v>2600000</v>
      </c>
    </row>
    <row r="85" spans="2:3">
      <c r="B85" s="68">
        <v>72</v>
      </c>
      <c r="C85" s="72">
        <v>2600000</v>
      </c>
    </row>
    <row r="86" spans="2:3">
      <c r="B86" s="68">
        <v>73</v>
      </c>
      <c r="C86" s="72">
        <v>2600000</v>
      </c>
    </row>
    <row r="87" spans="2:3">
      <c r="B87" s="68">
        <v>74</v>
      </c>
      <c r="C87" s="72">
        <v>2600000</v>
      </c>
    </row>
    <row r="88" spans="2:3">
      <c r="B88" s="68">
        <v>75</v>
      </c>
      <c r="C88" s="72">
        <v>2600000</v>
      </c>
    </row>
    <row r="89" spans="2:3">
      <c r="B89" s="68">
        <v>76</v>
      </c>
      <c r="C89" s="72">
        <v>2600000</v>
      </c>
    </row>
    <row r="90" spans="2:3">
      <c r="B90" s="68">
        <v>77</v>
      </c>
      <c r="C90" s="72">
        <v>2600000</v>
      </c>
    </row>
    <row r="91" spans="2:3">
      <c r="B91" s="68">
        <v>78</v>
      </c>
      <c r="C91" s="72">
        <v>2600000</v>
      </c>
    </row>
    <row r="92" spans="2:3">
      <c r="B92" s="68">
        <v>79</v>
      </c>
      <c r="C92" s="72">
        <v>2600000</v>
      </c>
    </row>
    <row r="93" spans="2:3">
      <c r="B93" s="68">
        <v>80</v>
      </c>
      <c r="C93" s="72">
        <v>2600000</v>
      </c>
    </row>
    <row r="94" spans="2:3">
      <c r="B94" s="68">
        <v>81</v>
      </c>
      <c r="C94" s="72">
        <v>2600000</v>
      </c>
    </row>
    <row r="95" spans="2:3">
      <c r="B95" s="68">
        <v>82</v>
      </c>
      <c r="C95" s="72">
        <v>2600000</v>
      </c>
    </row>
    <row r="96" spans="2:3">
      <c r="B96" s="68">
        <v>83</v>
      </c>
      <c r="C96" s="72">
        <v>2600000</v>
      </c>
    </row>
    <row r="97" spans="2:3">
      <c r="B97" s="68">
        <v>84</v>
      </c>
      <c r="C97" s="72">
        <v>2600000</v>
      </c>
    </row>
    <row r="98" spans="2:3">
      <c r="B98" s="68">
        <v>85</v>
      </c>
      <c r="C98" s="72">
        <v>2600000</v>
      </c>
    </row>
    <row r="99" spans="2:3">
      <c r="B99" s="68">
        <v>86</v>
      </c>
      <c r="C99" s="72">
        <v>2600000</v>
      </c>
    </row>
    <row r="100" spans="2:3">
      <c r="B100" s="68">
        <v>87</v>
      </c>
      <c r="C100" s="72">
        <v>2600000</v>
      </c>
    </row>
    <row r="101" spans="2:3">
      <c r="B101" s="68">
        <v>88</v>
      </c>
      <c r="C101" s="72">
        <v>2600000</v>
      </c>
    </row>
    <row r="102" spans="2:3">
      <c r="B102" s="68">
        <v>89</v>
      </c>
      <c r="C102" s="72">
        <v>2600000</v>
      </c>
    </row>
    <row r="103" spans="2:3">
      <c r="B103" s="68">
        <v>90</v>
      </c>
      <c r="C103" s="72">
        <v>2600000</v>
      </c>
    </row>
    <row r="104" spans="2:3">
      <c r="B104" s="68">
        <v>91</v>
      </c>
      <c r="C104" s="72">
        <v>2600000</v>
      </c>
    </row>
    <row r="105" spans="2:3">
      <c r="B105" s="68">
        <v>92</v>
      </c>
      <c r="C105" s="72">
        <v>2600000</v>
      </c>
    </row>
    <row r="106" spans="2:3">
      <c r="B106" s="68">
        <v>93</v>
      </c>
      <c r="C106" s="72">
        <v>2600000</v>
      </c>
    </row>
    <row r="107" spans="2:3">
      <c r="B107" s="68">
        <v>94</v>
      </c>
      <c r="C107" s="72">
        <v>2600000</v>
      </c>
    </row>
    <row r="108" spans="2:3">
      <c r="B108" s="68">
        <v>95</v>
      </c>
      <c r="C108" s="72">
        <v>2600000</v>
      </c>
    </row>
    <row r="109" spans="2:3">
      <c r="B109" s="68">
        <v>96</v>
      </c>
      <c r="C109" s="72">
        <v>2600000</v>
      </c>
    </row>
    <row r="110" spans="2:3">
      <c r="B110" s="68">
        <v>97</v>
      </c>
      <c r="C110" s="72">
        <v>2600000</v>
      </c>
    </row>
    <row r="111" spans="2:3">
      <c r="B111" s="68">
        <v>98</v>
      </c>
      <c r="C111" s="72">
        <v>2600000</v>
      </c>
    </row>
    <row r="112" spans="2:3">
      <c r="B112" s="68">
        <v>99</v>
      </c>
      <c r="C112" s="72">
        <v>2600000</v>
      </c>
    </row>
    <row r="113" spans="2:3">
      <c r="B113" s="68">
        <v>100</v>
      </c>
      <c r="C113" s="72">
        <v>2600000</v>
      </c>
    </row>
    <row r="114" spans="2:3">
      <c r="B114" s="68">
        <v>101</v>
      </c>
      <c r="C114" s="72">
        <v>2600000</v>
      </c>
    </row>
    <row r="115" spans="2:3">
      <c r="B115" s="68">
        <v>102</v>
      </c>
      <c r="C115" s="72">
        <v>2600000</v>
      </c>
    </row>
    <row r="116" spans="2:3">
      <c r="B116" s="68">
        <v>103</v>
      </c>
      <c r="C116" s="72">
        <v>2600000</v>
      </c>
    </row>
    <row r="117" spans="2:3">
      <c r="B117" s="68">
        <v>104</v>
      </c>
      <c r="C117" s="72">
        <v>2600000</v>
      </c>
    </row>
    <row r="118" spans="2:3">
      <c r="B118" s="68">
        <v>105</v>
      </c>
      <c r="C118" s="72">
        <v>2600000</v>
      </c>
    </row>
    <row r="119" spans="2:3">
      <c r="B119" s="68">
        <v>106</v>
      </c>
      <c r="C119" s="72">
        <v>2600000</v>
      </c>
    </row>
    <row r="120" spans="2:3">
      <c r="B120" s="68">
        <v>107</v>
      </c>
      <c r="C120" s="72">
        <v>2600000</v>
      </c>
    </row>
    <row r="121" spans="2:3">
      <c r="B121" s="68">
        <v>108</v>
      </c>
      <c r="C121" s="72">
        <v>2600000</v>
      </c>
    </row>
    <row r="122" spans="2:3">
      <c r="B122" s="68">
        <v>109</v>
      </c>
      <c r="C122" s="72">
        <v>2600000</v>
      </c>
    </row>
    <row r="123" spans="2:3">
      <c r="B123" s="68">
        <v>110</v>
      </c>
      <c r="C123" s="72">
        <v>2600000</v>
      </c>
    </row>
    <row r="124" spans="2:3">
      <c r="B124" s="68">
        <v>111</v>
      </c>
      <c r="C124" s="72">
        <v>2600000</v>
      </c>
    </row>
    <row r="125" spans="2:3">
      <c r="B125" s="68">
        <v>112</v>
      </c>
      <c r="C125" s="72">
        <v>2600000</v>
      </c>
    </row>
    <row r="126" spans="2:3">
      <c r="B126" s="68">
        <v>113</v>
      </c>
      <c r="C126" s="72">
        <v>2600000</v>
      </c>
    </row>
    <row r="127" spans="2:3">
      <c r="B127" s="68">
        <v>114</v>
      </c>
      <c r="C127" s="72">
        <v>2600000</v>
      </c>
    </row>
    <row r="128" spans="2:3">
      <c r="B128" s="68">
        <v>115</v>
      </c>
      <c r="C128" s="72">
        <v>2600000</v>
      </c>
    </row>
    <row r="129" spans="2:3">
      <c r="B129" s="68">
        <v>116</v>
      </c>
      <c r="C129" s="72">
        <v>2600000</v>
      </c>
    </row>
    <row r="130" spans="2:3">
      <c r="B130" s="68">
        <v>117</v>
      </c>
      <c r="C130" s="72">
        <v>2600000</v>
      </c>
    </row>
    <row r="131" spans="2:3">
      <c r="B131" s="68">
        <v>118</v>
      </c>
      <c r="C131" s="72">
        <v>2600000</v>
      </c>
    </row>
    <row r="132" spans="2:3">
      <c r="B132" s="68">
        <v>119</v>
      </c>
      <c r="C132" s="72">
        <v>2600000</v>
      </c>
    </row>
    <row r="133" spans="2:3">
      <c r="B133" s="68">
        <v>120</v>
      </c>
      <c r="C133" s="72">
        <v>2600000</v>
      </c>
    </row>
    <row r="134" spans="2:3">
      <c r="B134" s="68">
        <v>121</v>
      </c>
      <c r="C134" s="72">
        <v>2600000</v>
      </c>
    </row>
    <row r="135" spans="2:3">
      <c r="B135" s="68">
        <v>122</v>
      </c>
      <c r="C135" s="72">
        <v>2600000</v>
      </c>
    </row>
    <row r="136" spans="2:3">
      <c r="B136" s="68">
        <v>123</v>
      </c>
      <c r="C136" s="72">
        <v>2600000</v>
      </c>
    </row>
    <row r="137" spans="2:3">
      <c r="B137" s="68">
        <v>124</v>
      </c>
      <c r="C137" s="72">
        <v>2600000</v>
      </c>
    </row>
    <row r="138" spans="2:3">
      <c r="B138" s="68">
        <v>125</v>
      </c>
      <c r="C138" s="72">
        <v>2600000</v>
      </c>
    </row>
    <row r="139" spans="2:3">
      <c r="B139" s="68">
        <v>126</v>
      </c>
      <c r="C139" s="72">
        <v>2600000</v>
      </c>
    </row>
    <row r="140" spans="2:3">
      <c r="B140" s="68">
        <v>127</v>
      </c>
      <c r="C140" s="72">
        <v>2600000</v>
      </c>
    </row>
    <row r="141" spans="2:3">
      <c r="B141" s="68">
        <v>128</v>
      </c>
      <c r="C141" s="72">
        <v>2600000</v>
      </c>
    </row>
    <row r="142" spans="2:3">
      <c r="B142" s="68">
        <v>129</v>
      </c>
      <c r="C142" s="72">
        <v>2600000</v>
      </c>
    </row>
    <row r="143" spans="2:3">
      <c r="B143" s="68">
        <v>130</v>
      </c>
      <c r="C143" s="72">
        <v>2600000</v>
      </c>
    </row>
    <row r="144" spans="2:3">
      <c r="B144" s="68">
        <v>131</v>
      </c>
      <c r="C144" s="72">
        <v>2600000</v>
      </c>
    </row>
    <row r="145" spans="2:3">
      <c r="B145" s="68">
        <v>132</v>
      </c>
      <c r="C145" s="72">
        <v>2600000</v>
      </c>
    </row>
    <row r="146" spans="2:3">
      <c r="B146" s="68">
        <v>133</v>
      </c>
      <c r="C146" s="72">
        <v>2600000</v>
      </c>
    </row>
    <row r="147" spans="2:3">
      <c r="B147" s="68">
        <v>134</v>
      </c>
      <c r="C147" s="72">
        <v>2600000</v>
      </c>
    </row>
    <row r="148" spans="2:3">
      <c r="B148" s="68">
        <v>135</v>
      </c>
      <c r="C148" s="72">
        <v>2600000</v>
      </c>
    </row>
    <row r="149" spans="2:3">
      <c r="B149" s="68">
        <v>136</v>
      </c>
      <c r="C149" s="72">
        <v>2600000</v>
      </c>
    </row>
    <row r="150" spans="2:3">
      <c r="B150" s="68">
        <v>137</v>
      </c>
      <c r="C150" s="72">
        <v>2600000</v>
      </c>
    </row>
    <row r="151" spans="2:3">
      <c r="B151" s="68">
        <v>138</v>
      </c>
      <c r="C151" s="72">
        <v>2600000</v>
      </c>
    </row>
    <row r="152" spans="2:3">
      <c r="B152" s="68">
        <v>139</v>
      </c>
      <c r="C152" s="72">
        <v>2600000</v>
      </c>
    </row>
    <row r="153" spans="2:3">
      <c r="B153" s="68">
        <v>140</v>
      </c>
      <c r="C153" s="72">
        <v>2600000</v>
      </c>
    </row>
    <row r="154" spans="2:3">
      <c r="B154" s="68">
        <v>141</v>
      </c>
      <c r="C154" s="72">
        <v>2600000</v>
      </c>
    </row>
    <row r="155" spans="2:3">
      <c r="B155" s="68">
        <v>142</v>
      </c>
      <c r="C155" s="72">
        <v>2600000</v>
      </c>
    </row>
    <row r="156" spans="2:3">
      <c r="B156" s="68">
        <v>143</v>
      </c>
      <c r="C156" s="72">
        <v>2600000</v>
      </c>
    </row>
    <row r="157" spans="2:3">
      <c r="B157" s="68">
        <v>144</v>
      </c>
      <c r="C157" s="72">
        <v>2600000</v>
      </c>
    </row>
    <row r="158" spans="2:3">
      <c r="B158" s="68">
        <v>145</v>
      </c>
      <c r="C158" s="72">
        <v>2600000</v>
      </c>
    </row>
    <row r="159" spans="2:3">
      <c r="B159" s="68">
        <v>146</v>
      </c>
      <c r="C159" s="72">
        <v>2600000</v>
      </c>
    </row>
    <row r="160" spans="2:3">
      <c r="B160" s="68">
        <v>147</v>
      </c>
      <c r="C160" s="72">
        <v>2600000</v>
      </c>
    </row>
    <row r="161" spans="2:3">
      <c r="B161" s="68">
        <v>148</v>
      </c>
      <c r="C161" s="72">
        <v>2600000</v>
      </c>
    </row>
    <row r="162" spans="2:3">
      <c r="B162" s="68">
        <v>149</v>
      </c>
      <c r="C162" s="72">
        <v>2600000</v>
      </c>
    </row>
    <row r="163" spans="2:3">
      <c r="B163" s="68">
        <v>150</v>
      </c>
      <c r="C163" s="72">
        <v>2600000</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I69"/>
  <sheetViews>
    <sheetView showGridLines="0" view="pageBreakPreview" zoomScaleNormal="100" zoomScaleSheetLayoutView="100" workbookViewId="0">
      <selection activeCell="F2" sqref="F2"/>
    </sheetView>
  </sheetViews>
  <sheetFormatPr defaultColWidth="8.75" defaultRowHeight="14.25"/>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c r="A1" s="36"/>
      <c r="B1" s="37" t="s">
        <v>0</v>
      </c>
      <c r="C1" s="38"/>
      <c r="D1" s="39"/>
      <c r="E1" s="32"/>
      <c r="F1" s="52" t="s">
        <v>494</v>
      </c>
    </row>
    <row r="2" spans="1:6" ht="16.5">
      <c r="A2" s="40"/>
      <c r="B2" s="37" t="s">
        <v>1</v>
      </c>
      <c r="C2" s="38"/>
      <c r="D2" s="39"/>
      <c r="E2" s="32"/>
    </row>
    <row r="3" spans="1:6" ht="16.5">
      <c r="A3" s="41"/>
      <c r="B3" s="37" t="s">
        <v>2</v>
      </c>
      <c r="C3" s="38"/>
      <c r="D3" s="39"/>
      <c r="E3" s="32"/>
    </row>
    <row r="4" spans="1:6" ht="22.5" customHeight="1">
      <c r="A4" s="51" t="s">
        <v>216</v>
      </c>
      <c r="B4" s="32"/>
      <c r="C4" s="32"/>
      <c r="E4" s="32"/>
    </row>
    <row r="5" spans="1:6" ht="22.5" customHeight="1">
      <c r="A5" s="48"/>
      <c r="B5" s="46" t="s">
        <v>3</v>
      </c>
      <c r="C5" s="42"/>
      <c r="D5" s="216" t="s">
        <v>4</v>
      </c>
      <c r="E5" s="32"/>
    </row>
    <row r="6" spans="1:6" ht="22.5" customHeight="1">
      <c r="A6" s="48" t="s">
        <v>79</v>
      </c>
      <c r="B6" s="46" t="s">
        <v>5</v>
      </c>
      <c r="C6" s="42"/>
      <c r="D6" s="216"/>
      <c r="E6" s="32"/>
    </row>
    <row r="7" spans="1:6">
      <c r="A7" s="32"/>
      <c r="B7" s="32"/>
      <c r="C7" s="32"/>
      <c r="E7" s="32"/>
    </row>
    <row r="8" spans="1:6">
      <c r="A8" s="225" t="s">
        <v>6</v>
      </c>
      <c r="B8" s="226"/>
      <c r="C8" s="226"/>
      <c r="D8" s="226"/>
      <c r="E8" s="34"/>
      <c r="F8" s="35"/>
    </row>
    <row r="9" spans="1:6">
      <c r="A9" s="9"/>
      <c r="B9" s="9"/>
      <c r="C9" s="9"/>
      <c r="D9" s="9"/>
      <c r="E9" s="9"/>
      <c r="F9" s="9"/>
    </row>
    <row r="10" spans="1:6">
      <c r="A10" s="31" t="s">
        <v>7</v>
      </c>
      <c r="B10" s="4" t="s">
        <v>8</v>
      </c>
      <c r="C10" s="230"/>
      <c r="D10" s="231"/>
      <c r="E10" s="231"/>
      <c r="F10" s="232"/>
    </row>
    <row r="11" spans="1:6">
      <c r="A11" s="31" t="s">
        <v>9</v>
      </c>
      <c r="B11" s="4" t="s">
        <v>10</v>
      </c>
      <c r="C11" s="227"/>
      <c r="D11" s="228"/>
      <c r="E11" s="228"/>
      <c r="F11" s="229"/>
    </row>
    <row r="12" spans="1:6">
      <c r="A12" s="31" t="s">
        <v>11</v>
      </c>
      <c r="B12" s="4" t="s">
        <v>12</v>
      </c>
      <c r="C12" s="227" t="s">
        <v>192</v>
      </c>
      <c r="D12" s="228"/>
      <c r="E12" s="228"/>
      <c r="F12" s="229"/>
    </row>
    <row r="13" spans="1:6">
      <c r="A13" s="31" t="s">
        <v>14</v>
      </c>
      <c r="B13" s="5" t="s">
        <v>15</v>
      </c>
      <c r="C13" s="227"/>
      <c r="D13" s="228"/>
      <c r="E13" s="228"/>
      <c r="F13" s="229"/>
    </row>
    <row r="14" spans="1:6">
      <c r="A14" s="31" t="s">
        <v>16</v>
      </c>
      <c r="B14" s="5" t="s">
        <v>17</v>
      </c>
      <c r="C14" s="222"/>
      <c r="D14" s="223"/>
      <c r="E14" s="223"/>
      <c r="F14" s="224"/>
    </row>
    <row r="15" spans="1:6">
      <c r="A15" s="31" t="s">
        <v>18</v>
      </c>
      <c r="B15" s="5" t="s">
        <v>19</v>
      </c>
      <c r="C15" s="222"/>
      <c r="D15" s="223"/>
      <c r="E15" s="223"/>
      <c r="F15" s="224"/>
    </row>
    <row r="16" spans="1:6">
      <c r="A16" s="31" t="s">
        <v>20</v>
      </c>
      <c r="B16" s="5" t="s">
        <v>21</v>
      </c>
      <c r="C16" s="222"/>
      <c r="D16" s="223"/>
      <c r="E16" s="223"/>
      <c r="F16" s="224"/>
    </row>
    <row r="17" spans="1:9">
      <c r="A17" s="10"/>
      <c r="B17" s="10"/>
      <c r="C17" s="10"/>
      <c r="D17" s="10"/>
      <c r="E17" s="10"/>
      <c r="F17" s="10"/>
    </row>
    <row r="18" spans="1:9">
      <c r="A18" s="225" t="s">
        <v>22</v>
      </c>
      <c r="B18" s="226"/>
      <c r="C18" s="226"/>
      <c r="D18" s="226"/>
      <c r="E18" s="34"/>
      <c r="F18" s="35"/>
    </row>
    <row r="19" spans="1:9">
      <c r="A19" s="12" t="s">
        <v>23</v>
      </c>
      <c r="B19" s="12"/>
      <c r="C19" s="12"/>
      <c r="D19" s="12"/>
      <c r="E19" s="13"/>
      <c r="F19" s="13"/>
    </row>
    <row r="20" spans="1:9">
      <c r="A20" s="12"/>
      <c r="B20" s="14" t="s">
        <v>24</v>
      </c>
      <c r="C20" s="27"/>
      <c r="D20" s="16" t="s">
        <v>25</v>
      </c>
      <c r="E20" s="25"/>
      <c r="F20" s="19" t="s">
        <v>26</v>
      </c>
    </row>
    <row r="21" spans="1:9">
      <c r="A21" s="12"/>
      <c r="B21" s="15"/>
      <c r="C21" s="27"/>
      <c r="D21" s="16" t="s">
        <v>27</v>
      </c>
      <c r="E21" s="25"/>
      <c r="F21" s="19" t="s">
        <v>28</v>
      </c>
    </row>
    <row r="22" spans="1:9">
      <c r="A22" s="12"/>
      <c r="B22" s="15"/>
      <c r="C22" s="27"/>
      <c r="D22" s="16" t="s">
        <v>29</v>
      </c>
      <c r="E22" s="25"/>
      <c r="F22" s="19" t="s">
        <v>30</v>
      </c>
    </row>
    <row r="23" spans="1:9">
      <c r="A23" s="12"/>
      <c r="B23" s="15"/>
      <c r="C23" s="27"/>
      <c r="D23" s="16" t="s">
        <v>31</v>
      </c>
      <c r="E23" s="25"/>
      <c r="F23" s="19"/>
    </row>
    <row r="24" spans="1:9">
      <c r="A24" s="12"/>
      <c r="B24" s="15"/>
      <c r="C24" s="27"/>
      <c r="D24" s="16" t="s">
        <v>32</v>
      </c>
      <c r="E24" s="236" t="s">
        <v>33</v>
      </c>
      <c r="F24" s="237"/>
    </row>
    <row r="25" spans="1:9">
      <c r="A25" s="12" t="s">
        <v>34</v>
      </c>
      <c r="B25" s="12"/>
      <c r="C25" s="26"/>
      <c r="D25" s="13"/>
      <c r="E25" s="12"/>
      <c r="F25" s="13"/>
    </row>
    <row r="26" spans="1:9">
      <c r="B26" s="14" t="s">
        <v>24</v>
      </c>
      <c r="C26" s="27"/>
      <c r="D26" s="30" t="s">
        <v>212</v>
      </c>
      <c r="E26" s="17"/>
      <c r="F26" s="19" t="s">
        <v>35</v>
      </c>
      <c r="I26" s="44"/>
    </row>
    <row r="27" spans="1:9" ht="14.25" customHeight="1">
      <c r="A27" s="220" t="s">
        <v>36</v>
      </c>
      <c r="B27" s="221"/>
      <c r="C27" s="27"/>
      <c r="D27" s="30" t="s">
        <v>213</v>
      </c>
      <c r="E27" s="17"/>
      <c r="F27" s="19" t="s">
        <v>37</v>
      </c>
    </row>
    <row r="28" spans="1:9">
      <c r="A28" s="220"/>
      <c r="B28" s="221"/>
      <c r="C28" s="27"/>
      <c r="D28" s="45" t="s">
        <v>214</v>
      </c>
      <c r="E28" s="17"/>
      <c r="F28" s="19" t="s">
        <v>38</v>
      </c>
    </row>
    <row r="29" spans="1:9">
      <c r="A29" s="12"/>
      <c r="B29" s="14"/>
      <c r="C29" s="27"/>
      <c r="D29" s="30" t="s">
        <v>39</v>
      </c>
      <c r="E29" s="17"/>
      <c r="F29" s="19" t="s">
        <v>40</v>
      </c>
    </row>
    <row r="30" spans="1:9">
      <c r="A30" s="12"/>
      <c r="B30" s="14"/>
      <c r="C30" s="25"/>
      <c r="D30" s="19" t="s">
        <v>32</v>
      </c>
      <c r="E30" s="238" t="s">
        <v>33</v>
      </c>
      <c r="F30" s="239"/>
    </row>
    <row r="31" spans="1:9">
      <c r="A31" s="12" t="s">
        <v>41</v>
      </c>
      <c r="B31" s="12"/>
      <c r="C31" s="26"/>
      <c r="D31" s="13"/>
      <c r="E31" s="12"/>
      <c r="F31" s="13"/>
    </row>
    <row r="32" spans="1:9">
      <c r="A32" s="12"/>
      <c r="B32" s="14" t="s">
        <v>24</v>
      </c>
      <c r="C32" s="27"/>
      <c r="D32" s="233" t="s">
        <v>42</v>
      </c>
      <c r="E32" s="234"/>
      <c r="F32" s="235"/>
    </row>
    <row r="33" spans="1:6">
      <c r="A33" s="12"/>
      <c r="B33" s="14"/>
      <c r="C33" s="27"/>
      <c r="D33" s="233" t="s">
        <v>43</v>
      </c>
      <c r="E33" s="234"/>
      <c r="F33" s="235"/>
    </row>
    <row r="34" spans="1:6">
      <c r="A34" s="12"/>
      <c r="B34" s="14"/>
      <c r="C34" s="27"/>
      <c r="D34" s="233" t="s">
        <v>44</v>
      </c>
      <c r="E34" s="234"/>
      <c r="F34" s="235"/>
    </row>
    <row r="35" spans="1:6">
      <c r="A35" s="12"/>
      <c r="B35" s="14"/>
      <c r="C35" s="27"/>
      <c r="D35" s="233" t="s">
        <v>45</v>
      </c>
      <c r="E35" s="234"/>
      <c r="F35" s="235"/>
    </row>
    <row r="36" spans="1:6">
      <c r="A36" s="12"/>
      <c r="B36" s="14"/>
      <c r="C36" s="27"/>
      <c r="D36" s="233" t="s">
        <v>46</v>
      </c>
      <c r="E36" s="234"/>
      <c r="F36" s="235"/>
    </row>
    <row r="37" spans="1:6">
      <c r="A37" s="12"/>
      <c r="B37" s="14"/>
      <c r="C37" s="27"/>
      <c r="D37" s="233" t="s">
        <v>47</v>
      </c>
      <c r="E37" s="234"/>
      <c r="F37" s="235"/>
    </row>
    <row r="38" spans="1:6">
      <c r="A38" s="12"/>
      <c r="B38" s="15"/>
      <c r="C38" s="21"/>
      <c r="D38" s="19" t="s">
        <v>32</v>
      </c>
      <c r="E38" s="238" t="s">
        <v>33</v>
      </c>
      <c r="F38" s="239"/>
    </row>
    <row r="39" spans="1:6">
      <c r="A39" s="12" t="s">
        <v>48</v>
      </c>
      <c r="B39" s="12"/>
      <c r="C39" s="26"/>
      <c r="D39" s="13"/>
      <c r="E39" s="12"/>
      <c r="F39" s="13"/>
    </row>
    <row r="40" spans="1:6" ht="30" customHeight="1">
      <c r="A40" s="12"/>
      <c r="B40" s="14" t="s">
        <v>24</v>
      </c>
      <c r="C40" s="25"/>
      <c r="D40" s="233" t="s">
        <v>49</v>
      </c>
      <c r="E40" s="234"/>
      <c r="F40" s="235"/>
    </row>
    <row r="41" spans="1:6" ht="26.25" customHeight="1">
      <c r="A41" s="12"/>
      <c r="B41" s="14"/>
      <c r="C41" s="27"/>
      <c r="D41" s="233" t="s">
        <v>50</v>
      </c>
      <c r="E41" s="234"/>
      <c r="F41" s="235"/>
    </row>
    <row r="42" spans="1:6">
      <c r="A42" s="12"/>
      <c r="B42" s="14"/>
      <c r="C42" s="25"/>
      <c r="D42" s="233" t="s">
        <v>51</v>
      </c>
      <c r="E42" s="234"/>
      <c r="F42" s="235"/>
    </row>
    <row r="43" spans="1:6">
      <c r="A43" s="12"/>
      <c r="B43" s="15"/>
      <c r="C43" s="21"/>
      <c r="D43" s="19" t="s">
        <v>32</v>
      </c>
      <c r="E43" s="238" t="s">
        <v>33</v>
      </c>
      <c r="F43" s="239"/>
    </row>
    <row r="44" spans="1:6">
      <c r="A44" s="12" t="s">
        <v>52</v>
      </c>
      <c r="B44" s="12"/>
      <c r="C44" s="26"/>
      <c r="D44" s="12"/>
      <c r="E44" s="13"/>
      <c r="F44" s="12"/>
    </row>
    <row r="45" spans="1:6">
      <c r="A45" s="12"/>
      <c r="B45" s="14" t="s">
        <v>24</v>
      </c>
      <c r="C45" s="27"/>
      <c r="D45" s="233" t="s">
        <v>53</v>
      </c>
      <c r="E45" s="234"/>
      <c r="F45" s="235"/>
    </row>
    <row r="46" spans="1:6">
      <c r="A46" s="12"/>
      <c r="B46" s="15"/>
      <c r="C46" s="27"/>
      <c r="D46" s="233" t="s">
        <v>54</v>
      </c>
      <c r="E46" s="234"/>
      <c r="F46" s="235"/>
    </row>
    <row r="47" spans="1:6">
      <c r="A47" s="12"/>
      <c r="B47" s="15"/>
      <c r="C47" s="27"/>
      <c r="D47" s="233" t="s">
        <v>55</v>
      </c>
      <c r="E47" s="234"/>
      <c r="F47" s="235"/>
    </row>
    <row r="48" spans="1:6">
      <c r="A48" s="12"/>
      <c r="B48" s="15"/>
      <c r="C48" s="27"/>
      <c r="D48" s="233" t="s">
        <v>56</v>
      </c>
      <c r="E48" s="234"/>
      <c r="F48" s="235"/>
    </row>
    <row r="49" spans="1:6">
      <c r="A49" s="12"/>
      <c r="B49" s="15"/>
      <c r="C49" s="27"/>
      <c r="D49" s="233" t="s">
        <v>57</v>
      </c>
      <c r="E49" s="234"/>
      <c r="F49" s="235"/>
    </row>
    <row r="50" spans="1:6">
      <c r="B50" s="7"/>
      <c r="C50" s="27"/>
      <c r="D50" s="240" t="s">
        <v>58</v>
      </c>
      <c r="E50" s="241"/>
      <c r="F50" s="242"/>
    </row>
    <row r="51" spans="1:6">
      <c r="B51" s="7"/>
      <c r="C51" s="27"/>
      <c r="D51" s="240" t="s">
        <v>59</v>
      </c>
      <c r="E51" s="241"/>
      <c r="F51" s="242"/>
    </row>
    <row r="52" spans="1:6">
      <c r="B52" s="8"/>
      <c r="C52" s="28"/>
      <c r="D52" s="20" t="s">
        <v>32</v>
      </c>
      <c r="E52" s="243" t="s">
        <v>33</v>
      </c>
      <c r="F52" s="244"/>
    </row>
    <row r="53" spans="1:6">
      <c r="A53" s="3" t="s">
        <v>60</v>
      </c>
      <c r="C53" s="29"/>
      <c r="D53" s="9"/>
      <c r="F53" s="9"/>
    </row>
    <row r="54" spans="1:6">
      <c r="B54" s="6" t="s">
        <v>24</v>
      </c>
      <c r="C54" s="27"/>
      <c r="D54" s="245" t="s">
        <v>61</v>
      </c>
      <c r="E54" s="246"/>
      <c r="F54" s="247"/>
    </row>
    <row r="55" spans="1:6">
      <c r="B55" s="7"/>
      <c r="C55" s="27"/>
      <c r="D55" s="240" t="s">
        <v>62</v>
      </c>
      <c r="E55" s="241"/>
      <c r="F55" s="242"/>
    </row>
    <row r="56" spans="1:6">
      <c r="B56" s="7"/>
      <c r="C56" s="27"/>
      <c r="D56" s="240" t="s">
        <v>63</v>
      </c>
      <c r="E56" s="241"/>
      <c r="F56" s="242"/>
    </row>
    <row r="57" spans="1:6">
      <c r="B57" s="7"/>
      <c r="C57" s="27"/>
      <c r="D57" s="240" t="s">
        <v>64</v>
      </c>
      <c r="E57" s="241"/>
      <c r="F57" s="242"/>
    </row>
    <row r="58" spans="1:6" ht="14.25" customHeight="1">
      <c r="C58" s="23"/>
      <c r="D58" s="20" t="s">
        <v>32</v>
      </c>
      <c r="E58" s="243" t="s">
        <v>33</v>
      </c>
      <c r="F58" s="244"/>
    </row>
    <row r="59" spans="1:6" ht="14.25" customHeight="1">
      <c r="B59" s="47" t="s">
        <v>65</v>
      </c>
      <c r="C59" s="217"/>
      <c r="D59" s="218"/>
      <c r="E59" s="218"/>
      <c r="F59" s="219"/>
    </row>
    <row r="60" spans="1:6">
      <c r="A60" s="3" t="s">
        <v>66</v>
      </c>
    </row>
    <row r="61" spans="1:6">
      <c r="B61" s="11" t="s">
        <v>67</v>
      </c>
      <c r="C61" s="213"/>
      <c r="D61" s="214"/>
      <c r="E61" s="214"/>
      <c r="F61" s="215"/>
    </row>
    <row r="62" spans="1:6">
      <c r="A62" s="248" t="s">
        <v>68</v>
      </c>
      <c r="B62" s="249"/>
      <c r="C62" s="250"/>
      <c r="D62" s="251"/>
      <c r="E62" s="251"/>
      <c r="F62" s="252"/>
    </row>
    <row r="63" spans="1:6">
      <c r="A63" s="248" t="s">
        <v>69</v>
      </c>
      <c r="B63" s="249"/>
      <c r="C63" s="253" t="s">
        <v>70</v>
      </c>
      <c r="D63" s="254"/>
      <c r="E63" s="254"/>
      <c r="F63" s="255"/>
    </row>
    <row r="64" spans="1:6" ht="13.15" customHeight="1">
      <c r="A64" s="3" t="s">
        <v>71</v>
      </c>
      <c r="D64" s="9"/>
      <c r="F64" s="9"/>
    </row>
    <row r="65" spans="1:6">
      <c r="B65" s="11" t="s">
        <v>13</v>
      </c>
      <c r="C65" s="213"/>
      <c r="D65" s="214"/>
      <c r="E65" s="214"/>
      <c r="F65" s="215"/>
    </row>
    <row r="66" spans="1:6" ht="12.75" customHeight="1">
      <c r="A66" s="256" t="s">
        <v>72</v>
      </c>
      <c r="B66" s="256"/>
      <c r="C66" s="22"/>
      <c r="D66" s="24" t="s">
        <v>73</v>
      </c>
      <c r="E66" s="18"/>
      <c r="F66" s="20" t="s">
        <v>74</v>
      </c>
    </row>
    <row r="67" spans="1:6" ht="13.5" customHeight="1">
      <c r="A67" s="33" t="s">
        <v>75</v>
      </c>
    </row>
    <row r="68" spans="1:6" ht="18.75" customHeight="1">
      <c r="A68" s="257" t="s">
        <v>76</v>
      </c>
      <c r="B68" s="258"/>
      <c r="C68" s="213"/>
      <c r="D68" s="214"/>
      <c r="E68" s="214"/>
      <c r="F68" s="215"/>
    </row>
    <row r="69" spans="1:6">
      <c r="A69" s="212" t="s">
        <v>77</v>
      </c>
      <c r="B69" s="212"/>
      <c r="C69" s="213"/>
      <c r="D69" s="214"/>
      <c r="E69" s="214"/>
      <c r="F69" s="215"/>
    </row>
  </sheetData>
  <mergeCells count="49">
    <mergeCell ref="A63:B63"/>
    <mergeCell ref="C63:F63"/>
    <mergeCell ref="C65:F65"/>
    <mergeCell ref="A66:B66"/>
    <mergeCell ref="C68:F68"/>
    <mergeCell ref="A68:B68"/>
    <mergeCell ref="D56:F56"/>
    <mergeCell ref="D57:F57"/>
    <mergeCell ref="E58:F58"/>
    <mergeCell ref="C61:F61"/>
    <mergeCell ref="A62:B62"/>
    <mergeCell ref="C62:F62"/>
    <mergeCell ref="D36:F36"/>
    <mergeCell ref="E38:F38"/>
    <mergeCell ref="D40:F40"/>
    <mergeCell ref="D55:F55"/>
    <mergeCell ref="D42:F42"/>
    <mergeCell ref="E43:F43"/>
    <mergeCell ref="D45:F45"/>
    <mergeCell ref="D46:F46"/>
    <mergeCell ref="D47:F47"/>
    <mergeCell ref="D48:F48"/>
    <mergeCell ref="D49:F49"/>
    <mergeCell ref="D50:F50"/>
    <mergeCell ref="D51:F51"/>
    <mergeCell ref="E52:F52"/>
    <mergeCell ref="D54:F54"/>
    <mergeCell ref="D37:F37"/>
    <mergeCell ref="E30:F30"/>
    <mergeCell ref="D32:F32"/>
    <mergeCell ref="D33:F33"/>
    <mergeCell ref="D34:F34"/>
    <mergeCell ref="D35:F35"/>
    <mergeCell ref="A69:B69"/>
    <mergeCell ref="C69:F69"/>
    <mergeCell ref="D5:D6"/>
    <mergeCell ref="C59:F59"/>
    <mergeCell ref="A27:B28"/>
    <mergeCell ref="C15:F15"/>
    <mergeCell ref="A8:D8"/>
    <mergeCell ref="C11:F11"/>
    <mergeCell ref="C12:F12"/>
    <mergeCell ref="C13:F13"/>
    <mergeCell ref="C14:F14"/>
    <mergeCell ref="C10:F10"/>
    <mergeCell ref="D41:F41"/>
    <mergeCell ref="C16:F16"/>
    <mergeCell ref="A18:D18"/>
    <mergeCell ref="E24:F24"/>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データセット!$G$2:$G$3</xm:f>
          </x14:formula1>
          <xm:sqref>C68:F68</xm:sqref>
        </x14:dataValidation>
        <x14:dataValidation type="list" allowBlank="1" showInputMessage="1" showErrorMessage="1">
          <x14:formula1>
            <xm:f>データセット!$F$2:$F$5</xm:f>
          </x14:formula1>
          <xm:sqref>C61:F61</xm:sqref>
        </x14:dataValidation>
        <x14:dataValidation type="list" allowBlank="1" showInputMessage="1" showErrorMessage="1">
          <x14:formula1>
            <xm:f>データセット!$A$2:$A$48</xm:f>
          </x14:formula1>
          <xm:sqref>C12</xm:sqref>
        </x14:dataValidation>
        <x14:dataValidation type="list" allowBlank="1" showInputMessage="1" showErrorMessage="1">
          <x14:formula1>
            <xm:f>データセット!$B$2:$B$3</xm:f>
          </x14:formula1>
          <xm:sqref>C20:C24 C45:C52 E66 A5:A6 E40:E42 E54:E57 E45:E51 C40:C43 E20:E23 C66 C54:C58 C32:C38</xm:sqref>
        </x14:dataValidation>
        <x14:dataValidation type="list" allowBlank="1" showInputMessage="1" showErrorMessage="1">
          <x14:formula1>
            <xm:f>データセット!$D$2:$D$5</xm:f>
          </x14:formula1>
          <xm:sqref>C15</xm:sqref>
        </x14:dataValidation>
        <x14:dataValidation type="list" allowBlank="1" showInputMessage="1" showErrorMessage="1">
          <x14:formula1>
            <xm:f>データセット!$E$2:$E$12</xm:f>
          </x14:formula1>
          <xm:sqref>C16</xm:sqref>
        </x14:dataValidation>
        <x14:dataValidation type="list" allowBlank="1" showInputMessage="1" showErrorMessage="1">
          <x14:formula1>
            <xm:f>データセット!$B$5:$B$7</xm:f>
          </x14:formula1>
          <xm:sqref>C26:C30 E26:E29</xm:sqref>
        </x14:dataValidation>
        <x14:dataValidation type="list" allowBlank="1" showInputMessage="1" showErrorMessage="1">
          <x14:formula1>
            <xm:f>データセット!$I$4:$I$5</xm:f>
          </x14:formula1>
          <xm:sqref>C69:F69</xm:sqref>
        </x14:dataValidation>
        <x14:dataValidation type="list" allowBlank="1" showInputMessage="1" showErrorMessage="1">
          <x14:formula1>
            <xm:f>データセット!$G$9:$G$12</xm:f>
          </x14:formula1>
          <xm:sqref>C62:F62</xm:sqref>
        </x14:dataValidation>
        <x14:dataValidation type="list" allowBlank="1" showInputMessage="1" showErrorMessage="1">
          <x14:formula1>
            <xm:f>データセット!$M$2:$M$3</xm:f>
          </x14:formula1>
          <xm:sqref>C65:F65</xm:sqref>
        </x14:dataValidation>
        <x14:dataValidation type="list" allowBlank="1" showInputMessage="1" showErrorMessage="1">
          <x14:formula1>
            <xm:f>データセット!$N$6:$N$17</xm:f>
          </x14:formula1>
          <xm:sqref>C59:F59</xm:sqref>
        </x14:dataValidation>
        <x14:dataValidation type="list" allowBlank="1" showInputMessage="1" showErrorMessage="1">
          <x14:formula1>
            <xm:f>データセット!$C$2:$C$39</xm:f>
          </x14:formula1>
          <xm:sqref>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pageSetUpPr fitToPage="1"/>
  </sheetPr>
  <dimension ref="A1:F69"/>
  <sheetViews>
    <sheetView showGridLines="0" view="pageBreakPreview" zoomScaleNormal="100" zoomScaleSheetLayoutView="100" workbookViewId="0">
      <selection activeCell="M10" sqref="M10"/>
    </sheetView>
  </sheetViews>
  <sheetFormatPr defaultColWidth="8.75" defaultRowHeight="14.25"/>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c r="A1" s="36"/>
      <c r="B1" s="37" t="s">
        <v>0</v>
      </c>
      <c r="C1" s="38"/>
      <c r="D1" s="39"/>
      <c r="E1" s="32"/>
    </row>
    <row r="2" spans="1:6" ht="16.5">
      <c r="A2" s="40"/>
      <c r="B2" s="37" t="s">
        <v>1</v>
      </c>
      <c r="C2" s="38"/>
      <c r="D2" s="39"/>
      <c r="E2" s="32"/>
    </row>
    <row r="3" spans="1:6" ht="16.5">
      <c r="A3" s="41"/>
      <c r="B3" s="37" t="s">
        <v>2</v>
      </c>
      <c r="C3" s="38"/>
      <c r="D3" s="39"/>
      <c r="E3" s="32"/>
    </row>
    <row r="4" spans="1:6" ht="22.5" customHeight="1">
      <c r="A4" s="50" t="s">
        <v>216</v>
      </c>
      <c r="B4" s="32"/>
      <c r="C4" s="32"/>
      <c r="E4" s="32"/>
    </row>
    <row r="5" spans="1:6" ht="25.5" customHeight="1">
      <c r="A5" s="48"/>
      <c r="B5" s="46" t="s">
        <v>3</v>
      </c>
      <c r="C5" s="42"/>
      <c r="D5" s="216" t="s">
        <v>4</v>
      </c>
      <c r="E5" s="32"/>
    </row>
    <row r="6" spans="1:6" ht="25.5" customHeight="1">
      <c r="A6" s="49" t="s">
        <v>79</v>
      </c>
      <c r="B6" s="46" t="s">
        <v>5</v>
      </c>
      <c r="C6" s="42"/>
      <c r="D6" s="216"/>
      <c r="E6" s="32"/>
    </row>
    <row r="7" spans="1:6" ht="8.25" customHeight="1">
      <c r="A7" s="42"/>
      <c r="B7" s="32"/>
      <c r="C7" s="43"/>
      <c r="D7" s="43"/>
      <c r="E7" s="32"/>
    </row>
    <row r="8" spans="1:6">
      <c r="A8" s="225" t="s">
        <v>6</v>
      </c>
      <c r="B8" s="226"/>
      <c r="C8" s="226"/>
      <c r="D8" s="226"/>
      <c r="E8" s="34"/>
      <c r="F8" s="35"/>
    </row>
    <row r="9" spans="1:6">
      <c r="A9" s="9"/>
      <c r="B9" s="9"/>
      <c r="C9" s="9"/>
      <c r="D9" s="9"/>
      <c r="E9" s="9"/>
      <c r="F9" s="9"/>
    </row>
    <row r="10" spans="1:6">
      <c r="A10" s="31" t="s">
        <v>7</v>
      </c>
      <c r="B10" s="4" t="s">
        <v>8</v>
      </c>
      <c r="C10" s="230" t="s">
        <v>80</v>
      </c>
      <c r="D10" s="231"/>
      <c r="E10" s="231"/>
      <c r="F10" s="232"/>
    </row>
    <row r="11" spans="1:6">
      <c r="A11" s="31" t="s">
        <v>9</v>
      </c>
      <c r="B11" s="4" t="s">
        <v>10</v>
      </c>
      <c r="C11" s="230" t="s">
        <v>81</v>
      </c>
      <c r="D11" s="231"/>
      <c r="E11" s="231"/>
      <c r="F11" s="232"/>
    </row>
    <row r="12" spans="1:6">
      <c r="A12" s="31" t="s">
        <v>11</v>
      </c>
      <c r="B12" s="4" t="s">
        <v>12</v>
      </c>
      <c r="C12" s="230" t="s">
        <v>192</v>
      </c>
      <c r="D12" s="231"/>
      <c r="E12" s="231"/>
      <c r="F12" s="232"/>
    </row>
    <row r="13" spans="1:6">
      <c r="A13" s="31" t="s">
        <v>14</v>
      </c>
      <c r="B13" s="5" t="s">
        <v>15</v>
      </c>
      <c r="C13" s="230" t="s">
        <v>83</v>
      </c>
      <c r="D13" s="231"/>
      <c r="E13" s="231"/>
      <c r="F13" s="232"/>
    </row>
    <row r="14" spans="1:6">
      <c r="A14" s="31" t="s">
        <v>16</v>
      </c>
      <c r="B14" s="5" t="s">
        <v>17</v>
      </c>
      <c r="C14" s="213" t="s">
        <v>84</v>
      </c>
      <c r="D14" s="214"/>
      <c r="E14" s="214"/>
      <c r="F14" s="215"/>
    </row>
    <row r="15" spans="1:6">
      <c r="A15" s="31" t="s">
        <v>18</v>
      </c>
      <c r="B15" s="5" t="s">
        <v>19</v>
      </c>
      <c r="C15" s="213" t="s">
        <v>85</v>
      </c>
      <c r="D15" s="214"/>
      <c r="E15" s="214"/>
      <c r="F15" s="215"/>
    </row>
    <row r="16" spans="1:6">
      <c r="A16" s="31" t="s">
        <v>20</v>
      </c>
      <c r="B16" s="5" t="s">
        <v>21</v>
      </c>
      <c r="C16" s="213" t="s">
        <v>86</v>
      </c>
      <c r="D16" s="214"/>
      <c r="E16" s="214"/>
      <c r="F16" s="215"/>
    </row>
    <row r="17" spans="1:6">
      <c r="A17" s="10"/>
      <c r="B17" s="10"/>
      <c r="C17" s="10"/>
      <c r="D17" s="10"/>
      <c r="E17" s="10"/>
      <c r="F17" s="10"/>
    </row>
    <row r="18" spans="1:6">
      <c r="A18" s="225" t="s">
        <v>22</v>
      </c>
      <c r="B18" s="226"/>
      <c r="C18" s="226"/>
      <c r="D18" s="226"/>
      <c r="E18" s="34"/>
      <c r="F18" s="35"/>
    </row>
    <row r="19" spans="1:6">
      <c r="A19" s="12" t="s">
        <v>23</v>
      </c>
      <c r="B19" s="12"/>
      <c r="C19" s="12"/>
      <c r="D19" s="12"/>
      <c r="E19" s="13"/>
      <c r="F19" s="13"/>
    </row>
    <row r="20" spans="1:6">
      <c r="A20" s="12"/>
      <c r="B20" s="14" t="s">
        <v>24</v>
      </c>
      <c r="C20" s="27" t="s">
        <v>79</v>
      </c>
      <c r="D20" s="16" t="s">
        <v>25</v>
      </c>
      <c r="E20" s="25"/>
      <c r="F20" s="19" t="s">
        <v>26</v>
      </c>
    </row>
    <row r="21" spans="1:6">
      <c r="A21" s="12"/>
      <c r="B21" s="15"/>
      <c r="C21" s="27"/>
      <c r="D21" s="16" t="s">
        <v>27</v>
      </c>
      <c r="E21" s="25"/>
      <c r="F21" s="19" t="s">
        <v>28</v>
      </c>
    </row>
    <row r="22" spans="1:6">
      <c r="A22" s="12"/>
      <c r="B22" s="15"/>
      <c r="C22" s="27"/>
      <c r="D22" s="16" t="s">
        <v>29</v>
      </c>
      <c r="E22" s="25"/>
      <c r="F22" s="19" t="s">
        <v>30</v>
      </c>
    </row>
    <row r="23" spans="1:6">
      <c r="A23" s="12"/>
      <c r="B23" s="15"/>
      <c r="C23" s="27" t="s">
        <v>79</v>
      </c>
      <c r="D23" s="16" t="s">
        <v>31</v>
      </c>
      <c r="E23" s="25"/>
      <c r="F23" s="19"/>
    </row>
    <row r="24" spans="1:6">
      <c r="A24" s="12"/>
      <c r="B24" s="15"/>
      <c r="C24" s="27"/>
      <c r="D24" s="16" t="s">
        <v>32</v>
      </c>
      <c r="E24" s="236" t="s">
        <v>33</v>
      </c>
      <c r="F24" s="237"/>
    </row>
    <row r="25" spans="1:6">
      <c r="A25" s="12" t="s">
        <v>34</v>
      </c>
      <c r="B25" s="12"/>
      <c r="C25" s="26"/>
      <c r="D25" s="13"/>
      <c r="E25" s="12"/>
      <c r="F25" s="13"/>
    </row>
    <row r="26" spans="1:6">
      <c r="A26" s="12"/>
      <c r="B26" s="14" t="s">
        <v>24</v>
      </c>
      <c r="C26" s="27" t="s">
        <v>79</v>
      </c>
      <c r="D26" s="30" t="s">
        <v>212</v>
      </c>
      <c r="E26" s="27"/>
      <c r="F26" s="19" t="s">
        <v>35</v>
      </c>
    </row>
    <row r="27" spans="1:6">
      <c r="A27" s="220" t="s">
        <v>36</v>
      </c>
      <c r="B27" s="221"/>
      <c r="C27" s="27" t="s">
        <v>79</v>
      </c>
      <c r="D27" s="30" t="s">
        <v>213</v>
      </c>
      <c r="E27" s="27"/>
      <c r="F27" s="19" t="s">
        <v>37</v>
      </c>
    </row>
    <row r="28" spans="1:6">
      <c r="A28" s="220"/>
      <c r="B28" s="221"/>
      <c r="C28" s="27" t="s">
        <v>79</v>
      </c>
      <c r="D28" s="45" t="s">
        <v>214</v>
      </c>
      <c r="E28" s="27"/>
      <c r="F28" s="19" t="s">
        <v>38</v>
      </c>
    </row>
    <row r="29" spans="1:6">
      <c r="A29" s="12"/>
      <c r="B29" s="14"/>
      <c r="C29" s="27"/>
      <c r="D29" s="30" t="s">
        <v>39</v>
      </c>
      <c r="E29" s="27" t="s">
        <v>87</v>
      </c>
      <c r="F29" s="19" t="s">
        <v>40</v>
      </c>
    </row>
    <row r="30" spans="1:6">
      <c r="A30" s="12"/>
      <c r="B30" s="14"/>
      <c r="C30" s="27" t="s">
        <v>79</v>
      </c>
      <c r="D30" s="19" t="s">
        <v>32</v>
      </c>
      <c r="E30" s="238" t="s">
        <v>88</v>
      </c>
      <c r="F30" s="239"/>
    </row>
    <row r="31" spans="1:6">
      <c r="A31" s="12" t="s">
        <v>41</v>
      </c>
      <c r="B31" s="12"/>
      <c r="C31" s="26"/>
      <c r="D31" s="13"/>
      <c r="E31" s="12"/>
      <c r="F31" s="13"/>
    </row>
    <row r="32" spans="1:6">
      <c r="A32" s="12"/>
      <c r="B32" s="14" t="s">
        <v>24</v>
      </c>
      <c r="C32" s="27" t="s">
        <v>79</v>
      </c>
      <c r="D32" s="233" t="s">
        <v>42</v>
      </c>
      <c r="E32" s="234"/>
      <c r="F32" s="235"/>
    </row>
    <row r="33" spans="1:6">
      <c r="A33" s="12"/>
      <c r="B33" s="14"/>
      <c r="C33" s="27" t="s">
        <v>79</v>
      </c>
      <c r="D33" s="233" t="s">
        <v>43</v>
      </c>
      <c r="E33" s="234"/>
      <c r="F33" s="235"/>
    </row>
    <row r="34" spans="1:6">
      <c r="A34" s="12"/>
      <c r="B34" s="14"/>
      <c r="C34" s="27"/>
      <c r="D34" s="233" t="s">
        <v>44</v>
      </c>
      <c r="E34" s="234"/>
      <c r="F34" s="235"/>
    </row>
    <row r="35" spans="1:6">
      <c r="A35" s="12"/>
      <c r="B35" s="14"/>
      <c r="C35" s="27"/>
      <c r="D35" s="233" t="s">
        <v>45</v>
      </c>
      <c r="E35" s="234"/>
      <c r="F35" s="235"/>
    </row>
    <row r="36" spans="1:6">
      <c r="A36" s="12"/>
      <c r="B36" s="14"/>
      <c r="C36" s="27"/>
      <c r="D36" s="233" t="s">
        <v>46</v>
      </c>
      <c r="E36" s="234"/>
      <c r="F36" s="235"/>
    </row>
    <row r="37" spans="1:6">
      <c r="A37" s="12"/>
      <c r="B37" s="14"/>
      <c r="C37" s="27" t="s">
        <v>79</v>
      </c>
      <c r="D37" s="233" t="s">
        <v>47</v>
      </c>
      <c r="E37" s="234"/>
      <c r="F37" s="235"/>
    </row>
    <row r="38" spans="1:6">
      <c r="A38" s="12"/>
      <c r="B38" s="15"/>
      <c r="C38" s="21"/>
      <c r="D38" s="19" t="s">
        <v>32</v>
      </c>
      <c r="E38" s="238" t="s">
        <v>33</v>
      </c>
      <c r="F38" s="239"/>
    </row>
    <row r="39" spans="1:6">
      <c r="A39" s="12" t="s">
        <v>48</v>
      </c>
      <c r="B39" s="12"/>
      <c r="C39" s="26"/>
      <c r="D39" s="13"/>
      <c r="E39" s="12"/>
      <c r="F39" s="13"/>
    </row>
    <row r="40" spans="1:6" ht="30" customHeight="1">
      <c r="A40" s="12"/>
      <c r="B40" s="14" t="s">
        <v>24</v>
      </c>
      <c r="C40" s="27" t="s">
        <v>79</v>
      </c>
      <c r="D40" s="233" t="s">
        <v>49</v>
      </c>
      <c r="E40" s="234"/>
      <c r="F40" s="235"/>
    </row>
    <row r="41" spans="1:6" ht="26.25" customHeight="1">
      <c r="A41" s="12"/>
      <c r="B41" s="14"/>
      <c r="C41" s="27"/>
      <c r="D41" s="233" t="s">
        <v>50</v>
      </c>
      <c r="E41" s="234"/>
      <c r="F41" s="235"/>
    </row>
    <row r="42" spans="1:6">
      <c r="A42" s="12"/>
      <c r="B42" s="14"/>
      <c r="C42" s="25"/>
      <c r="D42" s="233" t="s">
        <v>51</v>
      </c>
      <c r="E42" s="234"/>
      <c r="F42" s="235"/>
    </row>
    <row r="43" spans="1:6">
      <c r="A43" s="12"/>
      <c r="B43" s="15"/>
      <c r="C43" s="21"/>
      <c r="D43" s="19" t="s">
        <v>32</v>
      </c>
      <c r="E43" s="238" t="s">
        <v>33</v>
      </c>
      <c r="F43" s="239"/>
    </row>
    <row r="44" spans="1:6">
      <c r="A44" s="12" t="s">
        <v>52</v>
      </c>
      <c r="B44" s="12"/>
      <c r="C44" s="26"/>
      <c r="D44" s="12"/>
      <c r="E44" s="13"/>
      <c r="F44" s="12"/>
    </row>
    <row r="45" spans="1:6">
      <c r="A45" s="12"/>
      <c r="B45" s="14" t="s">
        <v>24</v>
      </c>
      <c r="C45" s="27" t="s">
        <v>79</v>
      </c>
      <c r="D45" s="233" t="s">
        <v>53</v>
      </c>
      <c r="E45" s="234"/>
      <c r="F45" s="235"/>
    </row>
    <row r="46" spans="1:6">
      <c r="A46" s="12"/>
      <c r="B46" s="15"/>
      <c r="C46" s="27" t="s">
        <v>79</v>
      </c>
      <c r="D46" s="233" t="s">
        <v>54</v>
      </c>
      <c r="E46" s="234"/>
      <c r="F46" s="235"/>
    </row>
    <row r="47" spans="1:6">
      <c r="A47" s="12"/>
      <c r="B47" s="15"/>
      <c r="C47" s="27"/>
      <c r="D47" s="233" t="s">
        <v>55</v>
      </c>
      <c r="E47" s="234"/>
      <c r="F47" s="235"/>
    </row>
    <row r="48" spans="1:6">
      <c r="A48" s="12"/>
      <c r="B48" s="15"/>
      <c r="C48" s="27" t="s">
        <v>79</v>
      </c>
      <c r="D48" s="233" t="s">
        <v>56</v>
      </c>
      <c r="E48" s="234"/>
      <c r="F48" s="235"/>
    </row>
    <row r="49" spans="1:6">
      <c r="A49" s="12"/>
      <c r="B49" s="15"/>
      <c r="C49" s="27" t="s">
        <v>79</v>
      </c>
      <c r="D49" s="233" t="s">
        <v>57</v>
      </c>
      <c r="E49" s="234"/>
      <c r="F49" s="235"/>
    </row>
    <row r="50" spans="1:6">
      <c r="B50" s="7"/>
      <c r="C50" s="27"/>
      <c r="D50" s="240" t="s">
        <v>58</v>
      </c>
      <c r="E50" s="241"/>
      <c r="F50" s="242"/>
    </row>
    <row r="51" spans="1:6">
      <c r="B51" s="7"/>
      <c r="C51" s="27"/>
      <c r="D51" s="240" t="s">
        <v>59</v>
      </c>
      <c r="E51" s="241"/>
      <c r="F51" s="242"/>
    </row>
    <row r="52" spans="1:6">
      <c r="B52" s="8"/>
      <c r="C52" s="28"/>
      <c r="D52" s="20" t="s">
        <v>32</v>
      </c>
      <c r="E52" s="243" t="s">
        <v>33</v>
      </c>
      <c r="F52" s="244"/>
    </row>
    <row r="53" spans="1:6">
      <c r="A53" s="3" t="s">
        <v>215</v>
      </c>
      <c r="C53" s="29"/>
      <c r="D53" s="9"/>
      <c r="F53" s="9"/>
    </row>
    <row r="54" spans="1:6">
      <c r="B54" s="6" t="s">
        <v>24</v>
      </c>
      <c r="C54" s="27" t="s">
        <v>79</v>
      </c>
      <c r="D54" s="245" t="s">
        <v>61</v>
      </c>
      <c r="E54" s="246"/>
      <c r="F54" s="247"/>
    </row>
    <row r="55" spans="1:6">
      <c r="B55" s="7"/>
      <c r="C55" s="27"/>
      <c r="D55" s="240" t="s">
        <v>62</v>
      </c>
      <c r="E55" s="241"/>
      <c r="F55" s="242"/>
    </row>
    <row r="56" spans="1:6">
      <c r="B56" s="7"/>
      <c r="C56" s="27" t="s">
        <v>79</v>
      </c>
      <c r="D56" s="240" t="s">
        <v>63</v>
      </c>
      <c r="E56" s="241"/>
      <c r="F56" s="242"/>
    </row>
    <row r="57" spans="1:6">
      <c r="B57" s="7"/>
      <c r="C57" s="27"/>
      <c r="D57" s="240" t="s">
        <v>64</v>
      </c>
      <c r="E57" s="241"/>
      <c r="F57" s="242"/>
    </row>
    <row r="58" spans="1:6" ht="14.25" customHeight="1">
      <c r="B58" s="7"/>
      <c r="C58" s="23"/>
      <c r="D58" s="20" t="s">
        <v>32</v>
      </c>
      <c r="E58" s="243" t="s">
        <v>33</v>
      </c>
      <c r="F58" s="244"/>
    </row>
    <row r="59" spans="1:6" ht="14.25" customHeight="1">
      <c r="B59" s="47" t="s">
        <v>65</v>
      </c>
      <c r="C59" s="217" t="s">
        <v>89</v>
      </c>
      <c r="D59" s="218"/>
      <c r="E59" s="218"/>
      <c r="F59" s="219"/>
    </row>
    <row r="60" spans="1:6">
      <c r="A60" s="3" t="s">
        <v>66</v>
      </c>
    </row>
    <row r="61" spans="1:6">
      <c r="B61" s="11" t="s">
        <v>67</v>
      </c>
      <c r="C61" s="213" t="s">
        <v>90</v>
      </c>
      <c r="D61" s="214"/>
      <c r="E61" s="214"/>
      <c r="F61" s="215"/>
    </row>
    <row r="62" spans="1:6" ht="14.25" customHeight="1">
      <c r="A62" s="248" t="s">
        <v>68</v>
      </c>
      <c r="B62" s="249"/>
      <c r="C62" s="213" t="s">
        <v>91</v>
      </c>
      <c r="D62" s="214"/>
      <c r="E62" s="214"/>
      <c r="F62" s="215"/>
    </row>
    <row r="63" spans="1:6" ht="14.25" customHeight="1">
      <c r="A63" s="248" t="s">
        <v>69</v>
      </c>
      <c r="B63" s="249"/>
      <c r="C63" s="253" t="s">
        <v>92</v>
      </c>
      <c r="D63" s="254"/>
      <c r="E63" s="254"/>
      <c r="F63" s="255"/>
    </row>
    <row r="64" spans="1:6" ht="13.15" customHeight="1">
      <c r="A64" s="3" t="s">
        <v>71</v>
      </c>
      <c r="D64" s="9"/>
      <c r="F64" s="9"/>
    </row>
    <row r="65" spans="1:6">
      <c r="B65" s="11" t="s">
        <v>13</v>
      </c>
      <c r="C65" s="213" t="s">
        <v>93</v>
      </c>
      <c r="D65" s="214"/>
      <c r="E65" s="214"/>
      <c r="F65" s="215"/>
    </row>
    <row r="66" spans="1:6" ht="13.15" customHeight="1">
      <c r="A66" s="256" t="s">
        <v>72</v>
      </c>
      <c r="B66" s="256"/>
      <c r="C66" s="27" t="s">
        <v>79</v>
      </c>
      <c r="D66" s="24" t="s">
        <v>73</v>
      </c>
      <c r="E66" s="18"/>
      <c r="F66" s="20" t="s">
        <v>74</v>
      </c>
    </row>
    <row r="67" spans="1:6" ht="13.5" customHeight="1">
      <c r="A67" s="33" t="s">
        <v>75</v>
      </c>
    </row>
    <row r="68" spans="1:6" ht="18.75" customHeight="1">
      <c r="A68" s="257" t="s">
        <v>76</v>
      </c>
      <c r="B68" s="258"/>
      <c r="C68" s="213" t="s">
        <v>94</v>
      </c>
      <c r="D68" s="214"/>
      <c r="E68" s="214"/>
      <c r="F68" s="215"/>
    </row>
    <row r="69" spans="1:6">
      <c r="A69" s="212" t="s">
        <v>77</v>
      </c>
      <c r="B69" s="212"/>
      <c r="C69" s="213" t="s">
        <v>78</v>
      </c>
      <c r="D69" s="214"/>
      <c r="E69" s="214"/>
      <c r="F69" s="215"/>
    </row>
  </sheetData>
  <mergeCells count="49">
    <mergeCell ref="E30:F30"/>
    <mergeCell ref="A62:B62"/>
    <mergeCell ref="C14:F14"/>
    <mergeCell ref="C15:F15"/>
    <mergeCell ref="C16:F16"/>
    <mergeCell ref="A18:D18"/>
    <mergeCell ref="E24:F24"/>
    <mergeCell ref="C61:F61"/>
    <mergeCell ref="D55:F55"/>
    <mergeCell ref="D56:F56"/>
    <mergeCell ref="D57:F57"/>
    <mergeCell ref="E58:F58"/>
    <mergeCell ref="A8:D8"/>
    <mergeCell ref="C10:F10"/>
    <mergeCell ref="C11:F11"/>
    <mergeCell ref="C12:F12"/>
    <mergeCell ref="C13:F13"/>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s>
  <phoneticPr fontId="1"/>
  <pageMargins left="0" right="0" top="0" bottom="0"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データセット!$E$2:$E$12</xm:f>
          </x14:formula1>
          <xm:sqref>C16</xm:sqref>
        </x14:dataValidation>
        <x14:dataValidation type="list" allowBlank="1" showInputMessage="1" showErrorMessage="1">
          <x14:formula1>
            <xm:f>データセット!$D$2:$D$5</xm:f>
          </x14:formula1>
          <xm:sqref>C15</xm:sqref>
        </x14:dataValidation>
        <x14:dataValidation type="list" allowBlank="1" showInputMessage="1" showErrorMessage="1">
          <x14:formula1>
            <xm:f>データセット!$B$2:$B$3</xm:f>
          </x14:formula1>
          <xm:sqref>C20:C24 C45:C52 E66 A5:A6 E40:E42 C32:C38 E54:E57 E45:E51 C40:C43 E20:E23 C66 C54:C58</xm:sqref>
        </x14:dataValidation>
        <x14:dataValidation type="list" allowBlank="1" showInputMessage="1" showErrorMessage="1">
          <x14:formula1>
            <xm:f>データセット!$A$2:$A$48</xm:f>
          </x14:formula1>
          <xm:sqref>C12</xm:sqref>
        </x14:dataValidation>
        <x14:dataValidation type="list" allowBlank="1" showInputMessage="1" showErrorMessage="1">
          <x14:formula1>
            <xm:f>データセット!$F$2:$F$5</xm:f>
          </x14:formula1>
          <xm:sqref>C61:F61</xm:sqref>
        </x14:dataValidation>
        <x14:dataValidation type="list" allowBlank="1" showInputMessage="1" showErrorMessage="1">
          <x14:formula1>
            <xm:f>データセット!$G$2:$G$3</xm:f>
          </x14:formula1>
          <xm:sqref>C68:F68</xm:sqref>
        </x14:dataValidation>
        <x14:dataValidation type="list" allowBlank="1" showInputMessage="1" showErrorMessage="1">
          <x14:formula1>
            <xm:f>データセット!$B$5:$B$7</xm:f>
          </x14:formula1>
          <xm:sqref>C26:C30 E26:E29</xm:sqref>
        </x14:dataValidation>
        <x14:dataValidation type="list" allowBlank="1" showInputMessage="1" showErrorMessage="1">
          <x14:formula1>
            <xm:f>データセット!$I$4:$I$5</xm:f>
          </x14:formula1>
          <xm:sqref>C69:F69</xm:sqref>
        </x14:dataValidation>
        <x14:dataValidation type="list" allowBlank="1" showInputMessage="1" showErrorMessage="1">
          <x14:formula1>
            <xm:f>データセット!$N$6:$N$17</xm:f>
          </x14:formula1>
          <xm:sqref>C59:F59</xm:sqref>
        </x14:dataValidation>
        <x14:dataValidation type="list" allowBlank="1" showInputMessage="1" showErrorMessage="1">
          <x14:formula1>
            <xm:f>データセット!$G$9:$G$12</xm:f>
          </x14:formula1>
          <xm:sqref>C62:F62</xm:sqref>
        </x14:dataValidation>
        <x14:dataValidation type="list" allowBlank="1" showInputMessage="1" showErrorMessage="1">
          <x14:formula1>
            <xm:f>データセット!$M$2:$M$3</xm:f>
          </x14:formula1>
          <xm:sqref>C65:F65</xm:sqref>
        </x14:dataValidation>
        <x14:dataValidation type="list" allowBlank="1" showInputMessage="1" showErrorMessage="1">
          <x14:formula1>
            <xm:f>データセット!$C$2:$C$39</xm:f>
          </x14:formula1>
          <xm:sqref>C14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M47"/>
  <sheetViews>
    <sheetView view="pageBreakPreview" zoomScale="106" zoomScaleNormal="100" zoomScaleSheetLayoutView="106" workbookViewId="0">
      <selection activeCell="F45" sqref="F45"/>
    </sheetView>
  </sheetViews>
  <sheetFormatPr defaultRowHeight="13.5"/>
  <cols>
    <col min="1" max="1" width="1.375" style="56" customWidth="1"/>
    <col min="2" max="2" width="3.75" style="56" customWidth="1"/>
    <col min="3" max="3" width="14.25" style="56" customWidth="1"/>
    <col min="4" max="4" width="28.5" style="56" customWidth="1"/>
    <col min="5" max="5" width="21.125" style="56" customWidth="1"/>
    <col min="6" max="7" width="14.25" style="56" customWidth="1"/>
    <col min="8" max="9" width="12.25" style="56" customWidth="1"/>
    <col min="10" max="10" width="5.75" style="56" customWidth="1"/>
    <col min="11" max="13" width="12.25" style="56" customWidth="1"/>
    <col min="14" max="16384" width="9" style="56"/>
  </cols>
  <sheetData>
    <row r="1" spans="1:13" ht="17.25">
      <c r="A1" s="74" t="s">
        <v>253</v>
      </c>
      <c r="B1" s="58"/>
      <c r="D1" s="58"/>
      <c r="E1" s="58"/>
    </row>
    <row r="2" spans="1:13" ht="18.75">
      <c r="A2" s="130" t="s">
        <v>311</v>
      </c>
      <c r="B2" s="130"/>
      <c r="C2" s="130"/>
      <c r="D2" s="130"/>
      <c r="E2" s="130"/>
      <c r="F2" s="130"/>
      <c r="G2" s="130"/>
      <c r="H2" s="130"/>
      <c r="I2" s="130"/>
      <c r="J2" s="130"/>
      <c r="K2" s="130"/>
      <c r="L2" s="130"/>
      <c r="M2" s="130"/>
    </row>
    <row r="3" spans="1:13" ht="18.75">
      <c r="A3" s="89"/>
      <c r="B3" s="89"/>
      <c r="C3" s="89"/>
      <c r="D3" s="89"/>
      <c r="E3" s="89"/>
      <c r="F3" s="89"/>
      <c r="G3" s="89"/>
      <c r="H3" s="89"/>
      <c r="I3" s="89"/>
      <c r="J3" s="89"/>
      <c r="K3" s="89"/>
      <c r="L3" s="89"/>
      <c r="M3" s="89"/>
    </row>
    <row r="4" spans="1:13" ht="18.75">
      <c r="A4" s="89"/>
      <c r="B4" s="131" t="s">
        <v>271</v>
      </c>
      <c r="C4" s="131"/>
      <c r="D4" s="73"/>
      <c r="E4" s="99" t="s">
        <v>305</v>
      </c>
      <c r="F4" s="101"/>
      <c r="G4" s="90"/>
      <c r="H4" s="97" t="s">
        <v>308</v>
      </c>
      <c r="I4" s="135"/>
      <c r="J4" s="135"/>
      <c r="K4" s="90"/>
      <c r="L4" s="90"/>
      <c r="M4" s="90"/>
    </row>
    <row r="5" spans="1:13" ht="18.75">
      <c r="A5" s="89"/>
      <c r="B5" s="131" t="s">
        <v>272</v>
      </c>
      <c r="C5" s="131"/>
      <c r="D5" s="73"/>
      <c r="E5" s="99" t="s">
        <v>307</v>
      </c>
      <c r="F5" s="100"/>
      <c r="G5" s="90"/>
      <c r="H5" s="97" t="s">
        <v>309</v>
      </c>
      <c r="I5" s="135"/>
      <c r="J5" s="135"/>
      <c r="K5" s="90"/>
      <c r="L5" s="90"/>
      <c r="M5" s="90"/>
    </row>
    <row r="6" spans="1:13" ht="18.75">
      <c r="A6" s="89"/>
      <c r="B6" s="131" t="s">
        <v>304</v>
      </c>
      <c r="C6" s="131"/>
      <c r="D6" s="73"/>
      <c r="E6" s="99" t="s">
        <v>306</v>
      </c>
      <c r="F6" s="98"/>
      <c r="G6" s="90"/>
      <c r="H6" s="102" t="s">
        <v>310</v>
      </c>
      <c r="I6" s="134"/>
      <c r="J6" s="134"/>
      <c r="K6" s="90"/>
      <c r="L6" s="90"/>
      <c r="M6" s="90"/>
    </row>
    <row r="7" spans="1:13" ht="18.75" customHeight="1">
      <c r="C7" s="89"/>
      <c r="D7" s="89"/>
      <c r="E7" s="89"/>
      <c r="F7" s="89"/>
      <c r="G7" s="89"/>
      <c r="H7" s="89"/>
      <c r="I7" s="89"/>
      <c r="J7" s="89"/>
      <c r="K7" s="89"/>
      <c r="L7" s="89"/>
      <c r="M7" s="89"/>
    </row>
    <row r="8" spans="1:13" ht="26.25" customHeight="1">
      <c r="B8" s="58" t="s">
        <v>298</v>
      </c>
      <c r="K8" s="61"/>
      <c r="L8" s="61"/>
      <c r="M8" s="61" t="s">
        <v>270</v>
      </c>
    </row>
    <row r="9" spans="1:13" ht="45">
      <c r="C9" s="136" t="s">
        <v>282</v>
      </c>
      <c r="D9" s="136" t="s">
        <v>283</v>
      </c>
      <c r="E9" s="140" t="s">
        <v>224</v>
      </c>
      <c r="F9" s="95" t="s">
        <v>279</v>
      </c>
      <c r="G9" s="95" t="s">
        <v>274</v>
      </c>
      <c r="H9" s="91" t="s">
        <v>227</v>
      </c>
      <c r="I9" s="95" t="s">
        <v>275</v>
      </c>
      <c r="J9" s="95" t="s">
        <v>273</v>
      </c>
      <c r="K9" s="91" t="s">
        <v>230</v>
      </c>
      <c r="L9" s="95" t="s">
        <v>254</v>
      </c>
      <c r="M9" s="95" t="s">
        <v>313</v>
      </c>
    </row>
    <row r="10" spans="1:13">
      <c r="C10" s="137"/>
      <c r="D10" s="137"/>
      <c r="E10" s="137"/>
      <c r="F10" s="96" t="s">
        <v>225</v>
      </c>
      <c r="G10" s="96" t="s">
        <v>226</v>
      </c>
      <c r="H10" s="92" t="s">
        <v>228</v>
      </c>
      <c r="I10" s="92" t="s">
        <v>229</v>
      </c>
      <c r="J10" s="92" t="s">
        <v>233</v>
      </c>
      <c r="K10" s="92" t="s">
        <v>234</v>
      </c>
      <c r="L10" s="92" t="s">
        <v>235</v>
      </c>
      <c r="M10" s="92" t="s">
        <v>312</v>
      </c>
    </row>
    <row r="11" spans="1:13" ht="39.75" customHeight="1">
      <c r="C11" s="62"/>
      <c r="D11" s="63"/>
      <c r="E11" s="62"/>
      <c r="F11" s="64"/>
      <c r="G11" s="93">
        <f>ROUNDDOWN(F11*4/5,-3)</f>
        <v>0</v>
      </c>
      <c r="H11" s="93" t="str">
        <f>IFERROR(VLOOKUP(C11,'リスト（送信時には非表示）'!$B$4:$C$10,2,0),"")</f>
        <v/>
      </c>
      <c r="I11" s="93">
        <f>IF(H11&gt;G11,G11,H11)</f>
        <v>0</v>
      </c>
      <c r="J11" s="64"/>
      <c r="K11" s="93">
        <f>(I11*J11)</f>
        <v>0</v>
      </c>
      <c r="L11" s="103"/>
      <c r="M11" s="93">
        <f>MIN(K11,L11)</f>
        <v>0</v>
      </c>
    </row>
    <row r="12" spans="1:13" ht="39.75" customHeight="1">
      <c r="C12" s="62"/>
      <c r="D12" s="63"/>
      <c r="E12" s="62"/>
      <c r="F12" s="64"/>
      <c r="G12" s="93">
        <f>ROUNDDOWN(F12*4/5,-3)</f>
        <v>0</v>
      </c>
      <c r="H12" s="93" t="str">
        <f>IFERROR(VLOOKUP(C12,'リスト（送信時には非表示）'!$B$4:$C$10,2,0),"")</f>
        <v/>
      </c>
      <c r="I12" s="93">
        <f>IF(H12&gt;G12,G12,H12)</f>
        <v>0</v>
      </c>
      <c r="J12" s="64"/>
      <c r="K12" s="93">
        <f>(I12*J12)</f>
        <v>0</v>
      </c>
      <c r="L12" s="103"/>
      <c r="M12" s="93">
        <f t="shared" ref="M12:M15" si="0">MIN(K12,L12)</f>
        <v>0</v>
      </c>
    </row>
    <row r="13" spans="1:13" ht="39.75" customHeight="1">
      <c r="C13" s="62"/>
      <c r="D13" s="63"/>
      <c r="E13" s="62"/>
      <c r="F13" s="64"/>
      <c r="G13" s="93">
        <f>ROUNDDOWN(F13*4/5,-3)</f>
        <v>0</v>
      </c>
      <c r="H13" s="93" t="str">
        <f>IFERROR(VLOOKUP(C13,'リスト（送信時には非表示）'!$B$4:$C$10,2,0),"")</f>
        <v/>
      </c>
      <c r="I13" s="93">
        <f>IF(H13&gt;G13,G13,H13)</f>
        <v>0</v>
      </c>
      <c r="J13" s="64"/>
      <c r="K13" s="93">
        <f>(I13*J13)</f>
        <v>0</v>
      </c>
      <c r="L13" s="103"/>
      <c r="M13" s="93">
        <f t="shared" si="0"/>
        <v>0</v>
      </c>
    </row>
    <row r="14" spans="1:13" ht="39.75" customHeight="1">
      <c r="C14" s="62"/>
      <c r="D14" s="63"/>
      <c r="E14" s="62"/>
      <c r="F14" s="64"/>
      <c r="G14" s="93">
        <f>ROUNDDOWN(F14*4/5,-3)</f>
        <v>0</v>
      </c>
      <c r="H14" s="93" t="str">
        <f>IFERROR(VLOOKUP(C14,'リスト（送信時には非表示）'!$B$4:$C$10,2,0),"")</f>
        <v/>
      </c>
      <c r="I14" s="93">
        <f>IF(H14&gt;G14,G14,H14)</f>
        <v>0</v>
      </c>
      <c r="J14" s="64"/>
      <c r="K14" s="93">
        <f>(I14*J14)</f>
        <v>0</v>
      </c>
      <c r="L14" s="103"/>
      <c r="M14" s="93">
        <f t="shared" si="0"/>
        <v>0</v>
      </c>
    </row>
    <row r="15" spans="1:13" ht="39.75" customHeight="1">
      <c r="C15" s="62"/>
      <c r="D15" s="63"/>
      <c r="E15" s="62"/>
      <c r="F15" s="64"/>
      <c r="G15" s="93">
        <f>ROUNDDOWN(F15*4/5,-3)</f>
        <v>0</v>
      </c>
      <c r="H15" s="93" t="str">
        <f>IFERROR(VLOOKUP(C15,'リスト（送信時には非表示）'!$B$4:$C$10,2,0),"")</f>
        <v/>
      </c>
      <c r="I15" s="93">
        <f>IF(H15&gt;G15,G15,H15)</f>
        <v>0</v>
      </c>
      <c r="J15" s="64"/>
      <c r="K15" s="93">
        <f>(I15*J15)</f>
        <v>0</v>
      </c>
      <c r="L15" s="103"/>
      <c r="M15" s="93">
        <f t="shared" si="0"/>
        <v>0</v>
      </c>
    </row>
    <row r="16" spans="1:13" ht="27.75" customHeight="1">
      <c r="C16" s="147" t="s">
        <v>232</v>
      </c>
      <c r="D16" s="148"/>
      <c r="E16" s="149"/>
      <c r="F16" s="66"/>
      <c r="G16" s="66"/>
      <c r="H16" s="66"/>
      <c r="I16" s="66"/>
      <c r="J16" s="66"/>
      <c r="K16" s="104">
        <f>SUM(K11:K15)</f>
        <v>0</v>
      </c>
      <c r="L16" s="105">
        <f t="shared" ref="L16" si="1">SUM(L11:L15)</f>
        <v>0</v>
      </c>
      <c r="M16" s="67">
        <f>SUM(M11:M15)</f>
        <v>0</v>
      </c>
    </row>
    <row r="18" spans="2:13" ht="26.25" customHeight="1">
      <c r="B18" s="58" t="s">
        <v>299</v>
      </c>
      <c r="K18" s="61"/>
      <c r="L18" s="61"/>
      <c r="M18" s="61" t="s">
        <v>270</v>
      </c>
    </row>
    <row r="19" spans="2:13" ht="43.5" customHeight="1">
      <c r="C19" s="132" t="s">
        <v>286</v>
      </c>
      <c r="D19" s="150"/>
      <c r="E19" s="133"/>
      <c r="F19" s="95" t="s">
        <v>303</v>
      </c>
      <c r="G19" s="95" t="s">
        <v>320</v>
      </c>
      <c r="H19" s="91" t="s">
        <v>227</v>
      </c>
      <c r="I19" s="95" t="s">
        <v>321</v>
      </c>
      <c r="J19" s="132" t="s">
        <v>241</v>
      </c>
      <c r="K19" s="133"/>
      <c r="L19" s="95" t="s">
        <v>254</v>
      </c>
      <c r="M19" s="95" t="s">
        <v>314</v>
      </c>
    </row>
    <row r="20" spans="2:13" ht="13.5" customHeight="1">
      <c r="C20" s="138"/>
      <c r="D20" s="151"/>
      <c r="E20" s="139"/>
      <c r="F20" s="96" t="s">
        <v>240</v>
      </c>
      <c r="G20" s="96" t="s">
        <v>237</v>
      </c>
      <c r="H20" s="92" t="s">
        <v>238</v>
      </c>
      <c r="I20" s="92" t="s">
        <v>239</v>
      </c>
      <c r="J20" s="138" t="s">
        <v>243</v>
      </c>
      <c r="K20" s="139"/>
      <c r="L20" s="92" t="s">
        <v>244</v>
      </c>
      <c r="M20" s="92" t="s">
        <v>245</v>
      </c>
    </row>
    <row r="21" spans="2:13" ht="28.5" customHeight="1">
      <c r="C21" s="152"/>
      <c r="D21" s="153"/>
      <c r="E21" s="154"/>
      <c r="F21" s="75"/>
      <c r="G21" s="141">
        <f>ROUNDDOWN(SUM(F21:F23)*4/5,-3)</f>
        <v>0</v>
      </c>
      <c r="H21" s="141" t="str">
        <f>IFERROR(VLOOKUP(F6,'リスト（送信時には非表示）'!$B$14:$C$163,2,0),"")</f>
        <v/>
      </c>
      <c r="I21" s="141">
        <f>IF(H21&gt;G21,G21,H21)</f>
        <v>0</v>
      </c>
      <c r="J21" s="274">
        <f>(I21)</f>
        <v>0</v>
      </c>
      <c r="K21" s="275"/>
      <c r="L21" s="263"/>
      <c r="M21" s="262">
        <f>MIN(J21,L21)</f>
        <v>0</v>
      </c>
    </row>
    <row r="22" spans="2:13" ht="28.5" customHeight="1">
      <c r="C22" s="152"/>
      <c r="D22" s="153"/>
      <c r="E22" s="154"/>
      <c r="F22" s="75"/>
      <c r="G22" s="141">
        <f>ROUNDDOWN(F22*4/5,-3)</f>
        <v>0</v>
      </c>
      <c r="H22" s="141"/>
      <c r="I22" s="141">
        <f>IF(H22&gt;G22,G22,H22)</f>
        <v>0</v>
      </c>
      <c r="J22" s="274"/>
      <c r="K22" s="275"/>
      <c r="L22" s="263"/>
      <c r="M22" s="262"/>
    </row>
    <row r="23" spans="2:13" ht="28.5" customHeight="1">
      <c r="C23" s="152"/>
      <c r="D23" s="153"/>
      <c r="E23" s="154"/>
      <c r="F23" s="75"/>
      <c r="G23" s="142">
        <f>ROUNDDOWN(F23*4/5,-3)</f>
        <v>0</v>
      </c>
      <c r="H23" s="142"/>
      <c r="I23" s="142">
        <f>IF(H23&gt;G23,G23,H23)</f>
        <v>0</v>
      </c>
      <c r="J23" s="276"/>
      <c r="K23" s="277"/>
      <c r="L23" s="263"/>
      <c r="M23" s="262"/>
    </row>
    <row r="24" spans="2:13" ht="10.5" customHeight="1"/>
    <row r="25" spans="2:13" ht="26.25" customHeight="1">
      <c r="B25" s="58" t="s">
        <v>300</v>
      </c>
      <c r="K25" s="61"/>
      <c r="L25" s="61"/>
      <c r="M25" s="61" t="s">
        <v>270</v>
      </c>
    </row>
    <row r="26" spans="2:13" ht="45">
      <c r="C26" s="136" t="s">
        <v>281</v>
      </c>
      <c r="D26" s="136" t="s">
        <v>294</v>
      </c>
      <c r="E26" s="136" t="s">
        <v>286</v>
      </c>
      <c r="F26" s="95" t="s">
        <v>303</v>
      </c>
      <c r="G26" s="95" t="s">
        <v>322</v>
      </c>
      <c r="H26" s="95" t="s">
        <v>227</v>
      </c>
      <c r="I26" s="95" t="s">
        <v>323</v>
      </c>
      <c r="J26" s="132" t="s">
        <v>230</v>
      </c>
      <c r="K26" s="133"/>
      <c r="L26" s="95" t="s">
        <v>254</v>
      </c>
      <c r="M26" s="95" t="s">
        <v>324</v>
      </c>
    </row>
    <row r="27" spans="2:13" ht="18.75" customHeight="1">
      <c r="C27" s="137"/>
      <c r="D27" s="137"/>
      <c r="E27" s="163"/>
      <c r="F27" s="96" t="s">
        <v>246</v>
      </c>
      <c r="G27" s="92" t="s">
        <v>247</v>
      </c>
      <c r="H27" s="92" t="s">
        <v>248</v>
      </c>
      <c r="I27" s="92" t="s">
        <v>249</v>
      </c>
      <c r="J27" s="138" t="s">
        <v>250</v>
      </c>
      <c r="K27" s="139"/>
      <c r="L27" s="92" t="s">
        <v>252</v>
      </c>
      <c r="M27" s="92" t="s">
        <v>315</v>
      </c>
    </row>
    <row r="28" spans="2:13" ht="35.1" customHeight="1">
      <c r="C28" s="166" t="s">
        <v>295</v>
      </c>
      <c r="D28" s="79"/>
      <c r="E28" s="62"/>
      <c r="F28" s="76"/>
      <c r="G28" s="155">
        <f>ROUNDDOWN(SUM(F28:F37)*4/5,-3)</f>
        <v>0</v>
      </c>
      <c r="H28" s="155">
        <v>10000000</v>
      </c>
      <c r="I28" s="155">
        <f>IF(H28&gt;G28,G28,H28)</f>
        <v>0</v>
      </c>
      <c r="J28" s="270">
        <f>I28</f>
        <v>0</v>
      </c>
      <c r="K28" s="271"/>
      <c r="L28" s="259"/>
      <c r="M28" s="264">
        <f>MIN(J28,L28)</f>
        <v>0</v>
      </c>
    </row>
    <row r="29" spans="2:13" ht="35.1" customHeight="1">
      <c r="C29" s="166"/>
      <c r="D29" s="79"/>
      <c r="E29" s="62"/>
      <c r="F29" s="77"/>
      <c r="G29" s="155"/>
      <c r="H29" s="155"/>
      <c r="I29" s="155"/>
      <c r="J29" s="266"/>
      <c r="K29" s="272"/>
      <c r="L29" s="259"/>
      <c r="M29" s="265"/>
    </row>
    <row r="30" spans="2:13" ht="35.1" customHeight="1">
      <c r="C30" s="166"/>
      <c r="D30" s="79"/>
      <c r="E30" s="62"/>
      <c r="F30" s="77"/>
      <c r="G30" s="155"/>
      <c r="H30" s="155"/>
      <c r="I30" s="155"/>
      <c r="J30" s="266"/>
      <c r="K30" s="272"/>
      <c r="L30" s="259"/>
      <c r="M30" s="265"/>
    </row>
    <row r="31" spans="2:13" ht="35.1" customHeight="1">
      <c r="C31" s="166"/>
      <c r="D31" s="79"/>
      <c r="E31" s="62"/>
      <c r="F31" s="77"/>
      <c r="G31" s="155">
        <f t="shared" ref="G31:G37" si="2">ROUNDDOWN(F31*4/5,-3)</f>
        <v>0</v>
      </c>
      <c r="H31" s="155"/>
      <c r="I31" s="155">
        <f>IF(H31&gt;G31,G31,H31)</f>
        <v>0</v>
      </c>
      <c r="J31" s="266"/>
      <c r="K31" s="272"/>
      <c r="L31" s="259"/>
      <c r="M31" s="265"/>
    </row>
    <row r="32" spans="2:13" ht="35.1" customHeight="1">
      <c r="C32" s="167"/>
      <c r="D32" s="79"/>
      <c r="E32" s="62"/>
      <c r="F32" s="77"/>
      <c r="G32" s="155">
        <f t="shared" si="2"/>
        <v>0</v>
      </c>
      <c r="H32" s="155"/>
      <c r="I32" s="155">
        <f>IF(H32&gt;G32,G32,H32)</f>
        <v>0</v>
      </c>
      <c r="J32" s="266"/>
      <c r="K32" s="272"/>
      <c r="L32" s="259"/>
      <c r="M32" s="265"/>
    </row>
    <row r="33" spans="2:13" ht="35.1" customHeight="1">
      <c r="C33" s="166" t="s">
        <v>296</v>
      </c>
      <c r="D33" s="79"/>
      <c r="E33" s="62"/>
      <c r="F33" s="76"/>
      <c r="G33" s="155"/>
      <c r="H33" s="155"/>
      <c r="I33" s="155"/>
      <c r="J33" s="266"/>
      <c r="K33" s="272"/>
      <c r="L33" s="259"/>
      <c r="M33" s="265"/>
    </row>
    <row r="34" spans="2:13" ht="35.1" customHeight="1">
      <c r="C34" s="166"/>
      <c r="D34" s="79"/>
      <c r="E34" s="62"/>
      <c r="F34" s="77"/>
      <c r="G34" s="155"/>
      <c r="H34" s="155"/>
      <c r="I34" s="155"/>
      <c r="J34" s="266"/>
      <c r="K34" s="272"/>
      <c r="L34" s="259"/>
      <c r="M34" s="265"/>
    </row>
    <row r="35" spans="2:13" ht="35.1" customHeight="1">
      <c r="C35" s="166"/>
      <c r="D35" s="79"/>
      <c r="E35" s="62"/>
      <c r="F35" s="77"/>
      <c r="G35" s="155"/>
      <c r="H35" s="155"/>
      <c r="I35" s="155"/>
      <c r="J35" s="266"/>
      <c r="K35" s="272"/>
      <c r="L35" s="259"/>
      <c r="M35" s="265"/>
    </row>
    <row r="36" spans="2:13" ht="35.1" customHeight="1">
      <c r="C36" s="167"/>
      <c r="D36" s="79"/>
      <c r="E36" s="62"/>
      <c r="F36" s="77"/>
      <c r="G36" s="155"/>
      <c r="H36" s="155"/>
      <c r="I36" s="155"/>
      <c r="J36" s="266"/>
      <c r="K36" s="272"/>
      <c r="L36" s="259"/>
      <c r="M36" s="265"/>
    </row>
    <row r="37" spans="2:13" ht="35.1" customHeight="1">
      <c r="C37" s="82" t="s">
        <v>242</v>
      </c>
      <c r="D37" s="78"/>
      <c r="E37" s="62"/>
      <c r="F37" s="77"/>
      <c r="G37" s="156">
        <f t="shared" si="2"/>
        <v>0</v>
      </c>
      <c r="H37" s="156"/>
      <c r="I37" s="156">
        <f>IF(H37&gt;G37,G37,H37)</f>
        <v>0</v>
      </c>
      <c r="J37" s="268"/>
      <c r="K37" s="273"/>
      <c r="L37" s="259"/>
      <c r="M37" s="265"/>
    </row>
    <row r="39" spans="2:13" ht="26.25" customHeight="1">
      <c r="B39" s="58" t="s">
        <v>301</v>
      </c>
      <c r="K39" s="61"/>
      <c r="L39" s="61"/>
      <c r="M39" s="61" t="s">
        <v>270</v>
      </c>
    </row>
    <row r="40" spans="2:13" ht="36.75">
      <c r="C40" s="132" t="s">
        <v>281</v>
      </c>
      <c r="D40" s="150"/>
      <c r="E40" s="133"/>
      <c r="F40" s="95" t="s">
        <v>303</v>
      </c>
      <c r="G40" s="95" t="s">
        <v>325</v>
      </c>
      <c r="H40" s="95" t="s">
        <v>227</v>
      </c>
      <c r="I40" s="95" t="s">
        <v>326</v>
      </c>
      <c r="J40" s="132" t="s">
        <v>241</v>
      </c>
      <c r="K40" s="133"/>
      <c r="L40" s="95" t="s">
        <v>254</v>
      </c>
      <c r="M40" s="95" t="s">
        <v>327</v>
      </c>
    </row>
    <row r="41" spans="2:13">
      <c r="C41" s="138"/>
      <c r="D41" s="151"/>
      <c r="E41" s="139"/>
      <c r="F41" s="87" t="s">
        <v>255</v>
      </c>
      <c r="G41" s="92" t="s">
        <v>316</v>
      </c>
      <c r="H41" s="92" t="s">
        <v>256</v>
      </c>
      <c r="I41" s="92" t="s">
        <v>257</v>
      </c>
      <c r="J41" s="138" t="s">
        <v>317</v>
      </c>
      <c r="K41" s="139"/>
      <c r="L41" s="92" t="s">
        <v>318</v>
      </c>
      <c r="M41" s="92" t="s">
        <v>319</v>
      </c>
    </row>
    <row r="42" spans="2:13" ht="24.75" customHeight="1">
      <c r="C42" s="152" t="s">
        <v>302</v>
      </c>
      <c r="D42" s="153"/>
      <c r="E42" s="154"/>
      <c r="F42" s="77"/>
      <c r="G42" s="161">
        <f>ROUNDDOWN(SUM(F42:F43)*4/5,-3)</f>
        <v>0</v>
      </c>
      <c r="H42" s="155">
        <v>480000</v>
      </c>
      <c r="I42" s="155">
        <f>IF(H42&gt;G42,G42,H42)</f>
        <v>0</v>
      </c>
      <c r="J42" s="266">
        <f>(I42)</f>
        <v>0</v>
      </c>
      <c r="K42" s="267"/>
      <c r="L42" s="259"/>
      <c r="M42" s="262">
        <f>MIN(J42,L42)</f>
        <v>0</v>
      </c>
    </row>
    <row r="43" spans="2:13" ht="24.75" customHeight="1">
      <c r="C43" s="152" t="s">
        <v>495</v>
      </c>
      <c r="D43" s="153"/>
      <c r="E43" s="154"/>
      <c r="F43" s="77"/>
      <c r="G43" s="162">
        <f t="shared" ref="G43" si="3">ROUNDDOWN(F43*4/5,-3)</f>
        <v>0</v>
      </c>
      <c r="H43" s="156"/>
      <c r="I43" s="156">
        <f>IF(H43&gt;G43,G43,H43)</f>
        <v>0</v>
      </c>
      <c r="J43" s="268"/>
      <c r="K43" s="269"/>
      <c r="L43" s="259"/>
      <c r="M43" s="262"/>
    </row>
    <row r="45" spans="2:13" ht="37.5" customHeight="1">
      <c r="H45" s="170" t="s">
        <v>232</v>
      </c>
      <c r="I45" s="170"/>
      <c r="J45" s="170" t="s">
        <v>328</v>
      </c>
      <c r="K45" s="170"/>
      <c r="L45" s="94" t="s">
        <v>330</v>
      </c>
      <c r="M45" s="108" t="s">
        <v>329</v>
      </c>
    </row>
    <row r="46" spans="2:13" ht="29.25" customHeight="1">
      <c r="H46" s="170"/>
      <c r="I46" s="170"/>
      <c r="J46" s="260">
        <f>K16+J21+J28+J42</f>
        <v>0</v>
      </c>
      <c r="K46" s="261"/>
      <c r="L46" s="106">
        <f>L16+L21+L28+L42</f>
        <v>0</v>
      </c>
      <c r="M46" s="107">
        <f>M16+M21+M28+M42</f>
        <v>0</v>
      </c>
    </row>
    <row r="47" spans="2:13">
      <c r="J47" s="70"/>
      <c r="K47" s="71"/>
      <c r="L47" s="71"/>
      <c r="M47" s="71"/>
    </row>
  </sheetData>
  <mergeCells count="50">
    <mergeCell ref="J19:K19"/>
    <mergeCell ref="J20:K20"/>
    <mergeCell ref="B4:C4"/>
    <mergeCell ref="I4:J4"/>
    <mergeCell ref="B5:C5"/>
    <mergeCell ref="I5:J5"/>
    <mergeCell ref="B6:C6"/>
    <mergeCell ref="I6:J6"/>
    <mergeCell ref="C9:C10"/>
    <mergeCell ref="D9:D10"/>
    <mergeCell ref="E9:E10"/>
    <mergeCell ref="C16:E16"/>
    <mergeCell ref="C19:E20"/>
    <mergeCell ref="C21:E21"/>
    <mergeCell ref="G21:G23"/>
    <mergeCell ref="H21:H23"/>
    <mergeCell ref="I21:I23"/>
    <mergeCell ref="J21:K23"/>
    <mergeCell ref="C22:E22"/>
    <mergeCell ref="C23:E23"/>
    <mergeCell ref="H42:H43"/>
    <mergeCell ref="I42:I43"/>
    <mergeCell ref="J42:K43"/>
    <mergeCell ref="C43:E43"/>
    <mergeCell ref="C26:C27"/>
    <mergeCell ref="D26:D27"/>
    <mergeCell ref="E26:E27"/>
    <mergeCell ref="J26:K26"/>
    <mergeCell ref="J27:K27"/>
    <mergeCell ref="C28:C32"/>
    <mergeCell ref="G28:G37"/>
    <mergeCell ref="H28:H37"/>
    <mergeCell ref="I28:I37"/>
    <mergeCell ref="J28:K37"/>
    <mergeCell ref="L42:L43"/>
    <mergeCell ref="J45:K45"/>
    <mergeCell ref="H45:I46"/>
    <mergeCell ref="J46:K46"/>
    <mergeCell ref="A2:M2"/>
    <mergeCell ref="M21:M23"/>
    <mergeCell ref="L21:L23"/>
    <mergeCell ref="L28:L37"/>
    <mergeCell ref="M28:M37"/>
    <mergeCell ref="M42:M43"/>
    <mergeCell ref="C33:C36"/>
    <mergeCell ref="C40:E41"/>
    <mergeCell ref="J40:K40"/>
    <mergeCell ref="J41:K41"/>
    <mergeCell ref="C42:E42"/>
    <mergeCell ref="G42:G43"/>
  </mergeCells>
  <phoneticPr fontId="1"/>
  <conditionalFormatting sqref="D11">
    <cfRule type="expression" dxfId="2" priority="3">
      <formula>C11="⑦その他"</formula>
    </cfRule>
  </conditionalFormatting>
  <conditionalFormatting sqref="D12:D13 D15">
    <cfRule type="expression" dxfId="1" priority="2">
      <formula>C12="⑦その他"</formula>
    </cfRule>
  </conditionalFormatting>
  <conditionalFormatting sqref="D14">
    <cfRule type="expression" dxfId="0" priority="1">
      <formula>C14="⑦その他"</formula>
    </cfRule>
  </conditionalFormatting>
  <dataValidations count="3">
    <dataValidation type="list" allowBlank="1" showInputMessage="1" showErrorMessage="1" sqref="D28:D36">
      <formula1>パッケージ</formula1>
    </dataValidation>
    <dataValidation type="list" allowBlank="1" showInputMessage="1" showErrorMessage="1" sqref="C11:C15">
      <formula1>種別⑴</formula1>
    </dataValidation>
    <dataValidation type="list" allowBlank="1" showInputMessage="1" showErrorMessage="1" sqref="D11:D15">
      <formula1>種別⑵</formula1>
    </dataValidation>
  </dataValidations>
  <printOptions horizontalCentered="1" verticalCentered="1"/>
  <pageMargins left="0.19685039370078741" right="0.11811023622047245" top="0.23622047244094491" bottom="0.35433070866141736" header="0.31496062992125984" footer="7.874015748031496E-2"/>
  <pageSetup paperSize="9" scale="81" fitToHeight="0" orientation="landscape" cellComments="asDisplayed" r:id="rId1"/>
  <headerFooter>
    <oddFooter>&amp;C&amp;P / &amp;N ページ</oddFooter>
  </headerFooter>
  <rowBreaks count="1" manualBreakCount="1">
    <brk id="23" max="12"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8"/>
  <sheetViews>
    <sheetView topLeftCell="A10" zoomScale="125" workbookViewId="0">
      <selection activeCell="C17" sqref="C17"/>
    </sheetView>
  </sheetViews>
  <sheetFormatPr defaultRowHeight="18.75"/>
  <cols>
    <col min="1" max="1" width="13.125" style="2" customWidth="1"/>
  </cols>
  <sheetData>
    <row r="1" spans="1:14">
      <c r="A1" s="1" t="s">
        <v>95</v>
      </c>
      <c r="B1" t="s">
        <v>96</v>
      </c>
      <c r="C1" s="1" t="s">
        <v>17</v>
      </c>
      <c r="D1" t="s">
        <v>97</v>
      </c>
      <c r="E1" t="s">
        <v>98</v>
      </c>
      <c r="F1" t="s">
        <v>99</v>
      </c>
      <c r="G1" t="s">
        <v>100</v>
      </c>
    </row>
    <row r="2" spans="1:14">
      <c r="A2" s="1" t="s">
        <v>101</v>
      </c>
      <c r="B2" t="s">
        <v>102</v>
      </c>
      <c r="C2" s="1" t="s">
        <v>84</v>
      </c>
      <c r="D2" s="1" t="s">
        <v>86</v>
      </c>
      <c r="E2" s="1" t="s">
        <v>86</v>
      </c>
      <c r="F2" s="1" t="s">
        <v>90</v>
      </c>
      <c r="G2" t="s">
        <v>94</v>
      </c>
      <c r="M2" t="s">
        <v>93</v>
      </c>
    </row>
    <row r="3" spans="1:14">
      <c r="A3" s="1" t="s">
        <v>103</v>
      </c>
      <c r="B3" t="s">
        <v>104</v>
      </c>
      <c r="C3" s="1" t="s">
        <v>105</v>
      </c>
      <c r="D3" s="1" t="s">
        <v>106</v>
      </c>
      <c r="E3" s="1" t="s">
        <v>106</v>
      </c>
      <c r="F3" s="1" t="s">
        <v>107</v>
      </c>
      <c r="G3" s="1" t="s">
        <v>108</v>
      </c>
      <c r="M3" t="s">
        <v>109</v>
      </c>
    </row>
    <row r="4" spans="1:14">
      <c r="A4" s="1" t="s">
        <v>110</v>
      </c>
      <c r="C4" s="1" t="s">
        <v>111</v>
      </c>
      <c r="D4" s="1" t="s">
        <v>112</v>
      </c>
      <c r="E4" s="1" t="s">
        <v>112</v>
      </c>
      <c r="F4" s="1" t="s">
        <v>113</v>
      </c>
      <c r="I4" s="1" t="s">
        <v>78</v>
      </c>
    </row>
    <row r="5" spans="1:14">
      <c r="A5" s="1" t="s">
        <v>114</v>
      </c>
      <c r="B5" t="s">
        <v>115</v>
      </c>
      <c r="C5" s="1" t="s">
        <v>116</v>
      </c>
      <c r="D5" s="1" t="s">
        <v>117</v>
      </c>
      <c r="E5" s="1" t="s">
        <v>118</v>
      </c>
      <c r="F5" s="1"/>
      <c r="I5" t="s">
        <v>78</v>
      </c>
    </row>
    <row r="6" spans="1:14">
      <c r="A6" s="1" t="s">
        <v>119</v>
      </c>
      <c r="B6" t="s">
        <v>102</v>
      </c>
      <c r="C6" s="1" t="s">
        <v>120</v>
      </c>
      <c r="E6" s="1" t="s">
        <v>121</v>
      </c>
      <c r="G6" s="1" t="s">
        <v>122</v>
      </c>
      <c r="N6" t="s">
        <v>123</v>
      </c>
    </row>
    <row r="7" spans="1:14">
      <c r="A7" s="1" t="s">
        <v>124</v>
      </c>
      <c r="B7" t="s">
        <v>125</v>
      </c>
      <c r="C7" s="1" t="s">
        <v>126</v>
      </c>
      <c r="E7" s="1" t="s">
        <v>127</v>
      </c>
      <c r="G7" s="1" t="s">
        <v>128</v>
      </c>
      <c r="N7" t="s">
        <v>129</v>
      </c>
    </row>
    <row r="8" spans="1:14">
      <c r="A8" s="1" t="s">
        <v>130</v>
      </c>
      <c r="C8" s="1" t="s">
        <v>131</v>
      </c>
      <c r="E8" s="1" t="s">
        <v>132</v>
      </c>
      <c r="N8" t="s">
        <v>133</v>
      </c>
    </row>
    <row r="9" spans="1:14">
      <c r="A9" s="1" t="s">
        <v>134</v>
      </c>
      <c r="C9" s="1" t="s">
        <v>135</v>
      </c>
      <c r="E9" s="1" t="s">
        <v>136</v>
      </c>
      <c r="G9" t="s">
        <v>137</v>
      </c>
      <c r="N9" t="s">
        <v>138</v>
      </c>
    </row>
    <row r="10" spans="1:14">
      <c r="A10" s="1" t="s">
        <v>139</v>
      </c>
      <c r="C10" s="1" t="s">
        <v>140</v>
      </c>
      <c r="E10" s="1" t="s">
        <v>141</v>
      </c>
      <c r="G10" t="s">
        <v>142</v>
      </c>
      <c r="N10" t="s">
        <v>143</v>
      </c>
    </row>
    <row r="11" spans="1:14">
      <c r="A11" s="1" t="s">
        <v>144</v>
      </c>
      <c r="C11" s="1" t="s">
        <v>145</v>
      </c>
      <c r="E11" s="1" t="s">
        <v>146</v>
      </c>
      <c r="G11" t="s">
        <v>91</v>
      </c>
      <c r="N11" t="s">
        <v>147</v>
      </c>
    </row>
    <row r="12" spans="1:14">
      <c r="A12" s="1" t="s">
        <v>148</v>
      </c>
      <c r="C12" s="1" t="s">
        <v>149</v>
      </c>
      <c r="E12" s="1" t="s">
        <v>150</v>
      </c>
      <c r="N12" t="s">
        <v>151</v>
      </c>
    </row>
    <row r="13" spans="1:14">
      <c r="A13" s="1" t="s">
        <v>82</v>
      </c>
      <c r="C13" s="1" t="s">
        <v>152</v>
      </c>
      <c r="N13" t="s">
        <v>153</v>
      </c>
    </row>
    <row r="14" spans="1:14">
      <c r="A14" s="1" t="s">
        <v>154</v>
      </c>
      <c r="C14" s="1" t="s">
        <v>217</v>
      </c>
      <c r="N14" t="s">
        <v>155</v>
      </c>
    </row>
    <row r="15" spans="1:14">
      <c r="A15" s="1" t="s">
        <v>156</v>
      </c>
      <c r="C15" s="1" t="s">
        <v>157</v>
      </c>
      <c r="N15" t="s">
        <v>158</v>
      </c>
    </row>
    <row r="16" spans="1:14">
      <c r="A16" s="1" t="s">
        <v>159</v>
      </c>
      <c r="C16" s="1" t="s">
        <v>160</v>
      </c>
      <c r="N16" t="s">
        <v>161</v>
      </c>
    </row>
    <row r="17" spans="1:3">
      <c r="A17" s="1" t="s">
        <v>162</v>
      </c>
      <c r="C17" s="1" t="s">
        <v>218</v>
      </c>
    </row>
    <row r="18" spans="1:3">
      <c r="A18" s="1" t="s">
        <v>164</v>
      </c>
      <c r="C18" s="1" t="s">
        <v>163</v>
      </c>
    </row>
    <row r="19" spans="1:3">
      <c r="A19" s="1" t="s">
        <v>166</v>
      </c>
      <c r="C19" s="1" t="s">
        <v>165</v>
      </c>
    </row>
    <row r="20" spans="1:3">
      <c r="A20" s="1" t="s">
        <v>168</v>
      </c>
      <c r="C20" s="1" t="s">
        <v>167</v>
      </c>
    </row>
    <row r="21" spans="1:3">
      <c r="A21" s="1" t="s">
        <v>169</v>
      </c>
      <c r="C21" s="1" t="s">
        <v>219</v>
      </c>
    </row>
    <row r="22" spans="1:3">
      <c r="A22" s="1" t="s">
        <v>171</v>
      </c>
      <c r="C22" s="1" t="s">
        <v>220</v>
      </c>
    </row>
    <row r="23" spans="1:3">
      <c r="A23" s="1" t="s">
        <v>172</v>
      </c>
      <c r="C23" s="1" t="s">
        <v>170</v>
      </c>
    </row>
    <row r="24" spans="1:3">
      <c r="A24" s="1" t="s">
        <v>174</v>
      </c>
      <c r="C24" s="1" t="s">
        <v>222</v>
      </c>
    </row>
    <row r="25" spans="1:3">
      <c r="A25" s="1" t="s">
        <v>176</v>
      </c>
      <c r="C25" s="1" t="s">
        <v>221</v>
      </c>
    </row>
    <row r="26" spans="1:3">
      <c r="A26" s="1" t="s">
        <v>178</v>
      </c>
      <c r="C26" s="1" t="s">
        <v>173</v>
      </c>
    </row>
    <row r="27" spans="1:3">
      <c r="A27" s="1" t="s">
        <v>180</v>
      </c>
      <c r="C27" s="1" t="s">
        <v>175</v>
      </c>
    </row>
    <row r="28" spans="1:3">
      <c r="A28" s="1" t="s">
        <v>182</v>
      </c>
      <c r="C28" s="1" t="s">
        <v>177</v>
      </c>
    </row>
    <row r="29" spans="1:3">
      <c r="A29" s="1" t="s">
        <v>184</v>
      </c>
      <c r="C29" s="1" t="s">
        <v>179</v>
      </c>
    </row>
    <row r="30" spans="1:3">
      <c r="A30" s="1" t="s">
        <v>186</v>
      </c>
      <c r="C30" s="1" t="s">
        <v>181</v>
      </c>
    </row>
    <row r="31" spans="1:3">
      <c r="A31" s="1" t="s">
        <v>188</v>
      </c>
      <c r="C31" s="1" t="s">
        <v>183</v>
      </c>
    </row>
    <row r="32" spans="1:3">
      <c r="A32" s="1" t="s">
        <v>190</v>
      </c>
      <c r="C32" s="1" t="s">
        <v>185</v>
      </c>
    </row>
    <row r="33" spans="1:3">
      <c r="A33" s="1" t="s">
        <v>192</v>
      </c>
      <c r="C33" s="1" t="s">
        <v>187</v>
      </c>
    </row>
    <row r="34" spans="1:3">
      <c r="A34" s="1" t="s">
        <v>194</v>
      </c>
      <c r="C34" s="1" t="s">
        <v>189</v>
      </c>
    </row>
    <row r="35" spans="1:3">
      <c r="A35" s="1" t="s">
        <v>196</v>
      </c>
      <c r="C35" s="1" t="s">
        <v>191</v>
      </c>
    </row>
    <row r="36" spans="1:3">
      <c r="A36" s="1" t="s">
        <v>198</v>
      </c>
      <c r="C36" s="1" t="s">
        <v>193</v>
      </c>
    </row>
    <row r="37" spans="1:3">
      <c r="A37" s="1" t="s">
        <v>200</v>
      </c>
      <c r="C37" s="1" t="s">
        <v>195</v>
      </c>
    </row>
    <row r="38" spans="1:3">
      <c r="A38" s="1" t="s">
        <v>201</v>
      </c>
      <c r="C38" s="1" t="s">
        <v>197</v>
      </c>
    </row>
    <row r="39" spans="1:3">
      <c r="A39" s="1" t="s">
        <v>202</v>
      </c>
      <c r="C39" s="1" t="s">
        <v>199</v>
      </c>
    </row>
    <row r="40" spans="1:3">
      <c r="A40" s="1" t="s">
        <v>203</v>
      </c>
    </row>
    <row r="41" spans="1:3">
      <c r="A41" s="1" t="s">
        <v>204</v>
      </c>
    </row>
    <row r="42" spans="1:3">
      <c r="A42" s="1" t="s">
        <v>205</v>
      </c>
    </row>
    <row r="43" spans="1:3">
      <c r="A43" s="1" t="s">
        <v>206</v>
      </c>
    </row>
    <row r="44" spans="1:3">
      <c r="A44" s="1" t="s">
        <v>207</v>
      </c>
    </row>
    <row r="45" spans="1:3">
      <c r="A45" s="1" t="s">
        <v>208</v>
      </c>
    </row>
    <row r="46" spans="1:3">
      <c r="A46" s="1" t="s">
        <v>209</v>
      </c>
    </row>
    <row r="47" spans="1:3">
      <c r="A47" s="1" t="s">
        <v>210</v>
      </c>
    </row>
    <row r="48" spans="1:3">
      <c r="A48" s="1" t="s">
        <v>211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【申請時】（別紙２）経費所要額調書</vt:lpstr>
      <vt:lpstr>【申請時】（別紙２）経費所要額調書（記載例）</vt:lpstr>
      <vt:lpstr>【ICT申請用】職員数一覧</vt:lpstr>
      <vt:lpstr>集計用（送信時には非表示）</vt:lpstr>
      <vt:lpstr>リスト（送信時には非表示）</vt:lpstr>
      <vt:lpstr>（別紙４）業務改善計画</vt:lpstr>
      <vt:lpstr>（別紙４）業務改善計画記入見本</vt:lpstr>
      <vt:lpstr>【実績報告時】（別紙２）経費所要額精算調書</vt:lpstr>
      <vt:lpstr>データセット</vt:lpstr>
      <vt:lpstr>'（別紙４）業務改善計画'!Print_Area</vt:lpstr>
      <vt:lpstr>'（別紙４）業務改善計画記入見本'!Print_Area</vt:lpstr>
      <vt:lpstr>【ICT申請用】職員数一覧!Print_Area</vt:lpstr>
      <vt:lpstr>'【実績報告時】（別紙２）経費所要額精算調書'!Print_Area</vt:lpstr>
      <vt:lpstr>'【申請時】（別紙２）経費所要額調書'!Print_Area</vt:lpstr>
      <vt:lpstr>'【申請時】（別紙２）経費所要額調書（記載例）'!Print_Area</vt:lpstr>
      <vt:lpstr>パッケージ</vt:lpstr>
      <vt:lpstr>種別⑴</vt:lpstr>
      <vt:lpstr>種別⑵</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2024-10-09T11:10:12Z</dcterms:created>
  <dcterms:modified xsi:type="dcterms:W3CDTF">2024-10-09T11:10:41Z</dcterms:modified>
  <cp:category/>
  <cp:contentStatus/>
</cp:coreProperties>
</file>