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57DD68B4-F5EB-4144-B020-C8BBBA61D026}" xr6:coauthVersionLast="47" xr6:coauthVersionMax="47" xr10:uidLastSave="{00000000-0000-0000-0000-000000000000}"/>
  <bookViews>
    <workbookView xWindow="120" yWindow="195" windowWidth="26535" windowHeight="13035" tabRatio="815" xr2:uid="{00000000-000D-0000-FFFF-FFFF00000000}"/>
  </bookViews>
  <sheets>
    <sheet name="（別紙２）経費所要額調書" sheetId="9" r:id="rId1"/>
    <sheet name="別紙（３）収支予算書" sheetId="17" r:id="rId2"/>
    <sheet name="職員数一覧" sheetId="16" r:id="rId3"/>
    <sheet name="リスト（送信時には非表示）" sheetId="11" state="hidden" r:id="rId4"/>
    <sheet name="集計用シート（編集厳禁）" sheetId="12" state="hidden" r:id="rId5"/>
    <sheet name="データセット" sheetId="5" state="hidden" r:id="rId6"/>
  </sheets>
  <definedNames>
    <definedName name="_xlnm.Print_Area" localSheetId="0">'（別紙２）経費所要額調書'!$A$1:$S$60</definedName>
    <definedName name="_xlnm.Print_Area" localSheetId="2">職員数一覧!$A$1:$H$33</definedName>
    <definedName name="パッケージ">'リスト（送信時には非表示）'!$H$4:$H$11</definedName>
    <definedName name="ラジオボタン">#REF!</definedName>
    <definedName name="種別⑴">'リスト（送信時には非表示）'!$B$4:$B$21</definedName>
    <definedName name="種別⑵">'リスト（送信時には非表示）'!$F$4:$F$9</definedName>
    <definedName name="単価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0" i="9" l="1"/>
  <c r="M34" i="9"/>
  <c r="M33" i="9"/>
  <c r="M32" i="9"/>
  <c r="M31" i="9"/>
  <c r="M30" i="9"/>
  <c r="D8" i="16"/>
  <c r="D7" i="16"/>
  <c r="D6" i="16"/>
  <c r="HK5" i="12"/>
  <c r="HA5" i="12"/>
  <c r="GQ5" i="12"/>
  <c r="GG5" i="12"/>
  <c r="FW5" i="12"/>
  <c r="N30" i="9" l="1"/>
  <c r="KM5" i="12"/>
  <c r="KK5" i="12"/>
  <c r="KJ5" i="12"/>
  <c r="KI5" i="12"/>
  <c r="KH5" i="12"/>
  <c r="KD5" i="12"/>
  <c r="JZ5" i="12"/>
  <c r="JY5" i="12"/>
  <c r="JX5" i="12"/>
  <c r="JW5" i="12"/>
  <c r="JV5" i="12"/>
  <c r="JU5" i="12"/>
  <c r="JT5" i="12"/>
  <c r="JS5" i="12"/>
  <c r="JP5" i="12"/>
  <c r="JO5" i="12"/>
  <c r="JN5" i="12"/>
  <c r="JM5" i="12"/>
  <c r="JL5" i="12"/>
  <c r="JK5" i="12"/>
  <c r="JJ5" i="12"/>
  <c r="JI5" i="12"/>
  <c r="JF5" i="12"/>
  <c r="JE5" i="12"/>
  <c r="JD5" i="12"/>
  <c r="JC5" i="12"/>
  <c r="JB5" i="12"/>
  <c r="JA5" i="12"/>
  <c r="IZ5" i="12"/>
  <c r="IY5" i="12"/>
  <c r="IV5" i="12"/>
  <c r="IU5" i="12"/>
  <c r="IT5" i="12"/>
  <c r="IS5" i="12"/>
  <c r="IR5" i="12"/>
  <c r="IQ5" i="12"/>
  <c r="IP5" i="12"/>
  <c r="IO5" i="12"/>
  <c r="IL5" i="12"/>
  <c r="IK5" i="12"/>
  <c r="IJ5" i="12"/>
  <c r="II5" i="12"/>
  <c r="IH5" i="12"/>
  <c r="IG5" i="12"/>
  <c r="IF5" i="12"/>
  <c r="IE5" i="12"/>
  <c r="IB5" i="12"/>
  <c r="IA5" i="12"/>
  <c r="HZ5" i="12"/>
  <c r="HY5" i="12"/>
  <c r="HX5" i="12"/>
  <c r="HW5" i="12"/>
  <c r="HV5" i="12"/>
  <c r="HU5" i="12"/>
  <c r="HR5" i="12"/>
  <c r="HQ5" i="12"/>
  <c r="HP5" i="12"/>
  <c r="HO5" i="12"/>
  <c r="HN5" i="12"/>
  <c r="HM5" i="12"/>
  <c r="HL5" i="12"/>
  <c r="HH5" i="12"/>
  <c r="HG5" i="12"/>
  <c r="HF5" i="12"/>
  <c r="HE5" i="12"/>
  <c r="HD5" i="12"/>
  <c r="HC5" i="12"/>
  <c r="HB5" i="12"/>
  <c r="GX5" i="12"/>
  <c r="GW5" i="12"/>
  <c r="GV5" i="12"/>
  <c r="GU5" i="12"/>
  <c r="GT5" i="12"/>
  <c r="GS5" i="12"/>
  <c r="GR5" i="12"/>
  <c r="FM5" i="12"/>
  <c r="GN5" i="12"/>
  <c r="GM5" i="12"/>
  <c r="GL5" i="12"/>
  <c r="GK5" i="12"/>
  <c r="GJ5" i="12"/>
  <c r="GI5" i="12"/>
  <c r="GH5" i="12"/>
  <c r="GD5" i="12"/>
  <c r="GC5" i="12"/>
  <c r="GB5" i="12"/>
  <c r="GA5" i="12"/>
  <c r="FZ5" i="12"/>
  <c r="FY5" i="12"/>
  <c r="FX5" i="12"/>
  <c r="FT5" i="12"/>
  <c r="FS5" i="12"/>
  <c r="FR5" i="12"/>
  <c r="FQ5" i="12"/>
  <c r="FP5" i="12"/>
  <c r="FO5" i="12"/>
  <c r="FN5" i="12"/>
  <c r="M51" i="9"/>
  <c r="KA5" i="12" s="1"/>
  <c r="M50" i="9"/>
  <c r="JQ5" i="12" s="1"/>
  <c r="M49" i="9"/>
  <c r="JG5" i="12" s="1"/>
  <c r="M48" i="9"/>
  <c r="IW5" i="12" s="1"/>
  <c r="M47" i="9"/>
  <c r="IM5" i="12" s="1"/>
  <c r="M46" i="9"/>
  <c r="IC5" i="12" s="1"/>
  <c r="M45" i="9"/>
  <c r="HS5" i="12" s="1"/>
  <c r="M44" i="9"/>
  <c r="HI5" i="12" s="1"/>
  <c r="M43" i="9"/>
  <c r="GY5" i="12" s="1"/>
  <c r="M42" i="9"/>
  <c r="GO5" i="12" s="1"/>
  <c r="M41" i="9"/>
  <c r="GE5" i="12" s="1"/>
  <c r="M40" i="9"/>
  <c r="FU5" i="12" s="1"/>
  <c r="N40" i="9" l="1"/>
  <c r="FH5" i="12"/>
  <c r="FG5" i="12"/>
  <c r="FC5" i="12"/>
  <c r="FB5" i="12"/>
  <c r="FA5" i="12"/>
  <c r="EZ5" i="12"/>
  <c r="EY5" i="12"/>
  <c r="EX5" i="12"/>
  <c r="EW5" i="12"/>
  <c r="ET5" i="12"/>
  <c r="ES5" i="12"/>
  <c r="ER5" i="12"/>
  <c r="EQ5" i="12"/>
  <c r="EP5" i="12"/>
  <c r="EO5" i="12"/>
  <c r="EN5" i="12"/>
  <c r="EK5" i="12"/>
  <c r="EJ5" i="12"/>
  <c r="EI5" i="12"/>
  <c r="EH5" i="12"/>
  <c r="EG5" i="12"/>
  <c r="EF5" i="12"/>
  <c r="EE5" i="12"/>
  <c r="EB5" i="12"/>
  <c r="EA5" i="12"/>
  <c r="DZ5" i="12"/>
  <c r="DY5" i="12"/>
  <c r="DX5" i="12"/>
  <c r="DW5" i="12"/>
  <c r="DV5" i="12"/>
  <c r="DS5" i="12"/>
  <c r="DR5" i="12"/>
  <c r="DQ5" i="12"/>
  <c r="DP5" i="12"/>
  <c r="DO5" i="12"/>
  <c r="DN5" i="12"/>
  <c r="DM5" i="12"/>
  <c r="P40" i="9" l="1"/>
  <c r="KE5" i="12" s="1"/>
  <c r="KC5" i="12"/>
  <c r="G26" i="16"/>
  <c r="E26" i="16"/>
  <c r="M29" i="9"/>
  <c r="FD5" i="12" s="1"/>
  <c r="M28" i="9"/>
  <c r="EU5" i="12" s="1"/>
  <c r="M27" i="9"/>
  <c r="EL5" i="12" s="1"/>
  <c r="M26" i="9"/>
  <c r="EC5" i="12" s="1"/>
  <c r="M25" i="9"/>
  <c r="DT5" i="12" s="1"/>
  <c r="DC5" i="12"/>
  <c r="DB5" i="12"/>
  <c r="DA5" i="12"/>
  <c r="CZ5" i="12"/>
  <c r="CY5" i="12"/>
  <c r="CX5" i="12"/>
  <c r="CW5" i="12"/>
  <c r="CV5" i="12"/>
  <c r="CU5" i="12"/>
  <c r="CT5" i="12"/>
  <c r="CL5" i="12"/>
  <c r="CK5" i="12"/>
  <c r="CJ5" i="12"/>
  <c r="CI5" i="12"/>
  <c r="CH5" i="12"/>
  <c r="CG5" i="12"/>
  <c r="CF5" i="12"/>
  <c r="CE5" i="12"/>
  <c r="CD5" i="12"/>
  <c r="CC5" i="12"/>
  <c r="BU5" i="12"/>
  <c r="BT5" i="12"/>
  <c r="BS5" i="12"/>
  <c r="BR5" i="12"/>
  <c r="BQ5" i="12"/>
  <c r="BP5" i="12"/>
  <c r="BO5" i="12"/>
  <c r="BN5" i="12"/>
  <c r="BM5" i="12"/>
  <c r="BL5" i="12"/>
  <c r="BD5" i="12"/>
  <c r="BC5" i="12"/>
  <c r="BB5" i="12"/>
  <c r="BA5" i="12"/>
  <c r="AZ5" i="12"/>
  <c r="AY5" i="12"/>
  <c r="AX5" i="12"/>
  <c r="AW5" i="12"/>
  <c r="AV5" i="12"/>
  <c r="AU5" i="12"/>
  <c r="AM5" i="12"/>
  <c r="AL5" i="12"/>
  <c r="AK5" i="12"/>
  <c r="AJ5" i="12"/>
  <c r="AI5" i="12"/>
  <c r="AH5" i="12"/>
  <c r="AG5" i="12"/>
  <c r="AF5" i="12"/>
  <c r="AE5" i="12"/>
  <c r="AD5" i="12"/>
  <c r="V5" i="12"/>
  <c r="U5" i="12"/>
  <c r="T5" i="12"/>
  <c r="S5" i="12"/>
  <c r="R5" i="12"/>
  <c r="Q5" i="12"/>
  <c r="P5" i="12"/>
  <c r="O5" i="12"/>
  <c r="N5" i="12"/>
  <c r="M5" i="12"/>
  <c r="E5" i="12"/>
  <c r="G5" i="12"/>
  <c r="D5" i="12"/>
  <c r="C5" i="12"/>
  <c r="M56" i="9"/>
  <c r="E27" i="16" l="1"/>
  <c r="P56" i="9"/>
  <c r="KL5" i="12"/>
  <c r="N25" i="9"/>
  <c r="FF5" i="12" s="1"/>
  <c r="D18" i="17"/>
  <c r="Q56" i="9" l="1"/>
  <c r="KO5" i="12" s="1"/>
  <c r="KN5" i="12"/>
  <c r="M13" i="9"/>
  <c r="M16" i="9"/>
  <c r="M15" i="9"/>
  <c r="M14" i="9"/>
  <c r="P15" i="9"/>
  <c r="BH5" i="12" s="1"/>
  <c r="P13" i="9"/>
  <c r="Z5" i="12" s="1"/>
  <c r="P18" i="9"/>
  <c r="DG5" i="12" s="1"/>
  <c r="M18" i="9"/>
  <c r="DD5" i="12" s="1"/>
  <c r="P17" i="9"/>
  <c r="CP5" i="12" s="1"/>
  <c r="M17" i="9"/>
  <c r="P16" i="9"/>
  <c r="BY5" i="12" s="1"/>
  <c r="P14" i="9"/>
  <c r="AQ5" i="12" s="1"/>
  <c r="N13" i="9" l="1"/>
  <c r="W5" i="12"/>
  <c r="N17" i="9"/>
  <c r="CN5" i="12" s="1"/>
  <c r="CM5" i="12"/>
  <c r="N14" i="9"/>
  <c r="AN5" i="12"/>
  <c r="N16" i="9"/>
  <c r="BW5" i="12" s="1"/>
  <c r="BV5" i="12"/>
  <c r="N15" i="9"/>
  <c r="BE5" i="12"/>
  <c r="Q40" i="9"/>
  <c r="KF5" i="12" s="1"/>
  <c r="N18" i="9"/>
  <c r="O13" i="9" l="1"/>
  <c r="X5" i="12"/>
  <c r="O17" i="9"/>
  <c r="CO5" i="12" s="1"/>
  <c r="O18" i="9"/>
  <c r="DF5" i="12" s="1"/>
  <c r="DE5" i="12"/>
  <c r="O14" i="9"/>
  <c r="AO5" i="12"/>
  <c r="O16" i="9"/>
  <c r="BX5" i="12" s="1"/>
  <c r="O15" i="9"/>
  <c r="BF5" i="12"/>
  <c r="Y5" i="12" l="1"/>
  <c r="Q13" i="9"/>
  <c r="Q18" i="9"/>
  <c r="R18" i="9" s="1"/>
  <c r="DI5" i="12" s="1"/>
  <c r="Q17" i="9"/>
  <c r="CQ5" i="12" s="1"/>
  <c r="AP5" i="12"/>
  <c r="Q14" i="9"/>
  <c r="Q16" i="9"/>
  <c r="BZ5" i="12" s="1"/>
  <c r="BG5" i="12"/>
  <c r="Q15" i="9"/>
  <c r="I6" i="9"/>
  <c r="R30" i="9" s="1"/>
  <c r="S30" i="9" s="1"/>
  <c r="P60" i="9" s="1"/>
  <c r="R13" i="9" l="1"/>
  <c r="AB5" i="12" s="1"/>
  <c r="AA5" i="12"/>
  <c r="R17" i="9"/>
  <c r="CR5" i="12" s="1"/>
  <c r="DH5" i="12"/>
  <c r="R14" i="9"/>
  <c r="AS5" i="12" s="1"/>
  <c r="AR5" i="12"/>
  <c r="R16" i="9"/>
  <c r="CA5" i="12" s="1"/>
  <c r="R15" i="9"/>
  <c r="BJ5" i="12" s="1"/>
  <c r="BI5" i="12"/>
  <c r="Q25" i="9"/>
  <c r="K5" i="12"/>
  <c r="J5" i="12"/>
  <c r="I5" i="12"/>
  <c r="H5" i="12"/>
  <c r="F5" i="12"/>
  <c r="B5" i="12"/>
  <c r="R25" i="9" l="1"/>
  <c r="FI5" i="12"/>
  <c r="R19" i="9"/>
  <c r="DK5" i="12" s="1"/>
  <c r="S25" i="9" l="1"/>
  <c r="FJ5" i="12"/>
  <c r="FK5" i="12" l="1"/>
  <c r="KQ5" i="12"/>
  <c r="D6" i="17" l="1"/>
  <c r="D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755B1956-0A35-4BE7-912F-E72D6A1BCF95}">
      <text>
        <r>
          <rPr>
            <b/>
            <sz val="9"/>
            <color indexed="10"/>
            <rFont val="MS P ゴシック"/>
            <family val="3"/>
            <charset val="128"/>
          </rPr>
          <t>交付申請書（様式第１号）の記載と同じ内容を転記してください。</t>
        </r>
      </text>
    </comment>
    <comment ref="I6" authorId="0" shapeId="0" xr:uid="{00000000-0006-0000-0000-000001000000}">
      <text>
        <r>
          <rPr>
            <b/>
            <sz val="8"/>
            <color indexed="10"/>
            <rFont val="MS P ゴシック"/>
            <family val="3"/>
            <charset val="128"/>
          </rPr>
          <t>「介護業務支援」に係る介護ソフトの申請を行う場合は、別シートの「職員数一覧」を、先に入力してください（数字は自動反映されます）。
「介護業務支援」に係る介護ソフトの申請を行わない場合は、入力不要です（「0」のままで可）。</t>
        </r>
      </text>
    </comment>
    <comment ref="F11" authorId="0" shapeId="0" xr:uid="{A7ED6763-CF95-4E00-A7AB-93B77651D6C2}">
      <text>
        <r>
          <rPr>
            <b/>
            <sz val="8"/>
            <color indexed="10"/>
            <rFont val="MS P ゴシック"/>
            <family val="3"/>
            <charset val="128"/>
          </rPr>
          <t>補助対象外経費や、寄付金その他収入額がある場合には、これらを控除した金額を記入してください（以下、同様）。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D69687C8-F5D1-46E0-BA81-35CDC3FA8D3B}">
      <text>
        <r>
          <rPr>
            <b/>
            <sz val="9"/>
            <color indexed="81"/>
            <rFont val="MS P ゴシック"/>
            <family val="3"/>
            <charset val="128"/>
          </rPr>
          <t>別紙（２）の合計額から、自動で転記されます。</t>
        </r>
      </text>
    </comment>
    <comment ref="C8" authorId="0" shapeId="0" xr:uid="{72121CBE-68F0-4800-98A9-E501C6C7595F}">
      <text>
        <r>
          <rPr>
            <b/>
            <sz val="9"/>
            <color indexed="81"/>
            <rFont val="MS P ゴシック"/>
            <family val="3"/>
            <charset val="128"/>
          </rPr>
          <t>その他のものがある場合は、（）内に具体的に記入してください。
（支出の部も同様）</t>
        </r>
      </text>
    </comment>
  </commentList>
</comments>
</file>

<file path=xl/sharedStrings.xml><?xml version="1.0" encoding="utf-8"?>
<sst xmlns="http://schemas.openxmlformats.org/spreadsheetml/2006/main" count="647" uniqueCount="357">
  <si>
    <t>サービス種別</t>
    <rPh sb="4" eb="6">
      <t>シュベツ</t>
    </rPh>
    <phoneticPr fontId="2"/>
  </si>
  <si>
    <t>その他</t>
    <rPh sb="2" eb="3">
      <t>タ</t>
    </rPh>
    <phoneticPr fontId="2"/>
  </si>
  <si>
    <t>講じている</t>
    <rPh sb="0" eb="1">
      <t>コウ</t>
    </rPh>
    <phoneticPr fontId="2"/>
  </si>
  <si>
    <t>12千葉県</t>
  </si>
  <si>
    <t>110_訪問介護</t>
  </si>
  <si>
    <t>1～10名</t>
  </si>
  <si>
    <t>ケアプランデータ連携システム</t>
    <rPh sb="8" eb="10">
      <t>レンケイ</t>
    </rPh>
    <phoneticPr fontId="2"/>
  </si>
  <si>
    <t>居宅サービス計画書とサービス利用票のどちらも</t>
    <rPh sb="0" eb="2">
      <t>キョタク</t>
    </rPh>
    <rPh sb="6" eb="9">
      <t>ケイカクショ</t>
    </rPh>
    <rPh sb="14" eb="16">
      <t>リヨウ</t>
    </rPh>
    <rPh sb="16" eb="17">
      <t>ヒョウ</t>
    </rPh>
    <phoneticPr fontId="2"/>
  </si>
  <si>
    <t>利用申請を行っている</t>
    <rPh sb="0" eb="2">
      <t>リヨウ</t>
    </rPh>
    <rPh sb="2" eb="4">
      <t>シンセイ</t>
    </rPh>
    <rPh sb="5" eb="6">
      <t>オコナ</t>
    </rPh>
    <phoneticPr fontId="2"/>
  </si>
  <si>
    <t>「★一つ星」又は「★★二つ星」のいずれかを宣言している</t>
  </si>
  <si>
    <t>都道府県</t>
    <rPh sb="0" eb="4">
      <t>トドウフケン</t>
    </rPh>
    <phoneticPr fontId="2"/>
  </si>
  <si>
    <t>取組</t>
    <rPh sb="0" eb="2">
      <t>トリクミ</t>
    </rPh>
    <phoneticPr fontId="2"/>
  </si>
  <si>
    <t>職員数</t>
    <rPh sb="0" eb="2">
      <t>ショクイン</t>
    </rPh>
    <rPh sb="2" eb="3">
      <t>スウ</t>
    </rPh>
    <phoneticPr fontId="2"/>
  </si>
  <si>
    <t>利用者数</t>
    <rPh sb="0" eb="3">
      <t>リヨウシャ</t>
    </rPh>
    <rPh sb="3" eb="4">
      <t>スウ</t>
    </rPh>
    <phoneticPr fontId="2"/>
  </si>
  <si>
    <t>ケアプー</t>
    <phoneticPr fontId="2"/>
  </si>
  <si>
    <t>セキュリティアクション</t>
    <phoneticPr fontId="2"/>
  </si>
  <si>
    <t>01北海道</t>
  </si>
  <si>
    <t>○</t>
    <phoneticPr fontId="2"/>
  </si>
  <si>
    <t>02青森県</t>
  </si>
  <si>
    <t>-</t>
    <phoneticPr fontId="2"/>
  </si>
  <si>
    <t>120_訪問入浴介護</t>
  </si>
  <si>
    <t>11～20名</t>
  </si>
  <si>
    <t>その他厚労省が認めたシステム</t>
    <rPh sb="2" eb="3">
      <t>タ</t>
    </rPh>
    <rPh sb="3" eb="6">
      <t>コウロウショウ</t>
    </rPh>
    <rPh sb="7" eb="8">
      <t>ミト</t>
    </rPh>
    <phoneticPr fontId="2"/>
  </si>
  <si>
    <t>宣言していない</t>
    <rPh sb="0" eb="2">
      <t>センゲン</t>
    </rPh>
    <phoneticPr fontId="2"/>
  </si>
  <si>
    <t>利用申請を行っていない</t>
    <rPh sb="0" eb="2">
      <t>リヨウ</t>
    </rPh>
    <rPh sb="2" eb="4">
      <t>シンセイ</t>
    </rPh>
    <rPh sb="5" eb="6">
      <t>オコナ</t>
    </rPh>
    <phoneticPr fontId="2"/>
  </si>
  <si>
    <t>03岩手県</t>
  </si>
  <si>
    <t>130_訪問看護</t>
  </si>
  <si>
    <t>21～30名</t>
  </si>
  <si>
    <t>利用していない</t>
    <rPh sb="0" eb="2">
      <t>リヨウ</t>
    </rPh>
    <phoneticPr fontId="2"/>
  </si>
  <si>
    <t>04宮城県</t>
  </si>
  <si>
    <t>●</t>
    <phoneticPr fontId="2"/>
  </si>
  <si>
    <t>140_訪問リハビリテーション</t>
  </si>
  <si>
    <t>31名～</t>
    <phoneticPr fontId="2"/>
  </si>
  <si>
    <t>31～40名</t>
  </si>
  <si>
    <t>05秋田県</t>
  </si>
  <si>
    <t>150_通所介護</t>
  </si>
  <si>
    <t>41～50名</t>
    <rPh sb="5" eb="6">
      <t>メイ</t>
    </rPh>
    <phoneticPr fontId="2"/>
  </si>
  <si>
    <t>周知している</t>
    <rPh sb="0" eb="2">
      <t>シュウチ</t>
    </rPh>
    <phoneticPr fontId="2"/>
  </si>
  <si>
    <t>１～５０</t>
    <phoneticPr fontId="2"/>
  </si>
  <si>
    <t>06山形県</t>
  </si>
  <si>
    <t>ｰ</t>
    <phoneticPr fontId="2"/>
  </si>
  <si>
    <t>155_通所介護（療養通所介護）</t>
  </si>
  <si>
    <t>51～60名</t>
  </si>
  <si>
    <t>周知していない</t>
    <rPh sb="0" eb="2">
      <t>シュウチ</t>
    </rPh>
    <phoneticPr fontId="2"/>
  </si>
  <si>
    <t>５１～１００</t>
    <phoneticPr fontId="2"/>
  </si>
  <si>
    <t>07福島県</t>
  </si>
  <si>
    <t>160_通所リハビリテーション</t>
  </si>
  <si>
    <t>61名～70名</t>
  </si>
  <si>
    <t>１０１～１５０</t>
    <phoneticPr fontId="2"/>
  </si>
  <si>
    <t>08茨城県</t>
  </si>
  <si>
    <t>170_福祉用具貸与</t>
  </si>
  <si>
    <t>71名～80名</t>
  </si>
  <si>
    <t>居宅サービス計画書</t>
    <rPh sb="0" eb="2">
      <t>キョタク</t>
    </rPh>
    <rPh sb="6" eb="9">
      <t>ケイカクショ</t>
    </rPh>
    <phoneticPr fontId="2"/>
  </si>
  <si>
    <t>１５１～２００</t>
    <phoneticPr fontId="2"/>
  </si>
  <si>
    <t>09栃木県</t>
  </si>
  <si>
    <t>210_短期入所生活介護</t>
  </si>
  <si>
    <t>81名～90名</t>
  </si>
  <si>
    <t>サービス利用票</t>
    <rPh sb="4" eb="6">
      <t>リヨウ</t>
    </rPh>
    <rPh sb="6" eb="7">
      <t>ヒョウ</t>
    </rPh>
    <phoneticPr fontId="2"/>
  </si>
  <si>
    <t>２０１～２５０</t>
    <phoneticPr fontId="2"/>
  </si>
  <si>
    <t>10群馬県</t>
  </si>
  <si>
    <t>220_短期入所療養介護（介護老人保健施設）</t>
  </si>
  <si>
    <t>91名～100名</t>
  </si>
  <si>
    <t>２５１～３００</t>
    <phoneticPr fontId="2"/>
  </si>
  <si>
    <t>11埼玉県</t>
  </si>
  <si>
    <t>230_短期入所療養介護（介護療養型医療施設）</t>
  </si>
  <si>
    <t>101名～</t>
  </si>
  <si>
    <t>３０１～３５０</t>
    <phoneticPr fontId="2"/>
  </si>
  <si>
    <t>551_短期入所療養介護（介護医療院）</t>
  </si>
  <si>
    <t>３５１～４００</t>
    <phoneticPr fontId="2"/>
  </si>
  <si>
    <t>13東京都</t>
  </si>
  <si>
    <t>４０１～４５０</t>
    <phoneticPr fontId="2"/>
  </si>
  <si>
    <t>14神奈川県</t>
  </si>
  <si>
    <t>331_特定施設入居者生活介護（有料老人ホーム）</t>
  </si>
  <si>
    <t>４５１～５００</t>
    <phoneticPr fontId="2"/>
  </si>
  <si>
    <t>15新潟県</t>
  </si>
  <si>
    <t>332_特定施設入居者生活介護（軽費老人ホーム）</t>
  </si>
  <si>
    <t>５０１～</t>
    <phoneticPr fontId="2"/>
  </si>
  <si>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</si>
  <si>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</si>
  <si>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</si>
  <si>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</si>
  <si>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</si>
  <si>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</si>
  <si>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</si>
  <si>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</si>
  <si>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</si>
  <si>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</si>
  <si>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</si>
  <si>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</si>
  <si>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</si>
  <si>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</si>
  <si>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</si>
  <si>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</si>
  <si>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</si>
  <si>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</si>
  <si>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</si>
  <si>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</si>
  <si>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</si>
  <si>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530_介護療養型医療施設</t>
  </si>
  <si>
    <t>28兵庫県</t>
  </si>
  <si>
    <t>540_地域密着型介護老人福祉施設入居者生活介護</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</si>
  <si>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</si>
  <si>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</si>
  <si>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</si>
  <si>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</si>
  <si>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</si>
  <si>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</si>
  <si>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</si>
  <si>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</si>
  <si>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</si>
  <si>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</si>
  <si>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</si>
  <si>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</si>
  <si>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</si>
  <si>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</si>
  <si>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</si>
  <si>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</si>
  <si>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</si>
  <si>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</si>
  <si>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</si>
  <si>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</si>
  <si>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</si>
  <si>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</si>
  <si>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</si>
  <si>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</si>
  <si>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</si>
  <si>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</si>
  <si>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320_認知症対応型共同生活介護</t>
    <phoneticPr fontId="2"/>
  </si>
  <si>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
  </si>
  <si>
    <t>337_特定施設入居者生活介護（サービス付き高齢者向け住宅・外部サービス利用型）</t>
    <phoneticPr fontId="2"/>
  </si>
  <si>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</si>
  <si>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
  </si>
  <si>
    <t>362_地域密着型特定施設入居者生活介護（軽費老人ホーム）</t>
    <phoneticPr fontId="2"/>
  </si>
  <si>
    <t>別紙（２）（様式第１号関係）</t>
    <rPh sb="0" eb="2">
      <t>ベッシ</t>
    </rPh>
    <rPh sb="6" eb="8">
      <t>ヨウシキ</t>
    </rPh>
    <rPh sb="8" eb="9">
      <t>ダイ</t>
    </rPh>
    <rPh sb="10" eb="11">
      <t>ゴウ</t>
    </rPh>
    <rPh sb="11" eb="13">
      <t>カンケイ</t>
    </rPh>
    <phoneticPr fontId="2"/>
  </si>
  <si>
    <t>補助限度額</t>
    <rPh sb="0" eb="5">
      <t>ホジョゲンドガク</t>
    </rPh>
    <phoneticPr fontId="2"/>
  </si>
  <si>
    <t>補助金所要額</t>
    <rPh sb="0" eb="6">
      <t>ホジョキンショヨウガク</t>
    </rPh>
    <phoneticPr fontId="2"/>
  </si>
  <si>
    <t>円</t>
    <rPh sb="0" eb="1">
      <t>エン</t>
    </rPh>
    <phoneticPr fontId="2"/>
  </si>
  <si>
    <t>合計</t>
    <rPh sb="0" eb="2">
      <t>ゴウケイ</t>
    </rPh>
    <phoneticPr fontId="2"/>
  </si>
  <si>
    <t>補助金所要額</t>
    <phoneticPr fontId="2"/>
  </si>
  <si>
    <t>補助金所要額の合計</t>
    <rPh sb="0" eb="3">
      <t>ホジョキン</t>
    </rPh>
    <rPh sb="3" eb="6">
      <t>ショヨウガク</t>
    </rPh>
    <rPh sb="7" eb="9">
      <t>ゴウケイ</t>
    </rPh>
    <phoneticPr fontId="2"/>
  </si>
  <si>
    <t>経　費　所　要　額　調　書</t>
    <phoneticPr fontId="2"/>
  </si>
  <si>
    <t>（単位：円）</t>
    <rPh sb="1" eb="3">
      <t>タンイ</t>
    </rPh>
    <rPh sb="4" eb="5">
      <t>エン</t>
    </rPh>
    <phoneticPr fontId="2"/>
  </si>
  <si>
    <t>法人名：</t>
    <rPh sb="0" eb="3">
      <t>ホウジンメイ</t>
    </rPh>
    <phoneticPr fontId="2"/>
  </si>
  <si>
    <t>事業所名：</t>
    <rPh sb="0" eb="3">
      <t>ジギョウショ</t>
    </rPh>
    <rPh sb="3" eb="4">
      <t>メイ</t>
    </rPh>
    <phoneticPr fontId="2"/>
  </si>
  <si>
    <r>
      <t xml:space="preserve">補助基本額
</t>
    </r>
    <r>
      <rPr>
        <sz val="7"/>
        <color theme="1"/>
        <rFont val="ＭＳ ゴシック"/>
        <family val="3"/>
        <charset val="128"/>
      </rPr>
      <t>（ＨまたはＩのいずれか低い額）</t>
    </r>
    <rPh sb="0" eb="5">
      <t>ホジョキホンガク</t>
    </rPh>
    <rPh sb="17" eb="18">
      <t>ヒク</t>
    </rPh>
    <rPh sb="19" eb="20">
      <t>ガク</t>
    </rPh>
    <phoneticPr fontId="2"/>
  </si>
  <si>
    <t>区分</t>
    <rPh sb="0" eb="2">
      <t>クブン</t>
    </rPh>
    <phoneticPr fontId="2"/>
  </si>
  <si>
    <t>区分</t>
    <rPh sb="0" eb="2">
      <t>クブン</t>
    </rPh>
    <phoneticPr fontId="2"/>
  </si>
  <si>
    <t>ロボット　①移乗支援</t>
    <rPh sb="6" eb="8">
      <t>イジョウ</t>
    </rPh>
    <rPh sb="8" eb="10">
      <t>シエン</t>
    </rPh>
    <phoneticPr fontId="2"/>
  </si>
  <si>
    <t>ロボット　②移動支援</t>
    <rPh sb="6" eb="8">
      <t>イドウ</t>
    </rPh>
    <rPh sb="8" eb="10">
      <t>シエン</t>
    </rPh>
    <phoneticPr fontId="2"/>
  </si>
  <si>
    <t>ロボット　③排泄支援</t>
    <rPh sb="6" eb="8">
      <t>ハイセツ</t>
    </rPh>
    <rPh sb="8" eb="10">
      <t>シエン</t>
    </rPh>
    <phoneticPr fontId="2"/>
  </si>
  <si>
    <t>ロボット　④見守り・コミュニケーション</t>
    <rPh sb="6" eb="8">
      <t>ミマモ</t>
    </rPh>
    <phoneticPr fontId="2"/>
  </si>
  <si>
    <t>ロボット　⑤入浴支援</t>
    <rPh sb="6" eb="8">
      <t>ニュウヨク</t>
    </rPh>
    <rPh sb="8" eb="10">
      <t>シエン</t>
    </rPh>
    <phoneticPr fontId="2"/>
  </si>
  <si>
    <t>ロボット　⑥介護業務支援</t>
    <rPh sb="6" eb="8">
      <t>カイゴ</t>
    </rPh>
    <rPh sb="8" eb="10">
      <t>ギョウム</t>
    </rPh>
    <rPh sb="10" eb="12">
      <t>シエン</t>
    </rPh>
    <phoneticPr fontId="2"/>
  </si>
  <si>
    <t>ＩＣＴ</t>
    <phoneticPr fontId="2"/>
  </si>
  <si>
    <r>
      <rPr>
        <sz val="10"/>
        <color theme="1"/>
        <rFont val="ＭＳ ゴシック"/>
        <family val="3"/>
        <charset val="128"/>
      </rPr>
      <t>補助対象経費</t>
    </r>
    <r>
      <rPr>
        <sz val="11"/>
        <color theme="1"/>
        <rFont val="ＭＳ ゴシック"/>
        <family val="3"/>
        <charset val="128"/>
      </rPr>
      <t xml:space="preserve">
</t>
    </r>
    <r>
      <rPr>
        <b/>
        <sz val="10"/>
        <color theme="1"/>
        <rFont val="ＭＳ ゴシック"/>
        <family val="3"/>
        <charset val="128"/>
      </rPr>
      <t>（税抜）　　</t>
    </r>
    <rPh sb="0" eb="6">
      <t>ホジョタイショウケイヒ</t>
    </rPh>
    <rPh sb="8" eb="10">
      <t>ゼイヌ</t>
    </rPh>
    <phoneticPr fontId="2"/>
  </si>
  <si>
    <t>交付申請日：</t>
    <rPh sb="0" eb="2">
      <t>コウフ</t>
    </rPh>
    <rPh sb="2" eb="5">
      <t>シンセイビ</t>
    </rPh>
    <phoneticPr fontId="2"/>
  </si>
  <si>
    <t>職員数：</t>
    <rPh sb="0" eb="3">
      <t>ショクインスウ</t>
    </rPh>
    <phoneticPr fontId="2"/>
  </si>
  <si>
    <t>担当者：</t>
    <rPh sb="0" eb="3">
      <t>タントウシャ</t>
    </rPh>
    <phoneticPr fontId="2"/>
  </si>
  <si>
    <t>電話番号：</t>
    <rPh sb="0" eb="4">
      <t>デンワバンゴウ</t>
    </rPh>
    <phoneticPr fontId="2"/>
  </si>
  <si>
    <t>メールアドレス：</t>
    <phoneticPr fontId="2"/>
  </si>
  <si>
    <t>法人名</t>
    <rPh sb="0" eb="3">
      <t>ホウジンメイ</t>
    </rPh>
    <phoneticPr fontId="2"/>
  </si>
  <si>
    <t>事業所名</t>
    <rPh sb="0" eb="4">
      <t>ジギョウショメイ</t>
    </rPh>
    <phoneticPr fontId="2"/>
  </si>
  <si>
    <t>交付申請日</t>
    <rPh sb="0" eb="2">
      <t>コウフ</t>
    </rPh>
    <rPh sb="2" eb="5">
      <t>シンセイビ</t>
    </rPh>
    <phoneticPr fontId="2"/>
  </si>
  <si>
    <t>代表者職氏名</t>
    <rPh sb="0" eb="3">
      <t>ダイヒョウシャ</t>
    </rPh>
    <rPh sb="3" eb="4">
      <t>ショク</t>
    </rPh>
    <rPh sb="4" eb="6">
      <t>シメイ</t>
    </rPh>
    <phoneticPr fontId="2"/>
  </si>
  <si>
    <t>職員数</t>
    <rPh sb="0" eb="3">
      <t>ショクインスウ</t>
    </rPh>
    <phoneticPr fontId="2"/>
  </si>
  <si>
    <t>担当者</t>
    <rPh sb="0" eb="3">
      <t>タントウシャ</t>
    </rPh>
    <phoneticPr fontId="2"/>
  </si>
  <si>
    <t>電話番号</t>
    <rPh sb="0" eb="4">
      <t>デンワバンゴウ</t>
    </rPh>
    <phoneticPr fontId="2"/>
  </si>
  <si>
    <t>メールアドレス</t>
    <phoneticPr fontId="2"/>
  </si>
  <si>
    <t>基本情報</t>
    <rPh sb="0" eb="2">
      <t>キホン</t>
    </rPh>
    <rPh sb="2" eb="4">
      <t>ジョウホウ</t>
    </rPh>
    <phoneticPr fontId="2"/>
  </si>
  <si>
    <t>No.</t>
    <phoneticPr fontId="2"/>
  </si>
  <si>
    <t>サービス種別</t>
    <rPh sb="4" eb="6">
      <t>シュベツ</t>
    </rPh>
    <phoneticPr fontId="2"/>
  </si>
  <si>
    <t>職種</t>
    <rPh sb="0" eb="2">
      <t>ショクシュ</t>
    </rPh>
    <phoneticPr fontId="2"/>
  </si>
  <si>
    <t>サービス種別</t>
    <rPh sb="4" eb="6">
      <t>シュベツ</t>
    </rPh>
    <phoneticPr fontId="2"/>
  </si>
  <si>
    <t>事業所名</t>
    <rPh sb="0" eb="3">
      <t>ジギョウショ</t>
    </rPh>
    <rPh sb="3" eb="4">
      <t>メイ</t>
    </rPh>
    <phoneticPr fontId="2"/>
  </si>
  <si>
    <t>記入上の注意</t>
    <rPh sb="0" eb="3">
      <t>キニュウジョウ</t>
    </rPh>
    <rPh sb="4" eb="6">
      <t>チュウイ</t>
    </rPh>
    <phoneticPr fontId="2"/>
  </si>
  <si>
    <t>　　</t>
    <phoneticPr fontId="2"/>
  </si>
  <si>
    <t>　</t>
    <phoneticPr fontId="2"/>
  </si>
  <si>
    <t>介護員</t>
    <rPh sb="0" eb="3">
      <t>カイゴイン</t>
    </rPh>
    <phoneticPr fontId="2"/>
  </si>
  <si>
    <t>看護師</t>
    <rPh sb="0" eb="3">
      <t>カンゴシ</t>
    </rPh>
    <phoneticPr fontId="2"/>
  </si>
  <si>
    <t>准看護師</t>
    <rPh sb="0" eb="4">
      <t>ジュンカンゴシ</t>
    </rPh>
    <phoneticPr fontId="2"/>
  </si>
  <si>
    <t>医師</t>
    <rPh sb="0" eb="2">
      <t>イシ</t>
    </rPh>
    <phoneticPr fontId="2"/>
  </si>
  <si>
    <t>管理栄養士</t>
    <rPh sb="0" eb="5">
      <t>カンリエイヨウシ</t>
    </rPh>
    <phoneticPr fontId="2"/>
  </si>
  <si>
    <t>薬剤師</t>
    <rPh sb="0" eb="3">
      <t>ヤクザイシ</t>
    </rPh>
    <phoneticPr fontId="2"/>
  </si>
  <si>
    <t>実人数</t>
    <rPh sb="0" eb="3">
      <t>ジツニンズウ</t>
    </rPh>
    <phoneticPr fontId="2"/>
  </si>
  <si>
    <t>介護支援専門員</t>
    <rPh sb="0" eb="7">
      <t>カイゴシエンセンモンイン</t>
    </rPh>
    <phoneticPr fontId="2"/>
  </si>
  <si>
    <t>訪問介護員</t>
    <rPh sb="0" eb="5">
      <t>ホウモンカイゴイン</t>
    </rPh>
    <phoneticPr fontId="2"/>
  </si>
  <si>
    <t>居宅介護支援専門員</t>
    <rPh sb="0" eb="2">
      <t>キョタク</t>
    </rPh>
    <rPh sb="2" eb="9">
      <t>カイゴシエンセンモンイン</t>
    </rPh>
    <phoneticPr fontId="2"/>
  </si>
  <si>
    <t>その他（　　　）</t>
    <rPh sb="2" eb="3">
      <t>タ</t>
    </rPh>
    <phoneticPr fontId="2"/>
  </si>
  <si>
    <t>小計</t>
    <rPh sb="0" eb="2">
      <t>ショウケイ</t>
    </rPh>
    <phoneticPr fontId="2"/>
  </si>
  <si>
    <t>機能訓練指導員（老健・介護医療院の場合、言語聴覚士、作業療法士、理学療法士）</t>
    <rPh sb="0" eb="7">
      <t>キノウクンレンシドウイン</t>
    </rPh>
    <rPh sb="8" eb="10">
      <t>ロウケン</t>
    </rPh>
    <rPh sb="11" eb="16">
      <t>カイゴイリョウイン</t>
    </rPh>
    <rPh sb="17" eb="19">
      <t>バアイ</t>
    </rPh>
    <rPh sb="20" eb="25">
      <t>ゲンゴチョウカクシ</t>
    </rPh>
    <rPh sb="26" eb="31">
      <t>サギョウリョウホウシ</t>
    </rPh>
    <rPh sb="32" eb="34">
      <t>リガク</t>
    </rPh>
    <rPh sb="34" eb="37">
      <t>リョウホウシ</t>
    </rPh>
    <phoneticPr fontId="2"/>
  </si>
  <si>
    <t>合計（小数点以下四捨五入）　Ａ</t>
    <rPh sb="0" eb="2">
      <t>ゴウケイ</t>
    </rPh>
    <rPh sb="3" eb="8">
      <t>ショウスウテンイカ</t>
    </rPh>
    <rPh sb="8" eb="12">
      <t>シシャゴニュウ</t>
    </rPh>
    <phoneticPr fontId="2"/>
  </si>
  <si>
    <t>常勤換算方法により
算出された人数</t>
    <rPh sb="0" eb="6">
      <t>ジョウキンカンザンホウホウ</t>
    </rPh>
    <rPh sb="10" eb="12">
      <t>サンシュツ</t>
    </rPh>
    <rPh sb="15" eb="17">
      <t>ニンズウ</t>
    </rPh>
    <phoneticPr fontId="2"/>
  </si>
  <si>
    <t>職員数には、訪問介護員等の直接処遇職員だけでなく、ＩＣＴの活用が見込まれる管理者や生活相談員等の職員も算入して差し支えない。</t>
    <rPh sb="51" eb="53">
      <t>サンニュウ</t>
    </rPh>
    <phoneticPr fontId="2"/>
  </si>
  <si>
    <t>ＩＣＴの活用が見込まれる管理者や生活相談員等</t>
    <rPh sb="12" eb="15">
      <t>カンリシャ</t>
    </rPh>
    <rPh sb="16" eb="18">
      <t>セイカツ</t>
    </rPh>
    <rPh sb="18" eb="21">
      <t>ソウダンイン</t>
    </rPh>
    <rPh sb="21" eb="22">
      <t>トウ</t>
    </rPh>
    <phoneticPr fontId="2"/>
  </si>
  <si>
    <t>職員数については、申請時点における常勤換算方法により算出された人数（「指定居宅サービス等の事業の人員、設備及び運営に関する基準」（平成11年３月31日厚生省令第37号）第２条第８号等の規定に基づいて計算した人数とし、小数点以下は四捨五入するものとする。）とするが、居宅を訪問してサービスを提供する職員（訪問介護員、居宅介護支援専門員等）及び管理者や生活相談員等の職員については、従事する職務の性質上、実人数（常勤・非常勤の別は問わない）としても差し支えない。</t>
    <phoneticPr fontId="2"/>
  </si>
  <si>
    <t>その他参考となる資料</t>
    <rPh sb="2" eb="3">
      <t>タ</t>
    </rPh>
    <rPh sb="3" eb="5">
      <t>サンコウ</t>
    </rPh>
    <rPh sb="8" eb="10">
      <t>シリョウ</t>
    </rPh>
    <phoneticPr fontId="2"/>
  </si>
  <si>
    <t>ロボット　⑦その他</t>
    <rPh sb="8" eb="9">
      <t>タ</t>
    </rPh>
    <phoneticPr fontId="2"/>
  </si>
  <si>
    <t>調理支援などの職員の負担を軽減する機器（一括で調理支援を行う機器、加熱・冷蔵機能等を備えた配膳車や配膳ロボット等）</t>
    <phoneticPr fontId="2"/>
  </si>
  <si>
    <t>生産性向上に資する福祉用具（訪問介護事業所で使用するスライディングボード等）</t>
    <phoneticPr fontId="2"/>
  </si>
  <si>
    <t>移乗や移動を支援する機器であり重点分野に該当しない機器（床走行式リフト等）</t>
    <phoneticPr fontId="2"/>
  </si>
  <si>
    <t>職員間の情報共有や職員の移動負担の軽減など効果的・効率的なコミュニケーションを図るための機器（インカム等）</t>
    <phoneticPr fontId="2"/>
  </si>
  <si>
    <t>バイタル測定が可能なウェアラブル端末</t>
    <phoneticPr fontId="2"/>
  </si>
  <si>
    <t>バックオフィスソフト（電子サインシステム、給与、勤怠管理等）</t>
    <phoneticPr fontId="2"/>
  </si>
  <si>
    <t>①移乗支援（装着）</t>
    <rPh sb="1" eb="3">
      <t>イジョウ</t>
    </rPh>
    <rPh sb="3" eb="5">
      <t>シエン</t>
    </rPh>
    <rPh sb="6" eb="8">
      <t>ソウチャク</t>
    </rPh>
    <phoneticPr fontId="2"/>
  </si>
  <si>
    <t>②移乗支援（非装着）</t>
    <rPh sb="1" eb="3">
      <t>イジョウ</t>
    </rPh>
    <rPh sb="3" eb="5">
      <t>シエン</t>
    </rPh>
    <rPh sb="6" eb="7">
      <t>ヒ</t>
    </rPh>
    <rPh sb="7" eb="9">
      <t>ソウチャク</t>
    </rPh>
    <phoneticPr fontId="2"/>
  </si>
  <si>
    <t>③移動支援（屋外）</t>
    <rPh sb="1" eb="3">
      <t>イドウ</t>
    </rPh>
    <rPh sb="3" eb="5">
      <t>シエン</t>
    </rPh>
    <rPh sb="6" eb="8">
      <t>オクガイ</t>
    </rPh>
    <phoneticPr fontId="2"/>
  </si>
  <si>
    <t>④移動支援（屋内）</t>
    <rPh sb="1" eb="3">
      <t>イドウ</t>
    </rPh>
    <rPh sb="3" eb="5">
      <t>シエン</t>
    </rPh>
    <rPh sb="6" eb="8">
      <t>オクナイ</t>
    </rPh>
    <phoneticPr fontId="2"/>
  </si>
  <si>
    <t>⑤移動支援（装着）</t>
    <rPh sb="1" eb="3">
      <t>イドウ</t>
    </rPh>
    <rPh sb="3" eb="5">
      <t>シエン</t>
    </rPh>
    <rPh sb="6" eb="8">
      <t>ソウチャク</t>
    </rPh>
    <phoneticPr fontId="2"/>
  </si>
  <si>
    <t>⑥排泄支援（排泄物処理）</t>
    <rPh sb="1" eb="3">
      <t>ハイセツ</t>
    </rPh>
    <rPh sb="3" eb="5">
      <t>シエン</t>
    </rPh>
    <rPh sb="6" eb="9">
      <t>ハイセツブツ</t>
    </rPh>
    <rPh sb="9" eb="11">
      <t>ショリ</t>
    </rPh>
    <phoneticPr fontId="2"/>
  </si>
  <si>
    <t>⑦排泄支援（排泄予測・検知）</t>
    <rPh sb="1" eb="3">
      <t>ハイセツ</t>
    </rPh>
    <rPh sb="3" eb="5">
      <t>シエン</t>
    </rPh>
    <rPh sb="6" eb="8">
      <t>ハイセツ</t>
    </rPh>
    <rPh sb="8" eb="10">
      <t>ヨソク</t>
    </rPh>
    <rPh sb="11" eb="13">
      <t>ケンチ</t>
    </rPh>
    <phoneticPr fontId="2"/>
  </si>
  <si>
    <t>⑧排泄支援（動作支援）</t>
    <rPh sb="1" eb="3">
      <t>ハイセツ</t>
    </rPh>
    <rPh sb="3" eb="5">
      <t>シエン</t>
    </rPh>
    <rPh sb="6" eb="8">
      <t>ドウサ</t>
    </rPh>
    <rPh sb="8" eb="10">
      <t>シエン</t>
    </rPh>
    <phoneticPr fontId="2"/>
  </si>
  <si>
    <t>⑫入浴支援</t>
    <rPh sb="1" eb="3">
      <t>ニュウヨク</t>
    </rPh>
    <rPh sb="3" eb="5">
      <t>シエン</t>
    </rPh>
    <phoneticPr fontId="2"/>
  </si>
  <si>
    <r>
      <t xml:space="preserve">種別⑴
</t>
    </r>
    <r>
      <rPr>
        <sz val="8"/>
        <color theme="1"/>
        <rFont val="ＭＳ ゴシック"/>
        <family val="3"/>
        <charset val="128"/>
      </rPr>
      <t>※プルダウンリストから選択</t>
    </r>
    <rPh sb="0" eb="2">
      <t>シュベツ</t>
    </rPh>
    <rPh sb="15" eb="17">
      <t>センタク</t>
    </rPh>
    <phoneticPr fontId="2"/>
  </si>
  <si>
    <r>
      <t xml:space="preserve">種別⑵
</t>
    </r>
    <r>
      <rPr>
        <sz val="8"/>
        <color theme="1"/>
        <rFont val="ＭＳ ゴシック"/>
        <family val="3"/>
        <charset val="128"/>
      </rPr>
      <t>※種別⑴が「その他」の場合のみ、プルダウンリストから選択</t>
    </r>
    <rPh sb="0" eb="2">
      <t>シュベツ</t>
    </rPh>
    <rPh sb="5" eb="7">
      <t>シュベツ</t>
    </rPh>
    <rPh sb="12" eb="13">
      <t>タ</t>
    </rPh>
    <rPh sb="15" eb="17">
      <t>バアイ</t>
    </rPh>
    <rPh sb="30" eb="32">
      <t>センタク</t>
    </rPh>
    <phoneticPr fontId="2"/>
  </si>
  <si>
    <t>「介護業務支援」に該当するもの</t>
    <rPh sb="1" eb="3">
      <t>カイゴ</t>
    </rPh>
    <rPh sb="3" eb="5">
      <t>ギョウム</t>
    </rPh>
    <rPh sb="5" eb="7">
      <t>シエン</t>
    </rPh>
    <rPh sb="9" eb="11">
      <t>ガイトウ</t>
    </rPh>
    <phoneticPr fontId="2"/>
  </si>
  <si>
    <t>職員数に応じて必要なライセンス数が変動するなど、職員数により合計金額が変動する契約か
（該当する場合は「○」）</t>
    <rPh sb="44" eb="46">
      <t>ガイトウ</t>
    </rPh>
    <rPh sb="48" eb="50">
      <t>バアイ</t>
    </rPh>
    <phoneticPr fontId="2"/>
  </si>
  <si>
    <t>職　員　数　一　覧</t>
    <rPh sb="0" eb="1">
      <t>ショク</t>
    </rPh>
    <rPh sb="2" eb="3">
      <t>イン</t>
    </rPh>
    <rPh sb="4" eb="5">
      <t>カズ</t>
    </rPh>
    <rPh sb="6" eb="7">
      <t>イチ</t>
    </rPh>
    <rPh sb="8" eb="9">
      <t>ラン</t>
    </rPh>
    <phoneticPr fontId="2"/>
  </si>
  <si>
    <t>製品名
（本体機器）</t>
    <rPh sb="0" eb="3">
      <t>セイヒンメイ</t>
    </rPh>
    <rPh sb="5" eb="7">
      <t>ホンタイ</t>
    </rPh>
    <rPh sb="7" eb="9">
      <t>キキ</t>
    </rPh>
    <phoneticPr fontId="2"/>
  </si>
  <si>
    <t>付帯して導入するPC・タブレット端末等</t>
    <rPh sb="0" eb="2">
      <t>フタイ</t>
    </rPh>
    <rPh sb="4" eb="6">
      <t>ドウニュウ</t>
    </rPh>
    <rPh sb="16" eb="18">
      <t>タンマツ</t>
    </rPh>
    <rPh sb="18" eb="19">
      <t>トウ</t>
    </rPh>
    <phoneticPr fontId="2"/>
  </si>
  <si>
    <t>導入
台数</t>
    <rPh sb="0" eb="2">
      <t>ドウニュウ</t>
    </rPh>
    <rPh sb="3" eb="5">
      <t>ダイスウ</t>
    </rPh>
    <phoneticPr fontId="2"/>
  </si>
  <si>
    <r>
      <t xml:space="preserve">１台あたりの金額
</t>
    </r>
    <r>
      <rPr>
        <b/>
        <sz val="11"/>
        <color rgb="FFFF0000"/>
        <rFont val="ＭＳ ゴシック"/>
        <family val="3"/>
        <charset val="128"/>
      </rPr>
      <t>（税抜）</t>
    </r>
    <rPh sb="1" eb="2">
      <t>ダイ</t>
    </rPh>
    <rPh sb="6" eb="8">
      <t>キンガク</t>
    </rPh>
    <rPh sb="10" eb="12">
      <t>ゼイヌキ</t>
    </rPh>
    <phoneticPr fontId="2"/>
  </si>
  <si>
    <r>
      <t xml:space="preserve">金額
</t>
    </r>
    <r>
      <rPr>
        <b/>
        <sz val="11"/>
        <color rgb="FFFF0000"/>
        <rFont val="ＭＳ ゴシック"/>
        <family val="3"/>
        <charset val="128"/>
      </rPr>
      <t>（税抜）</t>
    </r>
    <rPh sb="0" eb="2">
      <t>キンガク</t>
    </rPh>
    <rPh sb="4" eb="6">
      <t>ゼイヌキ</t>
    </rPh>
    <phoneticPr fontId="2"/>
  </si>
  <si>
    <r>
      <t xml:space="preserve">１台あたりの金額
</t>
    </r>
    <r>
      <rPr>
        <b/>
        <sz val="11"/>
        <color rgb="FFFF0000"/>
        <rFont val="ＭＳ ゴシック"/>
        <family val="3"/>
        <charset val="128"/>
      </rPr>
      <t>（税抜）</t>
    </r>
    <r>
      <rPr>
        <sz val="11"/>
        <color rgb="FFFF0000"/>
        <rFont val="ＭＳ ゴシック"/>
        <family val="3"/>
        <charset val="128"/>
      </rPr>
      <t xml:space="preserve">
</t>
    </r>
    <r>
      <rPr>
        <b/>
        <sz val="9"/>
        <color rgb="FFFF0000"/>
        <rFont val="ＭＳ ゴシック"/>
        <family val="3"/>
        <charset val="128"/>
      </rPr>
      <t>12.5万円以内</t>
    </r>
    <rPh sb="1" eb="2">
      <t>ダイ</t>
    </rPh>
    <rPh sb="6" eb="8">
      <t>キンガク</t>
    </rPh>
    <rPh sb="10" eb="12">
      <t>ゼイヌキ</t>
    </rPh>
    <rPh sb="18" eb="20">
      <t>マンエン</t>
    </rPh>
    <rPh sb="20" eb="22">
      <t>イナイ</t>
    </rPh>
    <phoneticPr fontId="2"/>
  </si>
  <si>
    <t>経費合計</t>
    <rPh sb="0" eb="2">
      <t>ケイヒ</t>
    </rPh>
    <rPh sb="2" eb="4">
      <t>ゴウケイ</t>
    </rPh>
    <phoneticPr fontId="2"/>
  </si>
  <si>
    <t>Ａ</t>
    <phoneticPr fontId="2"/>
  </si>
  <si>
    <t>Ｂ</t>
    <phoneticPr fontId="2"/>
  </si>
  <si>
    <t>Ｃ</t>
    <phoneticPr fontId="2"/>
  </si>
  <si>
    <t>Ｄ</t>
    <phoneticPr fontId="2"/>
  </si>
  <si>
    <t>Ｅ</t>
    <phoneticPr fontId="2"/>
  </si>
  <si>
    <r>
      <rPr>
        <sz val="10"/>
        <color theme="1"/>
        <rFont val="ＭＳ ゴシック"/>
        <family val="3"/>
        <charset val="128"/>
      </rPr>
      <t>本体機器１台あたりの補助対象経費</t>
    </r>
    <r>
      <rPr>
        <sz val="11"/>
        <color theme="1"/>
        <rFont val="ＭＳ ゴシック"/>
        <family val="3"/>
        <charset val="128"/>
      </rPr>
      <t xml:space="preserve">
</t>
    </r>
    <r>
      <rPr>
        <b/>
        <sz val="10"/>
        <color rgb="FFFF0000"/>
        <rFont val="ＭＳ ゴシック"/>
        <family val="3"/>
        <charset val="128"/>
      </rPr>
      <t>（税抜）　　</t>
    </r>
    <rPh sb="0" eb="2">
      <t>ホンタイ</t>
    </rPh>
    <rPh sb="2" eb="4">
      <t>キキ</t>
    </rPh>
    <rPh sb="5" eb="6">
      <t>ダイ</t>
    </rPh>
    <rPh sb="10" eb="16">
      <t>ホジョタイショウケイヒ</t>
    </rPh>
    <rPh sb="18" eb="20">
      <t>ゼイヌ</t>
    </rPh>
    <phoneticPr fontId="2"/>
  </si>
  <si>
    <t>Ａ×Ｂ＋Ｃ＋Ｄ×Ｅ
＝Ｆ</t>
    <phoneticPr fontId="2"/>
  </si>
  <si>
    <t>Ｆ／Ｂ
＝Ｇ</t>
    <phoneticPr fontId="2"/>
  </si>
  <si>
    <r>
      <t xml:space="preserve">Ｇ×４／５
</t>
    </r>
    <r>
      <rPr>
        <sz val="7"/>
        <color theme="1"/>
        <rFont val="ＭＳ ゴシック"/>
        <family val="3"/>
        <charset val="128"/>
      </rPr>
      <t>（千円未満切捨て）</t>
    </r>
    <phoneticPr fontId="2"/>
  </si>
  <si>
    <t>Ｈ</t>
    <phoneticPr fontId="2"/>
  </si>
  <si>
    <t>Ｉ</t>
    <phoneticPr fontId="2"/>
  </si>
  <si>
    <t>Ｊ</t>
    <phoneticPr fontId="2"/>
  </si>
  <si>
    <t>Ｋ</t>
    <phoneticPr fontId="2"/>
  </si>
  <si>
    <t>Ｊ×Ｂ</t>
    <phoneticPr fontId="2"/>
  </si>
  <si>
    <r>
      <t xml:space="preserve">付帯する通信環境整備
</t>
    </r>
    <r>
      <rPr>
        <sz val="9"/>
        <color theme="1"/>
        <rFont val="ＭＳ ゴシック"/>
        <family val="3"/>
        <charset val="128"/>
      </rPr>
      <t xml:space="preserve">
（Wi-Fi環境整備、モデム・ルーター、アクセスポイント、システム管理サーバー、ネットワーク構築等　等）</t>
    </r>
    <rPh sb="0" eb="2">
      <t>フタイ</t>
    </rPh>
    <rPh sb="4" eb="6">
      <t>ツウシン</t>
    </rPh>
    <rPh sb="6" eb="8">
      <t>カンキョウ</t>
    </rPh>
    <rPh sb="8" eb="10">
      <t>セイビ</t>
    </rPh>
    <rPh sb="18" eb="20">
      <t>カンキョウ</t>
    </rPh>
    <rPh sb="20" eb="22">
      <t>セイビ</t>
    </rPh>
    <rPh sb="62" eb="63">
      <t>トウ</t>
    </rPh>
    <phoneticPr fontId="2"/>
  </si>
  <si>
    <t>⑨見守り・コミュニケーション（施設）</t>
    <rPh sb="1" eb="3">
      <t>ミマモ</t>
    </rPh>
    <rPh sb="15" eb="17">
      <t>シセツ</t>
    </rPh>
    <phoneticPr fontId="2"/>
  </si>
  <si>
    <t>⑩見守り・コミュニケーション（在宅）</t>
    <rPh sb="1" eb="3">
      <t>ミマモ</t>
    </rPh>
    <rPh sb="15" eb="17">
      <t>ザイタク</t>
    </rPh>
    <phoneticPr fontId="2"/>
  </si>
  <si>
    <t>⑪見守り・コミュニケーション（コミュニケーション）</t>
    <rPh sb="1" eb="3">
      <t>ミマモ</t>
    </rPh>
    <phoneticPr fontId="2"/>
  </si>
  <si>
    <t>令和７年度中に「ケアプランデータ連携システム」により５事業所以上とデータ連携を実施予定
（該当する場合は「○」）</t>
    <rPh sb="0" eb="2">
      <t>レイワ</t>
    </rPh>
    <rPh sb="3" eb="5">
      <t>ネンド</t>
    </rPh>
    <rPh sb="5" eb="6">
      <t>ナカ</t>
    </rPh>
    <rPh sb="41" eb="43">
      <t>ヨテイ</t>
    </rPh>
    <rPh sb="45" eb="47">
      <t>ガイトウ</t>
    </rPh>
    <rPh sb="49" eb="51">
      <t>バアイ</t>
    </rPh>
    <phoneticPr fontId="2"/>
  </si>
  <si>
    <r>
      <rPr>
        <sz val="10"/>
        <color theme="1"/>
        <rFont val="ＭＳ ゴシック"/>
        <family val="3"/>
        <charset val="128"/>
      </rPr>
      <t>補助対象経費</t>
    </r>
    <r>
      <rPr>
        <sz val="11"/>
        <color theme="1"/>
        <rFont val="ＭＳ ゴシック"/>
        <family val="3"/>
        <charset val="128"/>
      </rPr>
      <t xml:space="preserve">
</t>
    </r>
    <r>
      <rPr>
        <b/>
        <sz val="10"/>
        <color rgb="FFFF0000"/>
        <rFont val="ＭＳ ゴシック"/>
        <family val="3"/>
        <charset val="128"/>
      </rPr>
      <t>（税抜）　　</t>
    </r>
    <rPh sb="0" eb="6">
      <t>ホジョタイショウケイヒ</t>
    </rPh>
    <rPh sb="8" eb="10">
      <t>ゼイヌ</t>
    </rPh>
    <phoneticPr fontId="2"/>
  </si>
  <si>
    <t>製品名（本体機器）・導入台数</t>
    <rPh sb="0" eb="2">
      <t>セイヒン</t>
    </rPh>
    <rPh sb="2" eb="3">
      <t>メイ</t>
    </rPh>
    <rPh sb="4" eb="6">
      <t>ホンタイ</t>
    </rPh>
    <rPh sb="6" eb="8">
      <t>キキ</t>
    </rPh>
    <rPh sb="10" eb="12">
      <t>ドウニュウ</t>
    </rPh>
    <rPh sb="12" eb="14">
      <t>ダイスウ</t>
    </rPh>
    <phoneticPr fontId="2"/>
  </si>
  <si>
    <t>付帯して導入するPC・タブレット端末等</t>
    <phoneticPr fontId="2"/>
  </si>
  <si>
    <t>Ｌ</t>
    <phoneticPr fontId="2"/>
  </si>
  <si>
    <t>Ｍ</t>
    <phoneticPr fontId="2"/>
  </si>
  <si>
    <t>種別
※プルダウンリストから選択</t>
    <phoneticPr fontId="2"/>
  </si>
  <si>
    <t>⑬介護業務支援</t>
    <rPh sb="1" eb="3">
      <t>カイゴ</t>
    </rPh>
    <rPh sb="3" eb="5">
      <t>ギョウム</t>
    </rPh>
    <rPh sb="5" eb="7">
      <t>シエン</t>
    </rPh>
    <phoneticPr fontId="2"/>
  </si>
  <si>
    <t>上記と連動することで効果が高まるもの</t>
    <rPh sb="0" eb="2">
      <t>ジョウキ</t>
    </rPh>
    <rPh sb="3" eb="5">
      <t>レンドウ</t>
    </rPh>
    <rPh sb="10" eb="12">
      <t>コウカ</t>
    </rPh>
    <rPh sb="13" eb="14">
      <t>タカ</t>
    </rPh>
    <phoneticPr fontId="2"/>
  </si>
  <si>
    <t>製品名（本体機器）・導入台数</t>
    <rPh sb="0" eb="3">
      <t>セイヒンメイ</t>
    </rPh>
    <rPh sb="4" eb="6">
      <t>ホンタイ</t>
    </rPh>
    <rPh sb="6" eb="8">
      <t>キキ</t>
    </rPh>
    <rPh sb="10" eb="12">
      <t>ドウニュウ</t>
    </rPh>
    <rPh sb="12" eb="14">
      <t>ダイスウ</t>
    </rPh>
    <phoneticPr fontId="2"/>
  </si>
  <si>
    <t>委託業務等の内容</t>
    <rPh sb="0" eb="2">
      <t>イタク</t>
    </rPh>
    <rPh sb="2" eb="4">
      <t>ギョウム</t>
    </rPh>
    <rPh sb="4" eb="5">
      <t>トウ</t>
    </rPh>
    <rPh sb="6" eb="8">
      <t>ナイヨウ</t>
    </rPh>
    <phoneticPr fontId="2"/>
  </si>
  <si>
    <t>■　介護テクノロジーのパッケージ型導入</t>
    <rPh sb="2" eb="4">
      <t>カイゴ</t>
    </rPh>
    <rPh sb="16" eb="19">
      <t>ガタドウニュウ</t>
    </rPh>
    <phoneticPr fontId="2"/>
  </si>
  <si>
    <t>■　介護テクノロジー導入と一体的に行う業務改善</t>
    <rPh sb="2" eb="4">
      <t>カイゴ</t>
    </rPh>
    <rPh sb="10" eb="12">
      <t>ドウニュウ</t>
    </rPh>
    <rPh sb="13" eb="16">
      <t>イッタイテキ</t>
    </rPh>
    <rPh sb="17" eb="18">
      <t>オコナ</t>
    </rPh>
    <rPh sb="19" eb="21">
      <t>ギョウム</t>
    </rPh>
    <rPh sb="21" eb="23">
      <t>カイゼン</t>
    </rPh>
    <phoneticPr fontId="2"/>
  </si>
  <si>
    <t>１台当たりの補助限度額</t>
    <rPh sb="1" eb="2">
      <t>ダイ</t>
    </rPh>
    <rPh sb="2" eb="3">
      <t>ア</t>
    </rPh>
    <rPh sb="6" eb="11">
      <t>ホジョゲンドガク</t>
    </rPh>
    <phoneticPr fontId="2"/>
  </si>
  <si>
    <t>Ｐ</t>
    <phoneticPr fontId="2"/>
  </si>
  <si>
    <t>Ｑ</t>
    <phoneticPr fontId="2"/>
  </si>
  <si>
    <r>
      <t xml:space="preserve">Ｗの合計額
×４／５
</t>
    </r>
    <r>
      <rPr>
        <sz val="7"/>
        <color theme="1"/>
        <rFont val="ＭＳ ゴシック"/>
        <family val="3"/>
        <charset val="128"/>
      </rPr>
      <t>（千円未満切捨て）</t>
    </r>
    <rPh sb="2" eb="5">
      <t>ゴウケイガク</t>
    </rPh>
    <phoneticPr fontId="2"/>
  </si>
  <si>
    <r>
      <t xml:space="preserve">補助基本額
</t>
    </r>
    <r>
      <rPr>
        <sz val="7"/>
        <color theme="1"/>
        <rFont val="ＭＳ ゴシック"/>
        <family val="3"/>
        <charset val="128"/>
      </rPr>
      <t>（ＸまたはＹのいずれか低い額）</t>
    </r>
    <rPh sb="0" eb="5">
      <t>ホジョキホンガク</t>
    </rPh>
    <rPh sb="17" eb="18">
      <t>ヒク</t>
    </rPh>
    <rPh sb="19" eb="20">
      <t>ガク</t>
    </rPh>
    <phoneticPr fontId="2"/>
  </si>
  <si>
    <t>別紙（３）　収支予算書</t>
    <rPh sb="0" eb="2">
      <t>ベッシ</t>
    </rPh>
    <rPh sb="6" eb="8">
      <t>シュウシ</t>
    </rPh>
    <rPh sb="8" eb="11">
      <t>ヨサンショ</t>
    </rPh>
    <phoneticPr fontId="28"/>
  </si>
  <si>
    <t>【収入の部】</t>
    <rPh sb="1" eb="3">
      <t>シュウニュウ</t>
    </rPh>
    <rPh sb="4" eb="5">
      <t>ブ</t>
    </rPh>
    <phoneticPr fontId="28"/>
  </si>
  <si>
    <t>予算額（円）</t>
    <rPh sb="0" eb="3">
      <t>ヨサンガク</t>
    </rPh>
    <rPh sb="4" eb="5">
      <t>エン</t>
    </rPh>
    <phoneticPr fontId="28"/>
  </si>
  <si>
    <t>県補助金額</t>
    <rPh sb="0" eb="1">
      <t>ケン</t>
    </rPh>
    <rPh sb="1" eb="4">
      <t>ホジョキン</t>
    </rPh>
    <rPh sb="4" eb="5">
      <t>ガク</t>
    </rPh>
    <phoneticPr fontId="28"/>
  </si>
  <si>
    <t>事業者負担額</t>
    <rPh sb="0" eb="3">
      <t>ジギョウシャ</t>
    </rPh>
    <rPh sb="3" eb="5">
      <t>フタン</t>
    </rPh>
    <rPh sb="5" eb="6">
      <t>ガク</t>
    </rPh>
    <phoneticPr fontId="28"/>
  </si>
  <si>
    <t>寄付金その他の収入額（●●●）</t>
    <rPh sb="0" eb="3">
      <t>キフキン</t>
    </rPh>
    <rPh sb="5" eb="6">
      <t>タ</t>
    </rPh>
    <rPh sb="7" eb="10">
      <t>シュウニュウガク</t>
    </rPh>
    <phoneticPr fontId="28"/>
  </si>
  <si>
    <t>計</t>
    <rPh sb="0" eb="1">
      <t>ケイ</t>
    </rPh>
    <phoneticPr fontId="28"/>
  </si>
  <si>
    <t>【支出の部】</t>
    <rPh sb="1" eb="3">
      <t>シシュツ</t>
    </rPh>
    <rPh sb="4" eb="5">
      <t>ブ</t>
    </rPh>
    <phoneticPr fontId="28"/>
  </si>
  <si>
    <t>その他の支出（●●●）</t>
    <rPh sb="2" eb="3">
      <t>タ</t>
    </rPh>
    <rPh sb="4" eb="6">
      <t>シシュツ</t>
    </rPh>
    <phoneticPr fontId="28"/>
  </si>
  <si>
    <t>※　収入の部と支出の部の合計は、必ず一致するよう入力してください。</t>
    <rPh sb="2" eb="4">
      <t>シュウニュウ</t>
    </rPh>
    <rPh sb="5" eb="6">
      <t>ブ</t>
    </rPh>
    <rPh sb="7" eb="9">
      <t>シシュツ</t>
    </rPh>
    <rPh sb="10" eb="11">
      <t>ブ</t>
    </rPh>
    <rPh sb="12" eb="14">
      <t>ゴウケイ</t>
    </rPh>
    <rPh sb="16" eb="17">
      <t>カナラ</t>
    </rPh>
    <rPh sb="18" eb="20">
      <t>イッチ</t>
    </rPh>
    <rPh sb="24" eb="26">
      <t>ニュウリョク</t>
    </rPh>
    <phoneticPr fontId="28"/>
  </si>
  <si>
    <t>※　赤字のセルには数式が入っているため、改変しないようご注意ください。</t>
    <rPh sb="2" eb="4">
      <t>アカジ</t>
    </rPh>
    <rPh sb="9" eb="11">
      <t>スウシキ</t>
    </rPh>
    <rPh sb="12" eb="13">
      <t>ハイ</t>
    </rPh>
    <rPh sb="20" eb="22">
      <t>カイヘン</t>
    </rPh>
    <rPh sb="28" eb="30">
      <t>チュウイ</t>
    </rPh>
    <phoneticPr fontId="28"/>
  </si>
  <si>
    <t>コンサルティング会社等による業務改善支援</t>
    <rPh sb="8" eb="10">
      <t>カイシャ</t>
    </rPh>
    <rPh sb="10" eb="11">
      <t>トウ</t>
    </rPh>
    <rPh sb="14" eb="16">
      <t>ギョウム</t>
    </rPh>
    <rPh sb="16" eb="18">
      <t>カイゼン</t>
    </rPh>
    <rPh sb="18" eb="20">
      <t>シエン</t>
    </rPh>
    <phoneticPr fontId="2"/>
  </si>
  <si>
    <t>「介護現場革新サポートセンターしまね」による業務改善支援</t>
    <phoneticPr fontId="2"/>
  </si>
  <si>
    <r>
      <t xml:space="preserve">補助対象経費
</t>
    </r>
    <r>
      <rPr>
        <b/>
        <sz val="10"/>
        <color rgb="FFFF0000"/>
        <rFont val="ＭＳ ゴシック"/>
        <family val="3"/>
        <charset val="128"/>
      </rPr>
      <t>（税抜）　　</t>
    </r>
    <rPh sb="0" eb="6">
      <t>ホジョタイショウケイヒ</t>
    </rPh>
    <rPh sb="8" eb="10">
      <t>ゼイヌ</t>
    </rPh>
    <phoneticPr fontId="2"/>
  </si>
  <si>
    <t>Ｎ</t>
    <phoneticPr fontId="2"/>
  </si>
  <si>
    <t>Ｋ＋Ｌ＋Ｍ×Ｎ
＝Ｏ</t>
    <phoneticPr fontId="2"/>
  </si>
  <si>
    <r>
      <t xml:space="preserve">Ｏの合計額
×４／５
</t>
    </r>
    <r>
      <rPr>
        <sz val="7"/>
        <color theme="1"/>
        <rFont val="ＭＳ ゴシック"/>
        <family val="3"/>
        <charset val="128"/>
      </rPr>
      <t>（千円未満切捨て）</t>
    </r>
    <rPh sb="2" eb="5">
      <t>ゴウケイガク</t>
    </rPh>
    <phoneticPr fontId="2"/>
  </si>
  <si>
    <r>
      <t xml:space="preserve">補助基本額
</t>
    </r>
    <r>
      <rPr>
        <sz val="7"/>
        <color theme="1"/>
        <rFont val="ＭＳ ゴシック"/>
        <family val="3"/>
        <charset val="128"/>
      </rPr>
      <t>（ＰまたはＱのいずれか低い額）</t>
    </r>
    <rPh sb="0" eb="5">
      <t>ホジョキホンガク</t>
    </rPh>
    <rPh sb="17" eb="18">
      <t>ヒク</t>
    </rPh>
    <rPh sb="19" eb="20">
      <t>ガク</t>
    </rPh>
    <phoneticPr fontId="2"/>
  </si>
  <si>
    <t>Ｒ</t>
    <phoneticPr fontId="2"/>
  </si>
  <si>
    <t>Ｓ</t>
    <phoneticPr fontId="2"/>
  </si>
  <si>
    <t>Ｔ</t>
    <phoneticPr fontId="2"/>
  </si>
  <si>
    <t>Ｕ</t>
    <phoneticPr fontId="2"/>
  </si>
  <si>
    <t>Ｖ</t>
    <phoneticPr fontId="2"/>
  </si>
  <si>
    <t>Ｓ＋Ｔ＋Ｕ×Ｖ
＝Ｗ</t>
    <phoneticPr fontId="2"/>
  </si>
  <si>
    <t>Ｘ</t>
    <phoneticPr fontId="2"/>
  </si>
  <si>
    <t>Ｙ</t>
    <phoneticPr fontId="2"/>
  </si>
  <si>
    <t>Ｚ</t>
    <phoneticPr fontId="2"/>
  </si>
  <si>
    <t>α</t>
    <phoneticPr fontId="2"/>
  </si>
  <si>
    <r>
      <t xml:space="preserve">αの合計額
×４／５
</t>
    </r>
    <r>
      <rPr>
        <sz val="7"/>
        <color theme="1"/>
        <rFont val="ＭＳ ゴシック"/>
        <family val="3"/>
        <charset val="128"/>
      </rPr>
      <t>（千円未満切捨て）</t>
    </r>
    <rPh sb="2" eb="5">
      <t>ゴウケイガク</t>
    </rPh>
    <phoneticPr fontId="2"/>
  </si>
  <si>
    <t>β</t>
    <phoneticPr fontId="2"/>
  </si>
  <si>
    <t>γ</t>
    <phoneticPr fontId="2"/>
  </si>
  <si>
    <r>
      <t xml:space="preserve">補助基本額
</t>
    </r>
    <r>
      <rPr>
        <sz val="7"/>
        <color theme="1"/>
        <rFont val="ＭＳ ゴシック"/>
        <family val="3"/>
        <charset val="128"/>
      </rPr>
      <t>（βまたはγのいずれか低い額）</t>
    </r>
    <rPh sb="0" eb="5">
      <t>ホジョキホンガク</t>
    </rPh>
    <rPh sb="17" eb="18">
      <t>ヒク</t>
    </rPh>
    <rPh sb="19" eb="20">
      <t>ガク</t>
    </rPh>
    <phoneticPr fontId="2"/>
  </si>
  <si>
    <t>備品購入費</t>
    <rPh sb="0" eb="2">
      <t>ビヒン</t>
    </rPh>
    <rPh sb="2" eb="5">
      <t>コウニュウヒ</t>
    </rPh>
    <phoneticPr fontId="2"/>
  </si>
  <si>
    <t>使用料及び賃借料（リースの場合）</t>
    <phoneticPr fontId="2"/>
  </si>
  <si>
    <t>工事費（通信環境整備のための配線工事等）</t>
    <phoneticPr fontId="2"/>
  </si>
  <si>
    <t>業務委託料・報償費・負担金</t>
    <rPh sb="0" eb="2">
      <t>ギョウム</t>
    </rPh>
    <phoneticPr fontId="2"/>
  </si>
  <si>
    <r>
      <t>※　収入の部、支出の部ともに、</t>
    </r>
    <r>
      <rPr>
        <b/>
        <u/>
        <sz val="12"/>
        <color rgb="FFFF0000"/>
        <rFont val="ＭＳ ゴシック"/>
        <family val="3"/>
        <charset val="128"/>
      </rPr>
      <t>合計額は消費税込みの総事業費となるようにしてください。</t>
    </r>
    <rPh sb="2" eb="4">
      <t>シュウニュウ</t>
    </rPh>
    <rPh sb="5" eb="6">
      <t>ブ</t>
    </rPh>
    <rPh sb="7" eb="9">
      <t>シシュツ</t>
    </rPh>
    <rPh sb="10" eb="11">
      <t>ブ</t>
    </rPh>
    <rPh sb="15" eb="18">
      <t>ゴウケイガク</t>
    </rPh>
    <rPh sb="19" eb="22">
      <t>ショウヒゼイ</t>
    </rPh>
    <rPh sb="22" eb="23">
      <t>コ</t>
    </rPh>
    <rPh sb="25" eb="29">
      <t>ソウジギョウヒ</t>
    </rPh>
    <phoneticPr fontId="2"/>
  </si>
  <si>
    <t>●●　●●</t>
    <phoneticPr fontId="2"/>
  </si>
  <si>
    <t>xxxx-xx-xxxx</t>
    <phoneticPr fontId="2"/>
  </si>
  <si>
    <t>xxx@xxxx</t>
    <phoneticPr fontId="2"/>
  </si>
  <si>
    <t>サービス種別：</t>
    <rPh sb="4" eb="6">
      <t>シュベツ</t>
    </rPh>
    <phoneticPr fontId="2"/>
  </si>
  <si>
    <t>法人所在地：</t>
    <rPh sb="0" eb="2">
      <t>ホウジン</t>
    </rPh>
    <rPh sb="2" eb="5">
      <t>ショザイチ</t>
    </rPh>
    <phoneticPr fontId="2"/>
  </si>
  <si>
    <t>理事長　●●　●●</t>
    <rPh sb="0" eb="3">
      <t>リジチョウ</t>
    </rPh>
    <phoneticPr fontId="2"/>
  </si>
  <si>
    <t>法人代表者職氏名：</t>
    <rPh sb="0" eb="2">
      <t>ホウジン</t>
    </rPh>
    <rPh sb="2" eb="5">
      <t>ダイヒョウシャ</t>
    </rPh>
    <rPh sb="5" eb="6">
      <t>ショク</t>
    </rPh>
    <rPh sb="6" eb="8">
      <t>シメイ</t>
    </rPh>
    <phoneticPr fontId="2"/>
  </si>
  <si>
    <t>〒●●●－●●●　●●市●●町●番地</t>
    <rPh sb="11" eb="12">
      <t>シ</t>
    </rPh>
    <rPh sb="14" eb="15">
      <t>マチ</t>
    </rPh>
    <rPh sb="16" eb="18">
      <t>バンチ</t>
    </rPh>
    <phoneticPr fontId="2"/>
  </si>
  <si>
    <t>法人所在地</t>
    <rPh sb="0" eb="2">
      <t>ホウジン</t>
    </rPh>
    <rPh sb="2" eb="5">
      <t>ショザイチ</t>
    </rPh>
    <phoneticPr fontId="2"/>
  </si>
  <si>
    <t>Ｇ×４／５
（千円未満切捨て）</t>
  </si>
  <si>
    <t>テクノロジー　１行目</t>
    <rPh sb="8" eb="10">
      <t>ギョウメ</t>
    </rPh>
    <phoneticPr fontId="2"/>
  </si>
  <si>
    <t>テクノロジー　２行目</t>
    <rPh sb="8" eb="10">
      <t>ギョウメ</t>
    </rPh>
    <phoneticPr fontId="2"/>
  </si>
  <si>
    <t>テクノロジー　３行目</t>
    <rPh sb="8" eb="10">
      <t>ギョウメ</t>
    </rPh>
    <phoneticPr fontId="2"/>
  </si>
  <si>
    <t>テクノロジー　４行目</t>
    <rPh sb="8" eb="10">
      <t>ギョウメ</t>
    </rPh>
    <phoneticPr fontId="2"/>
  </si>
  <si>
    <t>テクノロジー　５行目</t>
    <rPh sb="8" eb="10">
      <t>ギョウメ</t>
    </rPh>
    <phoneticPr fontId="2"/>
  </si>
  <si>
    <t>テクノロジー　６行目</t>
    <rPh sb="8" eb="10">
      <t>ギョウメ</t>
    </rPh>
    <phoneticPr fontId="2"/>
  </si>
  <si>
    <t>付帯して導入するPC・タブレット端末等</t>
  </si>
  <si>
    <t>介護ソフト　１行目</t>
    <rPh sb="0" eb="2">
      <t>カイゴ</t>
    </rPh>
    <rPh sb="7" eb="9">
      <t>ギョウメ</t>
    </rPh>
    <phoneticPr fontId="2"/>
  </si>
  <si>
    <t>介護ソフト　５行目</t>
    <rPh sb="0" eb="2">
      <t>カイゴ</t>
    </rPh>
    <rPh sb="7" eb="9">
      <t>ギョウメ</t>
    </rPh>
    <phoneticPr fontId="2"/>
  </si>
  <si>
    <t>介護ソフト　４行目</t>
    <rPh sb="0" eb="2">
      <t>カイゴ</t>
    </rPh>
    <rPh sb="7" eb="9">
      <t>ギョウメ</t>
    </rPh>
    <phoneticPr fontId="2"/>
  </si>
  <si>
    <t>介護ソフト　３行目</t>
    <rPh sb="0" eb="2">
      <t>カイゴ</t>
    </rPh>
    <rPh sb="7" eb="9">
      <t>ギョウメ</t>
    </rPh>
    <phoneticPr fontId="2"/>
  </si>
  <si>
    <t>介護ソフト　２行目</t>
    <rPh sb="0" eb="2">
      <t>カイゴ</t>
    </rPh>
    <rPh sb="7" eb="9">
      <t>ギョウメ</t>
    </rPh>
    <phoneticPr fontId="2"/>
  </si>
  <si>
    <t>補助金所要額</t>
  </si>
  <si>
    <t>種別
※プルダウンリストから選択</t>
  </si>
  <si>
    <t>パッケージ　１行目</t>
    <rPh sb="7" eb="9">
      <t>ギョウメ</t>
    </rPh>
    <phoneticPr fontId="2"/>
  </si>
  <si>
    <t>パッケージ　２行目</t>
    <rPh sb="7" eb="9">
      <t>ギョウメ</t>
    </rPh>
    <phoneticPr fontId="2"/>
  </si>
  <si>
    <t>パッケージ　３行目</t>
    <rPh sb="7" eb="9">
      <t>ギョウメ</t>
    </rPh>
    <phoneticPr fontId="2"/>
  </si>
  <si>
    <t>パッケージ　４行目</t>
    <rPh sb="7" eb="9">
      <t>ギョウメ</t>
    </rPh>
    <phoneticPr fontId="2"/>
  </si>
  <si>
    <t>パッケージ　５行目</t>
    <rPh sb="7" eb="9">
      <t>ギョウメ</t>
    </rPh>
    <phoneticPr fontId="2"/>
  </si>
  <si>
    <t>パッケージ　６行目</t>
    <rPh sb="7" eb="9">
      <t>ギョウメ</t>
    </rPh>
    <phoneticPr fontId="2"/>
  </si>
  <si>
    <t>パッケージ　７行目</t>
    <rPh sb="7" eb="9">
      <t>ギョウメ</t>
    </rPh>
    <phoneticPr fontId="2"/>
  </si>
  <si>
    <t>パッケージ　８行目</t>
    <rPh sb="7" eb="9">
      <t>ギョウメ</t>
    </rPh>
    <phoneticPr fontId="2"/>
  </si>
  <si>
    <t>パッケージ　９行目</t>
    <rPh sb="7" eb="9">
      <t>ギョウメ</t>
    </rPh>
    <phoneticPr fontId="2"/>
  </si>
  <si>
    <t>パッケージ　１０行目</t>
    <rPh sb="8" eb="10">
      <t>ギョウメ</t>
    </rPh>
    <phoneticPr fontId="2"/>
  </si>
  <si>
    <t>パッケージ　１１行目</t>
    <rPh sb="8" eb="10">
      <t>ギョウメ</t>
    </rPh>
    <phoneticPr fontId="2"/>
  </si>
  <si>
    <t>パッケージ　１２行目</t>
    <rPh sb="8" eb="10">
      <t>ギョウメ</t>
    </rPh>
    <phoneticPr fontId="2"/>
  </si>
  <si>
    <t>業務改善支援</t>
    <rPh sb="0" eb="2">
      <t>ギョウム</t>
    </rPh>
    <rPh sb="2" eb="4">
      <t>カイゼン</t>
    </rPh>
    <rPh sb="4" eb="6">
      <t>シエン</t>
    </rPh>
    <phoneticPr fontId="2"/>
  </si>
  <si>
    <t>委託業務等の内容１</t>
    <rPh sb="0" eb="2">
      <t>イタク</t>
    </rPh>
    <rPh sb="2" eb="4">
      <t>ギョウム</t>
    </rPh>
    <rPh sb="4" eb="5">
      <t>トウ</t>
    </rPh>
    <rPh sb="6" eb="8">
      <t>ナイヨウ</t>
    </rPh>
    <phoneticPr fontId="2"/>
  </si>
  <si>
    <t>委託業務等の内容２</t>
    <rPh sb="0" eb="2">
      <t>イタク</t>
    </rPh>
    <rPh sb="2" eb="4">
      <t>ギョウム</t>
    </rPh>
    <rPh sb="4" eb="5">
      <t>トウ</t>
    </rPh>
    <rPh sb="6" eb="8">
      <t>ナイヨウ</t>
    </rPh>
    <phoneticPr fontId="2"/>
  </si>
  <si>
    <t>総合計</t>
    <rPh sb="0" eb="3">
      <t>ソウゴウケイ</t>
    </rPh>
    <phoneticPr fontId="2"/>
  </si>
  <si>
    <t>●●法人　●●●</t>
    <rPh sb="2" eb="4">
      <t>ホウジン</t>
    </rPh>
    <phoneticPr fontId="2"/>
  </si>
  <si>
    <t>⑬介護業務支援＜インカム＞</t>
    <rPh sb="0" eb="7">
      <t>13カイゴギョウムシエン</t>
    </rPh>
    <phoneticPr fontId="2"/>
  </si>
  <si>
    <r>
      <rPr>
        <sz val="11"/>
        <color rgb="FFFF0000"/>
        <rFont val="ＭＳ ゴシック"/>
        <family val="3"/>
        <charset val="128"/>
      </rPr>
      <t>⑮</t>
    </r>
    <r>
      <rPr>
        <sz val="11"/>
        <color theme="1"/>
        <rFont val="ＭＳ ゴシック"/>
        <family val="3"/>
        <charset val="128"/>
      </rPr>
      <t>機能訓練支援</t>
    </r>
    <rPh sb="1" eb="3">
      <t>キノウ</t>
    </rPh>
    <rPh sb="3" eb="5">
      <t>クンレン</t>
    </rPh>
    <rPh sb="5" eb="7">
      <t>シエン</t>
    </rPh>
    <phoneticPr fontId="2"/>
  </si>
  <si>
    <r>
      <rPr>
        <sz val="11"/>
        <color rgb="FFFF0000"/>
        <rFont val="ＭＳ ゴシック"/>
        <family val="3"/>
        <charset val="128"/>
      </rPr>
      <t>⑰</t>
    </r>
    <r>
      <rPr>
        <sz val="11"/>
        <color theme="1"/>
        <rFont val="ＭＳ ゴシック"/>
        <family val="3"/>
        <charset val="128"/>
      </rPr>
      <t>認知症生活支援・認知症ケア支援</t>
    </r>
    <rPh sb="1" eb="4">
      <t>ニンチショウ</t>
    </rPh>
    <rPh sb="4" eb="6">
      <t>セイカツ</t>
    </rPh>
    <rPh sb="6" eb="8">
      <t>シエン</t>
    </rPh>
    <rPh sb="9" eb="12">
      <t>ニンチショウ</t>
    </rPh>
    <rPh sb="14" eb="16">
      <t>シエン</t>
    </rPh>
    <phoneticPr fontId="2"/>
  </si>
  <si>
    <r>
      <rPr>
        <sz val="11"/>
        <color rgb="FFFF0000"/>
        <rFont val="ＭＳ ゴシック"/>
        <family val="3"/>
        <charset val="128"/>
      </rPr>
      <t>⑯</t>
    </r>
    <r>
      <rPr>
        <sz val="11"/>
        <color theme="1"/>
        <rFont val="ＭＳ ゴシック"/>
        <family val="3"/>
        <charset val="128"/>
      </rPr>
      <t>食事・栄養管理支援</t>
    </r>
    <rPh sb="1" eb="3">
      <t>ショクジ</t>
    </rPh>
    <rPh sb="4" eb="6">
      <t>エイヨウ</t>
    </rPh>
    <rPh sb="6" eb="8">
      <t>カンリ</t>
    </rPh>
    <rPh sb="8" eb="10">
      <t>シエン</t>
    </rPh>
    <phoneticPr fontId="2"/>
  </si>
  <si>
    <r>
      <rPr>
        <sz val="11"/>
        <color rgb="FFFF0000"/>
        <rFont val="ＭＳ ゴシック"/>
        <family val="3"/>
        <charset val="128"/>
      </rPr>
      <t>⑭</t>
    </r>
    <r>
      <rPr>
        <sz val="11"/>
        <color theme="1"/>
        <rFont val="ＭＳ ゴシック"/>
        <family val="3"/>
        <charset val="128"/>
      </rPr>
      <t>介護業務支援</t>
    </r>
    <r>
      <rPr>
        <sz val="11"/>
        <color rgb="FFFF0000"/>
        <rFont val="ＭＳ ゴシック"/>
        <family val="3"/>
        <charset val="128"/>
      </rPr>
      <t>＜インカム以外＞</t>
    </r>
    <rPh sb="1" eb="3">
      <t>カイゴ</t>
    </rPh>
    <rPh sb="3" eb="5">
      <t>ギョウム</t>
    </rPh>
    <rPh sb="5" eb="7">
      <t>シエン</t>
    </rPh>
    <rPh sb="12" eb="14">
      <t>イガイ</t>
    </rPh>
    <phoneticPr fontId="2"/>
  </si>
  <si>
    <t>令和８年●月●日</t>
    <rPh sb="0" eb="2">
      <t>レイワ</t>
    </rPh>
    <rPh sb="3" eb="4">
      <t>ネン</t>
    </rPh>
    <rPh sb="5" eb="6">
      <t>ガツ</t>
    </rPh>
    <rPh sb="7" eb="8">
      <t>ニチ</t>
    </rPh>
    <phoneticPr fontId="2"/>
  </si>
  <si>
    <t>実施要綱</t>
    <rPh sb="0" eb="4">
      <t>ジッシヨウコウ</t>
    </rPh>
    <phoneticPr fontId="2"/>
  </si>
  <si>
    <t>4(1)ア</t>
    <phoneticPr fontId="2"/>
  </si>
  <si>
    <t>4(1)ウ①</t>
    <phoneticPr fontId="2"/>
  </si>
  <si>
    <t>4(1)ウ②</t>
    <phoneticPr fontId="2"/>
  </si>
  <si>
    <r>
      <t>■　介護テクノロジー</t>
    </r>
    <r>
      <rPr>
        <b/>
        <sz val="16"/>
        <color theme="1"/>
        <rFont val="ＭＳ ゴシック"/>
        <family val="3"/>
        <charset val="128"/>
      </rPr>
      <t>（「介護業務支援」に係る介護ソフト・バックオフィスソフト以外）</t>
    </r>
    <rPh sb="2" eb="4">
      <t>カイゴ</t>
    </rPh>
    <rPh sb="11" eb="13">
      <t>カイゴ</t>
    </rPh>
    <rPh sb="16" eb="18">
      <t>イガイ</t>
    </rPh>
    <phoneticPr fontId="2"/>
  </si>
  <si>
    <r>
      <t>■　介護テクノロジー</t>
    </r>
    <r>
      <rPr>
        <b/>
        <sz val="16"/>
        <color theme="1"/>
        <rFont val="ＭＳ ゴシック"/>
        <family val="3"/>
        <charset val="128"/>
      </rPr>
      <t>（「介護業務支援」に係る介護ソフト・バックオフィスソフト）</t>
    </r>
    <rPh sb="2" eb="4">
      <t>カイゴ</t>
    </rPh>
    <rPh sb="12" eb="14">
      <t>カイゴ</t>
    </rPh>
    <rPh sb="14" eb="16">
      <t>ギョウム</t>
    </rPh>
    <rPh sb="16" eb="18">
      <t>シエン</t>
    </rPh>
    <rPh sb="20" eb="21">
      <t>カカ</t>
    </rPh>
    <rPh sb="22" eb="24">
      <t>カイゴ</t>
    </rPh>
    <phoneticPr fontId="2"/>
  </si>
  <si>
    <r>
      <t xml:space="preserve">種別⑴
</t>
    </r>
    <r>
      <rPr>
        <sz val="8"/>
        <color theme="1"/>
        <rFont val="ＭＳ ゴシック"/>
        <family val="3"/>
        <charset val="128"/>
      </rPr>
      <t>※プルダウンリストから選択</t>
    </r>
    <rPh sb="0" eb="2">
      <t>シュベツ</t>
    </rPh>
    <rPh sb="16" eb="18">
      <t>センタク</t>
    </rPh>
    <phoneticPr fontId="2"/>
  </si>
  <si>
    <r>
      <t xml:space="preserve">種別⑵
</t>
    </r>
    <r>
      <rPr>
        <sz val="8"/>
        <color theme="1"/>
        <rFont val="ＭＳ ゴシック"/>
        <family val="3"/>
        <charset val="128"/>
      </rPr>
      <t>※種別⑴が「その他」の場合のみ、プルダウンリストから選択</t>
    </r>
    <rPh sb="0" eb="2">
      <t>シュベツ</t>
    </rPh>
    <rPh sb="6" eb="8">
      <t>シュベツ</t>
    </rPh>
    <rPh sb="13" eb="14">
      <t>タ</t>
    </rPh>
    <rPh sb="16" eb="18">
      <t>バアイ</t>
    </rPh>
    <rPh sb="31" eb="33">
      <t>センタク</t>
    </rPh>
    <phoneticPr fontId="2"/>
  </si>
  <si>
    <t>令和８年度中に「ケアプランデータ連携システム」等により５事業所以上とデータ連携を実施予定
（該当する場合は「○」）</t>
    <rPh sb="0" eb="2">
      <t>レイワ</t>
    </rPh>
    <rPh sb="3" eb="5">
      <t>ネンド</t>
    </rPh>
    <rPh sb="5" eb="6">
      <t>ナカ</t>
    </rPh>
    <rPh sb="23" eb="24">
      <t>トウ</t>
    </rPh>
    <rPh sb="42" eb="44">
      <t>ヨテイ</t>
    </rPh>
    <rPh sb="46" eb="48">
      <t>ガイトウ</t>
    </rPh>
    <rPh sb="50" eb="52">
      <t>バアイ</t>
    </rPh>
    <phoneticPr fontId="2"/>
  </si>
  <si>
    <t>介護業務支援＜介護ソフト＞</t>
  </si>
  <si>
    <t>バックオフィスソフト（電子サインシステム、給与、勤怠管理等）</t>
  </si>
  <si>
    <r>
      <t xml:space="preserve">種別
</t>
    </r>
    <r>
      <rPr>
        <sz val="8"/>
        <color theme="1"/>
        <rFont val="ＭＳ ゴシック"/>
        <family val="3"/>
        <charset val="128"/>
      </rPr>
      <t>※プルダウンリストから選択</t>
    </r>
    <rPh sb="0" eb="2">
      <t>シュベツ</t>
    </rPh>
    <rPh sb="15" eb="17">
      <t>センタク</t>
    </rPh>
    <phoneticPr fontId="2"/>
  </si>
  <si>
    <t>※　「介護業務支援」に係る介護ソフト・バックオフィスソフトの申請をする場合のみ作成が必要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</si>
</sst>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2"/>
      <charset val="128"/>
      <scheme val="minor"/>
    </font>
    <font>
      <sz val="12"/>
      <color theme="1"/>
      <name val="ＭＳ ゴシック"/>
      <family val="2"/>
      <charset val="128"/>
    </font>
    <font>
      <sz val="6"/>
      <name val="游ゴシック"/>
      <family val="2"/>
      <charset val="128"/>
      <scheme val="minor"/>
    </font>
    <font>
      <sz val="11"/>
      <color theme="1"/>
      <name val="ＭＳ Ｐゴシック"/>
      <family val="3"/>
      <charset val="128"/>
    </font>
    <font>
      <sz val="10"/>
      <color rgb="FF000000"/>
      <name val="Times New Roman"/>
      <family val="1"/>
    </font>
    <font>
      <sz val="11"/>
      <color theme="1"/>
      <name val="游ゴシック"/>
      <family val="2"/>
      <charset val="128"/>
      <scheme val="minor"/>
    </font>
    <font>
      <sz val="11"/>
      <name val="ＭＳ Ｐゴシック"/>
      <family val="3"/>
      <charset val="128"/>
    </font>
    <font>
      <sz val="11"/>
      <color theme="1"/>
      <name val="游ゴシック"/>
      <family val="2"/>
      <scheme val="minor"/>
    </font>
    <font>
      <sz val="11"/>
      <color theme="1"/>
      <name val="ＭＳ ゴシック"/>
      <family val="3"/>
      <charset val="128"/>
    </font>
    <font>
      <sz val="14"/>
      <color theme="1"/>
      <name val="ＭＳ ゴシック"/>
      <family val="3"/>
      <charset val="128"/>
    </font>
    <font>
      <sz val="16"/>
      <color theme="1"/>
      <name val="ＭＳ ゴシック"/>
      <family val="3"/>
      <charset val="128"/>
    </font>
    <font>
      <sz val="8"/>
      <color theme="1"/>
      <name val="ＭＳ ゴシック"/>
      <family val="3"/>
      <charset val="128"/>
    </font>
    <font>
      <sz val="10"/>
      <color theme="1"/>
      <name val="ＭＳ ゴシック"/>
      <family val="3"/>
      <charset val="128"/>
    </font>
    <font>
      <sz val="7"/>
      <color theme="1"/>
      <name val="ＭＳ ゴシック"/>
      <family val="3"/>
      <charset val="128"/>
    </font>
    <font>
      <sz val="9"/>
      <color theme="1"/>
      <name val="ＭＳ ゴシック"/>
      <family val="3"/>
      <charset val="128"/>
    </font>
    <font>
      <sz val="11"/>
      <color rgb="FFFF0000"/>
      <name val="ＭＳ ゴシック"/>
      <family val="3"/>
      <charset val="128"/>
    </font>
    <font>
      <b/>
      <sz val="11"/>
      <color rgb="FFFF0000"/>
      <name val="ＭＳ ゴシック"/>
      <family val="3"/>
      <charset val="128"/>
    </font>
    <font>
      <b/>
      <sz val="10"/>
      <color theme="1"/>
      <name val="ＭＳ ゴシック"/>
      <family val="3"/>
      <charset val="128"/>
    </font>
    <font>
      <sz val="12"/>
      <color theme="1"/>
      <name val="ＭＳ ゴシック"/>
      <family val="3"/>
      <charset val="128"/>
    </font>
    <font>
      <sz val="12"/>
      <color rgb="FFFF0000"/>
      <name val="ＭＳ ゴシック"/>
      <family val="3"/>
      <charset val="128"/>
    </font>
    <font>
      <b/>
      <sz val="11"/>
      <color theme="1"/>
      <name val="ＭＳ ゴシック"/>
      <family val="3"/>
      <charset val="128"/>
    </font>
    <font>
      <b/>
      <sz val="10"/>
      <color rgb="FFFF0000"/>
      <name val="ＭＳ ゴシック"/>
      <family val="3"/>
      <charset val="128"/>
    </font>
    <font>
      <b/>
      <sz val="9"/>
      <color rgb="FFFF0000"/>
      <name val="ＭＳ ゴシック"/>
      <family val="3"/>
      <charset val="128"/>
    </font>
    <font>
      <b/>
      <sz val="8"/>
      <color indexed="10"/>
      <name val="MS P ゴシック"/>
      <family val="3"/>
      <charset val="128"/>
    </font>
    <font>
      <sz val="18"/>
      <color theme="1"/>
      <name val="ＭＳ ゴシック"/>
      <family val="3"/>
      <charset val="128"/>
    </font>
    <font>
      <b/>
      <sz val="16"/>
      <color theme="1"/>
      <name val="ＭＳ ゴシック"/>
      <family val="3"/>
      <charset val="128"/>
    </font>
    <font>
      <sz val="12"/>
      <color rgb="FFFF0000"/>
      <name val="ＭＳ ゴシック"/>
      <family val="2"/>
      <charset val="128"/>
    </font>
    <font>
      <sz val="20"/>
      <color theme="1"/>
      <name val="ＭＳ ゴシック"/>
      <family val="2"/>
      <charset val="128"/>
    </font>
    <font>
      <sz val="6"/>
      <name val="ＭＳ ゴシック"/>
      <family val="2"/>
      <charset val="128"/>
    </font>
    <font>
      <sz val="16"/>
      <color theme="1"/>
      <name val="ＭＳ ゴシック"/>
      <family val="2"/>
      <charset val="128"/>
    </font>
    <font>
      <sz val="16"/>
      <color rgb="FFFF0000"/>
      <name val="ＭＳ ゴシック"/>
      <family val="3"/>
      <charset val="128"/>
    </font>
    <font>
      <sz val="16"/>
      <color rgb="FFFF0000"/>
      <name val="ＭＳ ゴシック"/>
      <family val="2"/>
      <charset val="128"/>
    </font>
    <font>
      <b/>
      <sz val="9"/>
      <color indexed="81"/>
      <name val="MS P ゴシック"/>
      <family val="3"/>
      <charset val="128"/>
    </font>
    <font>
      <b/>
      <u/>
      <sz val="12"/>
      <color rgb="FFFF0000"/>
      <name val="ＭＳ ゴシック"/>
      <family val="3"/>
      <charset val="128"/>
    </font>
    <font>
      <b/>
      <u/>
      <sz val="14"/>
      <color rgb="FFFF0000"/>
      <name val="ＭＳ ゴシック"/>
      <family val="3"/>
      <charset val="128"/>
    </font>
    <font>
      <u/>
      <sz val="11"/>
      <color theme="10"/>
      <name val="游ゴシック"/>
      <family val="2"/>
      <charset val="128"/>
      <scheme val="minor"/>
    </font>
    <font>
      <b/>
      <sz val="9"/>
      <color indexed="10"/>
      <name val="MS P ゴシック"/>
      <family val="3"/>
      <charset val="128"/>
    </font>
    <font>
      <b/>
      <sz val="12"/>
      <color rgb="FFFF0000"/>
      <name val="ＭＳ ゴシック"/>
      <family val="3"/>
      <charset val="128"/>
    </font>
    <font>
      <sz val="11"/>
      <name val="ＭＳ ゴシック"/>
      <family val="3"/>
      <charset val="128"/>
    </font>
    <font>
      <sz val="14"/>
      <color theme="1"/>
      <name val="游ゴシック"/>
      <family val="2"/>
      <charset val="128"/>
      <scheme val="minor"/>
    </font>
  </fonts>
  <fills count="4">
    <fill>
      <patternFill patternType="none"/>
    </fill>
    <fill>
      <patternFill patternType="gray125"/>
    </fill>
    <fill>
      <patternFill patternType="solid">
        <fgColor theme="1" tint="0.34998626667073579"/>
        <bgColor indexed="64"/>
      </patternFill>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8">
    <xf numFmtId="0" fontId="0" fillId="0" borderId="0">
      <alignment vertical="center"/>
    </xf>
    <xf numFmtId="0" fontId="4" fillId="0" borderId="0"/>
    <xf numFmtId="0" fontId="5" fillId="0" borderId="0">
      <alignment vertical="center"/>
    </xf>
    <xf numFmtId="0" fontId="6" fillId="0" borderId="0">
      <alignment vertical="center"/>
    </xf>
    <xf numFmtId="38" fontId="7"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0" fontId="35" fillId="0" borderId="0" applyNumberFormat="0" applyFill="0" applyBorder="0" applyAlignment="0" applyProtection="0">
      <alignment vertical="center"/>
    </xf>
  </cellStyleXfs>
  <cellXfs count="258">
    <xf numFmtId="0" fontId="0" fillId="0" borderId="0" xfId="0">
      <alignment vertical="center"/>
    </xf>
    <xf numFmtId="0" fontId="3" fillId="0" borderId="0" xfId="0" applyFont="1">
      <alignment vertical="center"/>
    </xf>
    <xf numFmtId="0" fontId="0" fillId="0" borderId="0" xfId="0" applyAlignment="1">
      <alignment horizontal="left" vertical="top"/>
    </xf>
    <xf numFmtId="0" fontId="8" fillId="0" borderId="0" xfId="0" applyFont="1">
      <alignment vertical="center"/>
    </xf>
    <xf numFmtId="38" fontId="8" fillId="0" borderId="0" xfId="5" applyFont="1">
      <alignment vertical="center"/>
    </xf>
    <xf numFmtId="0" fontId="9" fillId="0" borderId="0" xfId="0" applyFont="1">
      <alignment vertical="center"/>
    </xf>
    <xf numFmtId="0" fontId="10" fillId="0" borderId="0" xfId="0" applyFont="1" applyAlignment="1">
      <alignment vertical="center"/>
    </xf>
    <xf numFmtId="0" fontId="10" fillId="0" borderId="0" xfId="0" applyFont="1" applyAlignment="1">
      <alignment horizontal="center" vertical="center"/>
    </xf>
    <xf numFmtId="0" fontId="9" fillId="0" borderId="0" xfId="0" applyFont="1" applyAlignment="1">
      <alignment horizontal="right" vertical="center"/>
    </xf>
    <xf numFmtId="0" fontId="14" fillId="2" borderId="10" xfId="0" applyFont="1" applyFill="1" applyBorder="1" applyAlignment="1">
      <alignment vertical="center" wrapText="1"/>
    </xf>
    <xf numFmtId="0" fontId="8" fillId="0" borderId="16" xfId="0" applyFont="1" applyBorder="1">
      <alignment vertical="center"/>
    </xf>
    <xf numFmtId="0" fontId="8" fillId="0" borderId="1" xfId="0" applyFont="1" applyBorder="1">
      <alignment vertical="center"/>
    </xf>
    <xf numFmtId="0" fontId="8" fillId="0" borderId="1" xfId="0" applyFont="1" applyBorder="1" applyAlignment="1">
      <alignment vertical="center"/>
    </xf>
    <xf numFmtId="0" fontId="12" fillId="0" borderId="0" xfId="0" applyFont="1" applyBorder="1" applyAlignment="1">
      <alignment horizontal="center" vertical="center" wrapText="1"/>
    </xf>
    <xf numFmtId="0" fontId="8" fillId="0" borderId="0" xfId="0" applyFont="1" applyBorder="1">
      <alignment vertical="center"/>
    </xf>
    <xf numFmtId="38" fontId="8" fillId="0" borderId="1" xfId="5" applyFont="1" applyBorder="1">
      <alignment vertical="center"/>
    </xf>
    <xf numFmtId="0" fontId="18" fillId="0" borderId="0" xfId="0" applyFont="1">
      <alignment vertical="center"/>
    </xf>
    <xf numFmtId="0" fontId="8" fillId="0" borderId="1" xfId="0" applyFont="1" applyBorder="1" applyAlignment="1">
      <alignment vertical="center" wrapText="1"/>
    </xf>
    <xf numFmtId="0" fontId="8" fillId="0" borderId="11" xfId="0" applyFont="1" applyBorder="1" applyAlignment="1">
      <alignment vertical="center" wrapText="1"/>
    </xf>
    <xf numFmtId="0" fontId="8" fillId="3" borderId="9"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8" fillId="0" borderId="1" xfId="0" applyFont="1" applyBorder="1" applyAlignment="1">
      <alignment horizontal="center" vertical="center" wrapText="1"/>
    </xf>
    <xf numFmtId="0" fontId="10" fillId="0" borderId="0" xfId="0" applyFont="1" applyAlignment="1">
      <alignment horizontal="center" vertical="center"/>
    </xf>
    <xf numFmtId="0" fontId="8" fillId="0" borderId="0" xfId="0" applyFont="1" applyAlignment="1">
      <alignment horizontal="right" vertical="center"/>
    </xf>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0" xfId="0" applyFont="1" applyFill="1" applyBorder="1" applyAlignment="1">
      <alignment horizontal="center" vertical="center" wrapText="1"/>
    </xf>
    <xf numFmtId="0" fontId="8" fillId="0" borderId="1" xfId="0" applyFont="1" applyBorder="1" applyAlignment="1">
      <alignment vertical="center" shrinkToFit="1"/>
    </xf>
    <xf numFmtId="0" fontId="8" fillId="0" borderId="0" xfId="0" applyFont="1" applyAlignment="1">
      <alignment vertical="center" shrinkToFit="1"/>
    </xf>
    <xf numFmtId="0" fontId="14" fillId="3" borderId="15" xfId="0" applyFont="1" applyFill="1" applyBorder="1" applyAlignment="1">
      <alignment horizontal="center" vertical="center" wrapText="1"/>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15" fillId="0" borderId="0" xfId="0" applyFont="1" applyBorder="1" applyAlignment="1">
      <alignment horizontal="center" vertical="center"/>
    </xf>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9" xfId="0" applyFont="1" applyFill="1" applyBorder="1" applyAlignment="1">
      <alignment horizontal="center" vertical="center"/>
    </xf>
    <xf numFmtId="0" fontId="14" fillId="3" borderId="1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8" fillId="3" borderId="13" xfId="0" applyFont="1" applyFill="1" applyBorder="1" applyAlignment="1">
      <alignment vertical="center" wrapText="1"/>
    </xf>
    <xf numFmtId="0" fontId="8" fillId="3" borderId="7" xfId="0" applyFont="1" applyFill="1" applyBorder="1" applyAlignment="1">
      <alignment vertical="center" wrapText="1"/>
    </xf>
    <xf numFmtId="0" fontId="8" fillId="3" borderId="14" xfId="0" applyFont="1" applyFill="1" applyBorder="1" applyAlignment="1">
      <alignment vertical="center" wrapText="1"/>
    </xf>
    <xf numFmtId="0" fontId="8" fillId="3" borderId="10" xfId="0" applyFont="1" applyFill="1" applyBorder="1" applyAlignment="1">
      <alignment vertical="center"/>
    </xf>
    <xf numFmtId="0" fontId="10" fillId="0" borderId="0" xfId="0" applyFont="1">
      <alignment vertical="center"/>
    </xf>
    <xf numFmtId="0" fontId="27" fillId="0" borderId="0" xfId="6" applyFont="1">
      <alignment vertical="center"/>
    </xf>
    <xf numFmtId="0" fontId="1" fillId="0" borderId="0" xfId="6">
      <alignment vertical="center"/>
    </xf>
    <xf numFmtId="0" fontId="29" fillId="0" borderId="0" xfId="6" applyFont="1">
      <alignment vertical="center"/>
    </xf>
    <xf numFmtId="0" fontId="10" fillId="0" borderId="1" xfId="6" applyFont="1" applyBorder="1">
      <alignment vertical="center"/>
    </xf>
    <xf numFmtId="0" fontId="10" fillId="0" borderId="1" xfId="6" applyFont="1" applyBorder="1" applyAlignment="1">
      <alignment horizontal="center" vertical="center"/>
    </xf>
    <xf numFmtId="0" fontId="29" fillId="0" borderId="1" xfId="6" applyFont="1" applyBorder="1">
      <alignment vertical="center"/>
    </xf>
    <xf numFmtId="0" fontId="29" fillId="0" borderId="1" xfId="6" applyFont="1" applyBorder="1" applyAlignment="1">
      <alignment vertical="center" wrapText="1"/>
    </xf>
    <xf numFmtId="0" fontId="26" fillId="0" borderId="0" xfId="6" applyFont="1">
      <alignment vertical="center"/>
    </xf>
    <xf numFmtId="0" fontId="19" fillId="0" borderId="0" xfId="6" applyFont="1">
      <alignment vertical="center"/>
    </xf>
    <xf numFmtId="0" fontId="8" fillId="3" borderId="8" xfId="0" applyFont="1" applyFill="1" applyBorder="1" applyAlignment="1">
      <alignment horizontal="center" vertical="center"/>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4" xfId="0" applyFont="1" applyFill="1" applyBorder="1" applyAlignment="1">
      <alignment horizontal="center" vertical="center"/>
    </xf>
    <xf numFmtId="0" fontId="8" fillId="3" borderId="3" xfId="0" applyFont="1" applyFill="1" applyBorder="1" applyAlignment="1">
      <alignment horizontal="center" vertical="center" wrapText="1"/>
    </xf>
    <xf numFmtId="38" fontId="15" fillId="0" borderId="10" xfId="5" applyFont="1" applyBorder="1" applyAlignment="1">
      <alignment vertical="center" shrinkToFit="1"/>
    </xf>
    <xf numFmtId="38" fontId="15" fillId="0" borderId="10" xfId="5" applyFont="1" applyBorder="1" applyAlignment="1">
      <alignment horizontal="right" vertical="center" shrinkToFit="1"/>
    </xf>
    <xf numFmtId="0" fontId="8" fillId="0" borderId="16" xfId="0" applyFont="1" applyBorder="1" applyAlignment="1">
      <alignment vertical="center" shrinkToFit="1"/>
    </xf>
    <xf numFmtId="38" fontId="16" fillId="0" borderId="1" xfId="5" applyFont="1" applyBorder="1" applyAlignment="1">
      <alignment vertical="center" shrinkToFit="1"/>
    </xf>
    <xf numFmtId="0" fontId="8" fillId="0" borderId="12" xfId="0" applyFont="1" applyBorder="1" applyAlignment="1">
      <alignment horizontal="right" vertical="center"/>
    </xf>
    <xf numFmtId="0" fontId="8" fillId="0" borderId="0" xfId="0" applyFont="1" applyAlignment="1">
      <alignment horizontal="right" vertical="center"/>
    </xf>
    <xf numFmtId="0" fontId="10" fillId="0" borderId="0" xfId="0" applyFont="1" applyAlignment="1">
      <alignment horizontal="center" vertical="center"/>
    </xf>
    <xf numFmtId="0" fontId="8" fillId="0" borderId="1" xfId="0" applyFont="1" applyBorder="1" applyAlignment="1">
      <alignment horizontal="center" vertical="center" wrapText="1"/>
    </xf>
    <xf numFmtId="38" fontId="30" fillId="0" borderId="1" xfId="5" applyFont="1" applyBorder="1">
      <alignment vertical="center"/>
    </xf>
    <xf numFmtId="38" fontId="10" fillId="0" borderId="1" xfId="5" applyFont="1" applyBorder="1">
      <alignment vertical="center"/>
    </xf>
    <xf numFmtId="38" fontId="29" fillId="0" borderId="0" xfId="5" applyFont="1">
      <alignment vertical="center"/>
    </xf>
    <xf numFmtId="38" fontId="10" fillId="0" borderId="1" xfId="5" applyFont="1" applyBorder="1" applyAlignment="1">
      <alignment horizontal="center" vertical="center"/>
    </xf>
    <xf numFmtId="38" fontId="29" fillId="0" borderId="1" xfId="5" applyFont="1" applyBorder="1">
      <alignment vertical="center"/>
    </xf>
    <xf numFmtId="38" fontId="31" fillId="0" borderId="1" xfId="5" applyFont="1" applyBorder="1">
      <alignment vertical="center"/>
    </xf>
    <xf numFmtId="0" fontId="18" fillId="0" borderId="0" xfId="0" applyFont="1" applyBorder="1" applyAlignment="1">
      <alignment horizontal="center" vertical="center" shrinkToFit="1"/>
    </xf>
    <xf numFmtId="0" fontId="18" fillId="0" borderId="0" xfId="0" applyFont="1" applyBorder="1" applyAlignment="1">
      <alignment horizontal="center" vertical="center"/>
    </xf>
    <xf numFmtId="0" fontId="18" fillId="0" borderId="0" xfId="0" quotePrefix="1" applyFont="1" applyBorder="1" applyAlignment="1">
      <alignment horizontal="center" vertical="center"/>
    </xf>
    <xf numFmtId="38" fontId="8" fillId="0" borderId="0" xfId="0" applyNumberFormat="1" applyFont="1" applyAlignment="1">
      <alignment vertical="center" wrapText="1"/>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38" fontId="8" fillId="0" borderId="1" xfId="0" applyNumberFormat="1" applyFont="1" applyBorder="1" applyAlignment="1">
      <alignment vertical="center" wrapText="1"/>
    </xf>
    <xf numFmtId="0" fontId="38" fillId="0" borderId="1" xfId="0" applyFont="1" applyBorder="1" applyAlignment="1">
      <alignment horizontal="center" vertical="center" wrapText="1"/>
    </xf>
    <xf numFmtId="0" fontId="0" fillId="0" borderId="0" xfId="0" applyAlignment="1">
      <alignment horizontal="center" vertical="center"/>
    </xf>
    <xf numFmtId="0" fontId="39" fillId="0" borderId="0" xfId="0" applyFont="1">
      <alignment vertical="center"/>
    </xf>
    <xf numFmtId="0" fontId="9" fillId="0" borderId="0" xfId="0" applyFont="1" applyAlignment="1">
      <alignment vertical="center" wrapText="1"/>
    </xf>
    <xf numFmtId="0" fontId="9" fillId="0" borderId="1" xfId="0" applyFont="1" applyBorder="1" applyAlignment="1">
      <alignment vertical="center" wrapText="1"/>
    </xf>
    <xf numFmtId="0" fontId="21" fillId="0" borderId="0" xfId="0" applyFont="1" applyAlignment="1">
      <alignment horizontal="right" vertical="center"/>
    </xf>
    <xf numFmtId="0" fontId="8" fillId="3" borderId="14" xfId="0" applyFont="1" applyFill="1" applyBorder="1" applyAlignment="1">
      <alignment horizontal="center" vertical="center"/>
    </xf>
    <xf numFmtId="0" fontId="18" fillId="0" borderId="0" xfId="0" applyFont="1" applyAlignment="1">
      <alignment horizontal="right" vertical="center"/>
    </xf>
    <xf numFmtId="0" fontId="15" fillId="0" borderId="1" xfId="0" applyFont="1" applyBorder="1" applyAlignment="1">
      <alignment vertical="center" shrinkToFit="1"/>
    </xf>
    <xf numFmtId="38" fontId="15" fillId="0" borderId="1" xfId="5" applyFont="1" applyBorder="1">
      <alignment vertical="center"/>
    </xf>
    <xf numFmtId="0" fontId="8" fillId="3" borderId="15" xfId="0" applyFont="1" applyFill="1" applyBorder="1" applyAlignment="1">
      <alignment vertical="center"/>
    </xf>
    <xf numFmtId="0" fontId="8" fillId="0" borderId="0" xfId="0" applyFont="1" applyBorder="1" applyAlignment="1">
      <alignment vertical="center" shrinkToFit="1"/>
    </xf>
    <xf numFmtId="38" fontId="8" fillId="0" borderId="0" xfId="5" applyFont="1" applyBorder="1">
      <alignment vertical="center"/>
    </xf>
    <xf numFmtId="38" fontId="15" fillId="0" borderId="0" xfId="5" applyFont="1" applyBorder="1">
      <alignment vertical="center"/>
    </xf>
    <xf numFmtId="0" fontId="8" fillId="2" borderId="10" xfId="0" applyFont="1" applyFill="1" applyBorder="1" applyAlignment="1">
      <alignment vertical="center" wrapText="1"/>
    </xf>
    <xf numFmtId="38" fontId="8" fillId="2" borderId="10" xfId="5" applyFont="1" applyFill="1" applyBorder="1" applyAlignment="1">
      <alignment vertical="center" shrinkToFit="1"/>
    </xf>
    <xf numFmtId="0" fontId="8" fillId="0" borderId="10" xfId="0" applyFont="1" applyFill="1" applyBorder="1" applyAlignment="1">
      <alignment vertical="center" wrapText="1"/>
    </xf>
    <xf numFmtId="38" fontId="8" fillId="0" borderId="10" xfId="5" applyFont="1" applyFill="1" applyBorder="1" applyAlignment="1">
      <alignment vertical="center" shrinkToFit="1"/>
    </xf>
    <xf numFmtId="0" fontId="8" fillId="0" borderId="10" xfId="0" applyFont="1" applyFill="1" applyBorder="1" applyAlignment="1">
      <alignment vertical="center" shrinkToFit="1"/>
    </xf>
    <xf numFmtId="38" fontId="8" fillId="0" borderId="14" xfId="5" applyFont="1" applyFill="1" applyBorder="1" applyAlignment="1">
      <alignment vertical="center" wrapText="1"/>
    </xf>
    <xf numFmtId="38" fontId="8" fillId="0" borderId="14" xfId="5" applyFont="1" applyFill="1" applyBorder="1" applyAlignment="1">
      <alignment vertical="center" shrinkToFit="1"/>
    </xf>
    <xf numFmtId="0" fontId="8" fillId="2" borderId="29" xfId="0" applyFont="1" applyFill="1" applyBorder="1" applyAlignment="1">
      <alignment vertical="center" wrapText="1"/>
    </xf>
    <xf numFmtId="38" fontId="8" fillId="2" borderId="29" xfId="5" applyFont="1" applyFill="1" applyBorder="1" applyAlignment="1">
      <alignment vertical="center" shrinkToFit="1"/>
    </xf>
    <xf numFmtId="38" fontId="15" fillId="0" borderId="29" xfId="5" applyFont="1" applyBorder="1" applyAlignment="1">
      <alignment vertical="center" shrinkToFit="1"/>
    </xf>
    <xf numFmtId="0" fontId="8" fillId="0" borderId="29" xfId="0" applyFont="1" applyFill="1" applyBorder="1" applyAlignment="1">
      <alignment vertical="center" wrapText="1"/>
    </xf>
    <xf numFmtId="0" fontId="8" fillId="2" borderId="32" xfId="0" applyFont="1" applyFill="1" applyBorder="1" applyAlignment="1">
      <alignment vertical="center" wrapText="1"/>
    </xf>
    <xf numFmtId="38" fontId="8" fillId="2" borderId="32" xfId="5" applyFont="1" applyFill="1" applyBorder="1" applyAlignment="1">
      <alignment vertical="center" shrinkToFit="1"/>
    </xf>
    <xf numFmtId="38" fontId="15" fillId="0" borderId="32" xfId="5" applyFont="1" applyBorder="1" applyAlignment="1">
      <alignment vertical="center" shrinkToFit="1"/>
    </xf>
    <xf numFmtId="0" fontId="8" fillId="0" borderId="32" xfId="0" applyFont="1" applyFill="1" applyBorder="1" applyAlignment="1">
      <alignment vertical="center" wrapText="1"/>
    </xf>
    <xf numFmtId="0" fontId="8" fillId="0" borderId="14" xfId="0" applyFont="1" applyFill="1" applyBorder="1" applyAlignment="1">
      <alignment vertical="center" wrapText="1"/>
    </xf>
    <xf numFmtId="38" fontId="8" fillId="0" borderId="29" xfId="5" applyFont="1" applyFill="1" applyBorder="1" applyAlignment="1">
      <alignment vertical="center" shrinkToFit="1"/>
    </xf>
    <xf numFmtId="38" fontId="8" fillId="0" borderId="32" xfId="5" applyFont="1" applyFill="1" applyBorder="1" applyAlignment="1">
      <alignment vertical="center" shrinkToFit="1"/>
    </xf>
    <xf numFmtId="0" fontId="8" fillId="0" borderId="35" xfId="0" applyFont="1" applyFill="1" applyBorder="1" applyAlignment="1">
      <alignment vertical="center" wrapText="1"/>
    </xf>
    <xf numFmtId="38" fontId="8" fillId="0" borderId="35" xfId="5" applyFont="1" applyFill="1" applyBorder="1" applyAlignment="1">
      <alignment vertical="center" shrinkToFit="1"/>
    </xf>
    <xf numFmtId="38" fontId="15" fillId="0" borderId="35" xfId="5" applyFont="1" applyBorder="1" applyAlignment="1">
      <alignment vertical="center" shrinkToFit="1"/>
    </xf>
    <xf numFmtId="38" fontId="15" fillId="0" borderId="14" xfId="5" applyFont="1" applyBorder="1" applyAlignment="1">
      <alignment vertical="center" shrinkToFit="1"/>
    </xf>
    <xf numFmtId="0" fontId="8" fillId="0" borderId="30" xfId="0" applyFont="1" applyFill="1" applyBorder="1" applyAlignment="1">
      <alignment vertical="center" wrapText="1"/>
    </xf>
    <xf numFmtId="38" fontId="8" fillId="0" borderId="30" xfId="5" applyFont="1" applyFill="1" applyBorder="1" applyAlignment="1">
      <alignment vertical="center" wrapText="1"/>
    </xf>
    <xf numFmtId="38" fontId="8" fillId="0" borderId="30" xfId="5" applyFont="1" applyFill="1" applyBorder="1" applyAlignment="1">
      <alignment vertical="center" shrinkToFit="1"/>
    </xf>
    <xf numFmtId="0" fontId="8" fillId="0" borderId="33" xfId="0" applyFont="1" applyFill="1" applyBorder="1" applyAlignment="1">
      <alignment vertical="center" wrapText="1"/>
    </xf>
    <xf numFmtId="38" fontId="8" fillId="0" borderId="33" xfId="5" applyFont="1" applyFill="1" applyBorder="1" applyAlignment="1">
      <alignment vertical="center" wrapText="1"/>
    </xf>
    <xf numFmtId="38" fontId="8" fillId="0" borderId="33" xfId="5" applyFont="1" applyFill="1" applyBorder="1" applyAlignment="1">
      <alignment vertical="center" shrinkToFit="1"/>
    </xf>
    <xf numFmtId="0" fontId="8" fillId="0" borderId="36" xfId="0" applyFont="1" applyFill="1" applyBorder="1" applyAlignment="1">
      <alignment vertical="center" wrapText="1"/>
    </xf>
    <xf numFmtId="38" fontId="8" fillId="0" borderId="36" xfId="5" applyFont="1" applyFill="1" applyBorder="1" applyAlignment="1">
      <alignment vertical="center" wrapText="1"/>
    </xf>
    <xf numFmtId="38" fontId="8" fillId="0" borderId="36" xfId="5" applyFont="1" applyFill="1" applyBorder="1" applyAlignment="1">
      <alignment vertical="center" shrinkToFit="1"/>
    </xf>
    <xf numFmtId="0" fontId="14" fillId="2" borderId="29" xfId="0" applyFont="1" applyFill="1" applyBorder="1" applyAlignment="1">
      <alignment vertical="center" wrapText="1"/>
    </xf>
    <xf numFmtId="0" fontId="8" fillId="0" borderId="29" xfId="0" applyFont="1" applyFill="1" applyBorder="1" applyAlignment="1">
      <alignment vertical="center" shrinkToFit="1"/>
    </xf>
    <xf numFmtId="38" fontId="15" fillId="0" borderId="29" xfId="5" applyFont="1" applyBorder="1" applyAlignment="1">
      <alignment horizontal="right" vertical="center" shrinkToFit="1"/>
    </xf>
    <xf numFmtId="0" fontId="14" fillId="2" borderId="32" xfId="0" applyFont="1" applyFill="1" applyBorder="1" applyAlignment="1">
      <alignment vertical="center" wrapText="1"/>
    </xf>
    <xf numFmtId="0" fontId="8" fillId="0" borderId="32" xfId="0" applyFont="1" applyFill="1" applyBorder="1" applyAlignment="1">
      <alignment vertical="center" shrinkToFit="1"/>
    </xf>
    <xf numFmtId="38" fontId="15" fillId="0" borderId="32" xfId="5" applyFont="1" applyBorder="1" applyAlignment="1">
      <alignment horizontal="right" vertical="center" shrinkToFit="1"/>
    </xf>
    <xf numFmtId="0" fontId="21" fillId="0" borderId="0" xfId="0" applyFont="1">
      <alignment vertical="center"/>
    </xf>
    <xf numFmtId="38" fontId="16" fillId="0" borderId="8" xfId="5" applyFont="1" applyBorder="1" applyAlignment="1">
      <alignment horizontal="right" vertical="center" shrinkToFit="1"/>
    </xf>
    <xf numFmtId="38" fontId="16" fillId="0" borderId="9" xfId="5" applyFont="1" applyBorder="1" applyAlignment="1">
      <alignment horizontal="right" vertical="center" shrinkToFit="1"/>
    </xf>
    <xf numFmtId="38" fontId="16" fillId="0" borderId="10" xfId="5" applyFont="1" applyBorder="1" applyAlignment="1">
      <alignment horizontal="right" vertical="center" shrinkToFit="1"/>
    </xf>
    <xf numFmtId="0" fontId="8" fillId="0" borderId="32" xfId="0" applyFont="1" applyFill="1" applyBorder="1" applyAlignment="1">
      <alignment vertical="center" wrapText="1"/>
    </xf>
    <xf numFmtId="38" fontId="8" fillId="0" borderId="33" xfId="5" applyFont="1" applyFill="1" applyBorder="1" applyAlignment="1">
      <alignment horizontal="right" vertical="center" shrinkToFit="1"/>
    </xf>
    <xf numFmtId="38" fontId="8" fillId="0" borderId="34" xfId="5" applyFont="1" applyFill="1" applyBorder="1" applyAlignment="1">
      <alignment horizontal="right" vertical="center" shrinkToFit="1"/>
    </xf>
    <xf numFmtId="0" fontId="8" fillId="0" borderId="35" xfId="0" applyFont="1" applyFill="1" applyBorder="1" applyAlignment="1">
      <alignment vertical="center" wrapText="1"/>
    </xf>
    <xf numFmtId="38" fontId="8" fillId="0" borderId="36" xfId="5" applyFont="1" applyFill="1" applyBorder="1" applyAlignment="1">
      <alignment horizontal="right" vertical="center" shrinkToFit="1"/>
    </xf>
    <xf numFmtId="38" fontId="8" fillId="0" borderId="37" xfId="5" applyFont="1" applyFill="1" applyBorder="1" applyAlignment="1">
      <alignment horizontal="right" vertical="center" shrinkToFit="1"/>
    </xf>
    <xf numFmtId="0" fontId="8" fillId="0" borderId="10" xfId="0" applyFont="1" applyFill="1" applyBorder="1" applyAlignment="1">
      <alignment vertical="center" wrapText="1"/>
    </xf>
    <xf numFmtId="38" fontId="8" fillId="0" borderId="14" xfId="5" applyFont="1" applyFill="1" applyBorder="1" applyAlignment="1">
      <alignment horizontal="right" vertical="center" shrinkToFit="1"/>
    </xf>
    <xf numFmtId="38" fontId="8" fillId="0" borderId="15" xfId="5" applyFont="1" applyFill="1" applyBorder="1" applyAlignment="1">
      <alignment horizontal="right" vertical="center" shrinkToFit="1"/>
    </xf>
    <xf numFmtId="38" fontId="8" fillId="0" borderId="30" xfId="5" applyFont="1" applyFill="1" applyBorder="1" applyAlignment="1">
      <alignment horizontal="right" vertical="center" shrinkToFit="1"/>
    </xf>
    <xf numFmtId="38" fontId="8" fillId="0" borderId="31" xfId="5" applyFont="1" applyFill="1" applyBorder="1" applyAlignment="1">
      <alignment horizontal="right" vertical="center" shrinkToFit="1"/>
    </xf>
    <xf numFmtId="0" fontId="18" fillId="0" borderId="26" xfId="0" quotePrefix="1" applyFont="1" applyBorder="1" applyAlignment="1">
      <alignment horizontal="center" vertical="center"/>
    </xf>
    <xf numFmtId="0" fontId="18" fillId="0" borderId="28" xfId="0" quotePrefix="1"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8" fillId="0" borderId="29" xfId="0" applyFont="1" applyFill="1" applyBorder="1" applyAlignment="1">
      <alignment vertical="center" wrapText="1"/>
    </xf>
    <xf numFmtId="0" fontId="8" fillId="3" borderId="9" xfId="0" applyFont="1" applyFill="1" applyBorder="1" applyAlignment="1">
      <alignment horizontal="center" vertical="center"/>
    </xf>
    <xf numFmtId="38" fontId="15" fillId="0" borderId="8" xfId="5" applyFont="1" applyBorder="1" applyAlignment="1">
      <alignment horizontal="right" vertical="center" shrinkToFit="1"/>
    </xf>
    <xf numFmtId="38" fontId="15" fillId="0" borderId="9" xfId="5" applyFont="1" applyBorder="1" applyAlignment="1">
      <alignment horizontal="right" vertical="center" shrinkToFit="1"/>
    </xf>
    <xf numFmtId="38" fontId="15" fillId="0" borderId="10" xfId="5" applyFont="1" applyBorder="1" applyAlignment="1">
      <alignment horizontal="right" vertical="center" shrinkToFit="1"/>
    </xf>
    <xf numFmtId="0" fontId="8" fillId="0" borderId="1" xfId="0" applyFont="1" applyBorder="1" applyAlignment="1">
      <alignment horizontal="center" vertical="center" shrinkToFit="1"/>
    </xf>
    <xf numFmtId="0" fontId="8" fillId="3" borderId="1" xfId="0" applyFont="1" applyFill="1" applyBorder="1" applyAlignment="1">
      <alignment horizontal="center" vertical="center"/>
    </xf>
    <xf numFmtId="0" fontId="8" fillId="3" borderId="8" xfId="0" applyFont="1" applyFill="1" applyBorder="1" applyAlignment="1">
      <alignment horizontal="center" vertical="center"/>
    </xf>
    <xf numFmtId="0" fontId="14" fillId="3" borderId="11"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38" fontId="16" fillId="0" borderId="1" xfId="5" applyFont="1" applyBorder="1" applyAlignment="1">
      <alignment horizontal="right" vertical="center" shrinkToFit="1"/>
    </xf>
    <xf numFmtId="38" fontId="15" fillId="0" borderId="1" xfId="5" applyFont="1" applyBorder="1" applyAlignment="1">
      <alignment horizontal="right" vertical="center" shrinkToFit="1"/>
    </xf>
    <xf numFmtId="38" fontId="34" fillId="0" borderId="14" xfId="0" applyNumberFormat="1" applyFont="1" applyBorder="1" applyAlignment="1">
      <alignment horizontal="right" vertical="center"/>
    </xf>
    <xf numFmtId="38" fontId="34" fillId="0" borderId="15" xfId="0" applyNumberFormat="1" applyFont="1" applyBorder="1" applyAlignment="1">
      <alignment horizontal="right" vertical="center"/>
    </xf>
    <xf numFmtId="0" fontId="18" fillId="3" borderId="1"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xf numFmtId="0" fontId="8" fillId="3" borderId="11"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5" xfId="0" applyFont="1" applyFill="1" applyBorder="1" applyAlignment="1">
      <alignment horizontal="center" vertical="center"/>
    </xf>
    <xf numFmtId="38" fontId="16" fillId="0" borderId="8" xfId="5" applyFont="1" applyBorder="1" applyAlignment="1">
      <alignment horizontal="right" vertical="center"/>
    </xf>
    <xf numFmtId="38" fontId="16" fillId="0" borderId="10" xfId="5" applyFont="1" applyBorder="1" applyAlignment="1">
      <alignment horizontal="right" vertical="center"/>
    </xf>
    <xf numFmtId="38" fontId="15" fillId="0" borderId="8" xfId="5" applyFont="1" applyBorder="1" applyAlignment="1">
      <alignment horizontal="right" vertical="center"/>
    </xf>
    <xf numFmtId="38" fontId="15" fillId="0" borderId="10" xfId="5" applyFont="1" applyBorder="1" applyAlignment="1">
      <alignment horizontal="right" vertical="center"/>
    </xf>
    <xf numFmtId="0" fontId="8" fillId="0" borderId="1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3" xfId="0" applyFont="1" applyFill="1" applyBorder="1" applyAlignment="1">
      <alignment horizontal="left" vertical="center" wrapText="1"/>
    </xf>
    <xf numFmtId="38" fontId="15" fillId="0" borderId="11" xfId="5" applyFont="1" applyBorder="1" applyAlignment="1">
      <alignment horizontal="right" vertical="center" wrapText="1"/>
    </xf>
    <xf numFmtId="38" fontId="15" fillId="0" borderId="12" xfId="5" applyFont="1" applyBorder="1" applyAlignment="1">
      <alignment horizontal="right" vertical="center" wrapText="1"/>
    </xf>
    <xf numFmtId="38" fontId="15" fillId="0" borderId="14" xfId="5" applyFont="1" applyBorder="1" applyAlignment="1">
      <alignment horizontal="right" vertical="center" wrapText="1"/>
    </xf>
    <xf numFmtId="38" fontId="15" fillId="0" borderId="15" xfId="5" applyFont="1" applyBorder="1" applyAlignment="1">
      <alignment horizontal="right" vertical="center" wrapText="1"/>
    </xf>
    <xf numFmtId="38" fontId="8" fillId="0" borderId="2" xfId="5" applyFont="1" applyFill="1" applyBorder="1" applyAlignment="1">
      <alignment horizontal="right" vertical="center"/>
    </xf>
    <xf numFmtId="38" fontId="8" fillId="0" borderId="3" xfId="5" applyFont="1" applyFill="1" applyBorder="1" applyAlignment="1">
      <alignment horizontal="right" vertical="center"/>
    </xf>
    <xf numFmtId="0" fontId="24" fillId="0" borderId="0" xfId="0" applyFont="1" applyAlignment="1">
      <alignment horizontal="center" vertical="center"/>
    </xf>
    <xf numFmtId="38" fontId="37" fillId="0" borderId="26" xfId="5" applyFont="1" applyBorder="1" applyAlignment="1">
      <alignment horizontal="center" vertical="center" shrinkToFit="1"/>
    </xf>
    <xf numFmtId="38" fontId="37" fillId="0" borderId="27" xfId="5" applyFont="1" applyBorder="1" applyAlignment="1">
      <alignment horizontal="center" vertical="center" shrinkToFit="1"/>
    </xf>
    <xf numFmtId="38" fontId="37" fillId="0" borderId="28" xfId="5"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25" xfId="0" applyFont="1" applyBorder="1" applyAlignment="1">
      <alignment horizontal="center" vertical="center" shrinkToFit="1"/>
    </xf>
    <xf numFmtId="0" fontId="10" fillId="0" borderId="0" xfId="0" applyFont="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left" vertical="center"/>
    </xf>
    <xf numFmtId="0" fontId="8" fillId="0" borderId="6"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9" xfId="0" applyFont="1" applyBorder="1" applyAlignment="1">
      <alignment horizontal="center" vertical="center"/>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8" fillId="0" borderId="12" xfId="0" applyFont="1" applyBorder="1" applyAlignment="1">
      <alignment horizontal="left" vertical="center" wrapText="1"/>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cellXfs>
  <cellStyles count="8">
    <cellStyle name="ハイパーリンク" xfId="7" builtinId="8" hidden="1"/>
    <cellStyle name="桁区切り" xfId="5" builtinId="6"/>
    <cellStyle name="桁区切り 2" xfId="4" xr:uid="{00000000-0005-0000-0000-000001000000}"/>
    <cellStyle name="標準" xfId="0" builtinId="0"/>
    <cellStyle name="標準 2" xfId="1" xr:uid="{00000000-0005-0000-0000-000003000000}"/>
    <cellStyle name="標準 2 2" xfId="2" xr:uid="{00000000-0005-0000-0000-000004000000}"/>
    <cellStyle name="標準 2 2 2" xfId="3" xr:uid="{00000000-0005-0000-0000-000005000000}"/>
    <cellStyle name="標準 3" xfId="6" xr:uid="{B20768EF-6C4C-4D07-BB23-E5F4E6B5F96B}"/>
  </cellStyles>
  <dxfs count="2">
    <dxf>
      <fill>
        <patternFill>
          <bgColor theme="1" tint="0.34998626667073579"/>
        </patternFill>
      </fill>
    </dxf>
    <dxf>
      <fill>
        <patternFill patternType="solid">
          <bgColor theme="0"/>
        </patternFill>
      </fill>
    </dxf>
  </dxfs>
  <tableStyles count="0" defaultTableStyle="TableStyleMedium2" defaultPivotStyle="PivotStyleLight16"/>
  <colors>
    <mruColors>
      <color rgb="FFFFFFCC"/>
      <color rgb="FFD9F1FF"/>
      <color rgb="FFFFFF99"/>
      <color rgb="FFFF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578613</xdr:colOff>
      <xdr:row>0</xdr:row>
      <xdr:rowOff>60575</xdr:rowOff>
    </xdr:from>
    <xdr:to>
      <xdr:col>18</xdr:col>
      <xdr:colOff>1073958</xdr:colOff>
      <xdr:row>2</xdr:row>
      <xdr:rowOff>168406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4686819" y="60575"/>
          <a:ext cx="3689021" cy="600890"/>
        </a:xfrm>
        <a:prstGeom prst="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　行や列の追加・削除をしないでください。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　赤字のセルの数式を改変しないでください。</a:t>
          </a:r>
        </a:p>
      </xdr:txBody>
    </xdr:sp>
    <xdr:clientData/>
  </xdr:twoCellAnchor>
  <xdr:twoCellAnchor>
    <xdr:from>
      <xdr:col>7</xdr:col>
      <xdr:colOff>226219</xdr:colOff>
      <xdr:row>24</xdr:row>
      <xdr:rowOff>433729</xdr:rowOff>
    </xdr:from>
    <xdr:to>
      <xdr:col>11</xdr:col>
      <xdr:colOff>250032</xdr:colOff>
      <xdr:row>28</xdr:row>
      <xdr:rowOff>3403</xdr:rowOff>
    </xdr:to>
    <xdr:sp macro="" textlink="">
      <xdr:nvSpPr>
        <xdr:cNvPr id="3" name="テキスト ボックス 2">
          <a:extLst>
            <a:ext uri="{FF2B5EF4-FFF2-40B4-BE49-F238E27FC236}">
              <a16:creationId xmlns:a16="http://schemas.microsoft.com/office/drawing/2014/main" id="{A2A423FD-2A36-96DA-68C1-799A7B4BA917}"/>
            </a:ext>
          </a:extLst>
        </xdr:cNvPr>
        <xdr:cNvSpPr txBox="1"/>
      </xdr:nvSpPr>
      <xdr:spPr>
        <a:xfrm>
          <a:off x="6703219" y="10220667"/>
          <a:ext cx="4274344" cy="1569924"/>
        </a:xfrm>
        <a:prstGeom prst="rect">
          <a:avLst/>
        </a:prstGeom>
        <a:solidFill>
          <a:srgbClr val="FFFFFF">
            <a:alpha val="9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u="sng" kern="1200">
              <a:solidFill>
                <a:srgbClr val="FF0000"/>
              </a:solidFill>
              <a:latin typeface="ＭＳ ゴシック" panose="020B0609070205080204" pitchFamily="49" charset="-128"/>
              <a:ea typeface="ＭＳ ゴシック" panose="020B0609070205080204" pitchFamily="49" charset="-128"/>
            </a:rPr>
            <a:t>介護ソフトの導入と合わせて、実施要綱４（１）イの支援（</a:t>
          </a:r>
          <a:r>
            <a:rPr kumimoji="1" lang="en-US" altLang="ja-JP" sz="1100" b="1" u="sng" kern="1200">
              <a:solidFill>
                <a:srgbClr val="FF0000"/>
              </a:solidFill>
              <a:latin typeface="ＭＳ ゴシック" panose="020B0609070205080204" pitchFamily="49" charset="-128"/>
              <a:ea typeface="ＭＳ ゴシック" panose="020B0609070205080204" pitchFamily="49" charset="-128"/>
            </a:rPr>
            <a:t>※</a:t>
          </a:r>
          <a:r>
            <a:rPr kumimoji="1" lang="ja-JP" altLang="en-US" sz="1100" b="1" u="sng" kern="1200">
              <a:solidFill>
                <a:srgbClr val="FF0000"/>
              </a:solidFill>
              <a:latin typeface="ＭＳ ゴシック" panose="020B0609070205080204" pitchFamily="49" charset="-128"/>
              <a:ea typeface="ＭＳ ゴシック" panose="020B0609070205080204" pitchFamily="49" charset="-128"/>
            </a:rPr>
            <a:t>）を活用する場合は、上欄ではなく下欄に入力してください。</a:t>
          </a:r>
          <a:endParaRPr kumimoji="1" lang="en-US" altLang="ja-JP" sz="1100" b="1" u="sng" kern="1200">
            <a:solidFill>
              <a:srgbClr val="FF0000"/>
            </a:solidFill>
            <a:latin typeface="ＭＳ ゴシック" panose="020B0609070205080204" pitchFamily="49" charset="-128"/>
            <a:ea typeface="ＭＳ ゴシック" panose="020B0609070205080204" pitchFamily="49" charset="-128"/>
          </a:endParaRPr>
        </a:p>
        <a:p>
          <a:endParaRPr kumimoji="1" lang="en-US" altLang="ja-JP" sz="1100" kern="1200">
            <a:solidFill>
              <a:srgbClr val="FF0000"/>
            </a:solidFill>
            <a:latin typeface="ＭＳ ゴシック" panose="020B0609070205080204" pitchFamily="49" charset="-128"/>
            <a:ea typeface="ＭＳ ゴシック" panose="020B0609070205080204" pitchFamily="49" charset="-128"/>
          </a:endParaRPr>
        </a:p>
        <a:p>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r>
            <a:rPr kumimoji="1" lang="ja-JP" altLang="en-US" sz="1100" kern="1200">
              <a:solidFill>
                <a:srgbClr val="FF0000"/>
              </a:solidFill>
              <a:effectLst/>
              <a:latin typeface="ＭＳ ゴシック" panose="020B0609070205080204" pitchFamily="49" charset="-128"/>
              <a:ea typeface="ＭＳ ゴシック" panose="020B0609070205080204" pitchFamily="49" charset="-128"/>
              <a:cs typeface="+mn-cs"/>
            </a:rPr>
            <a:t>介護ソフト・バックオフィスソフトの導入に伴い、一体的に使用するための「付帯する通信環境整備」及び「付帯して導入する</a:t>
          </a:r>
          <a:r>
            <a:rPr kumimoji="1" lang="en-US" altLang="ja-JP" sz="1100" kern="1200">
              <a:solidFill>
                <a:srgbClr val="FF0000"/>
              </a:solidFill>
              <a:effectLst/>
              <a:latin typeface="ＭＳ ゴシック" panose="020B0609070205080204" pitchFamily="49" charset="-128"/>
              <a:ea typeface="ＭＳ ゴシック" panose="020B0609070205080204" pitchFamily="49" charset="-128"/>
              <a:cs typeface="+mn-cs"/>
            </a:rPr>
            <a:t>PC</a:t>
          </a:r>
          <a:r>
            <a:rPr kumimoji="1" lang="ja-JP" altLang="en-US" sz="1100" kern="1200">
              <a:solidFill>
                <a:srgbClr val="FF0000"/>
              </a:solidFill>
              <a:effectLst/>
              <a:latin typeface="ＭＳ ゴシック" panose="020B0609070205080204" pitchFamily="49" charset="-128"/>
              <a:ea typeface="ＭＳ ゴシック" panose="020B0609070205080204" pitchFamily="49" charset="-128"/>
              <a:cs typeface="+mn-cs"/>
            </a:rPr>
            <a:t>・タブレット端末等」をあわせて申請するもの。</a:t>
          </a:r>
          <a:endParaRPr kumimoji="1" lang="en-US" altLang="ja-JP" sz="1100" kern="120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19</xdr:col>
      <xdr:colOff>178593</xdr:colOff>
      <xdr:row>24</xdr:row>
      <xdr:rowOff>166687</xdr:rowOff>
    </xdr:from>
    <xdr:to>
      <xdr:col>23</xdr:col>
      <xdr:colOff>261937</xdr:colOff>
      <xdr:row>28</xdr:row>
      <xdr:rowOff>440531</xdr:rowOff>
    </xdr:to>
    <xdr:grpSp>
      <xdr:nvGrpSpPr>
        <xdr:cNvPr id="12" name="グループ化 11">
          <a:extLst>
            <a:ext uri="{FF2B5EF4-FFF2-40B4-BE49-F238E27FC236}">
              <a16:creationId xmlns:a16="http://schemas.microsoft.com/office/drawing/2014/main" id="{B42D20D9-FE59-9143-D944-78275325281D}"/>
            </a:ext>
          </a:extLst>
        </xdr:cNvPr>
        <xdr:cNvGrpSpPr/>
      </xdr:nvGrpSpPr>
      <xdr:grpSpPr>
        <a:xfrm>
          <a:off x="18597562" y="9953625"/>
          <a:ext cx="2845594" cy="2274094"/>
          <a:chOff x="18597562" y="9953625"/>
          <a:chExt cx="2845594" cy="2274094"/>
        </a:xfrm>
      </xdr:grpSpPr>
      <xdr:sp macro="" textlink="">
        <xdr:nvSpPr>
          <xdr:cNvPr id="10" name="テキスト ボックス 9">
            <a:extLst>
              <a:ext uri="{FF2B5EF4-FFF2-40B4-BE49-F238E27FC236}">
                <a16:creationId xmlns:a16="http://schemas.microsoft.com/office/drawing/2014/main" id="{A65DF18A-247F-9D39-C8AA-1B998D29E27A}"/>
              </a:ext>
            </a:extLst>
          </xdr:cNvPr>
          <xdr:cNvSpPr txBox="1"/>
        </xdr:nvSpPr>
        <xdr:spPr>
          <a:xfrm>
            <a:off x="18597562" y="9953625"/>
            <a:ext cx="2845594" cy="2274094"/>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ysClr val="windowText" lastClr="000000"/>
                </a:solidFill>
                <a:latin typeface="Meiryo UI" panose="020B0604030504040204" pitchFamily="50" charset="-128"/>
                <a:ea typeface="Meiryo UI" panose="020B0604030504040204" pitchFamily="50" charset="-128"/>
              </a:rPr>
              <a:t>　　　</a:t>
            </a:r>
            <a:r>
              <a:rPr kumimoji="1" lang="ja-JP" altLang="en-US" sz="1100" u="sng" kern="1200">
                <a:solidFill>
                  <a:sysClr val="windowText" lastClr="000000"/>
                </a:solidFill>
                <a:latin typeface="Meiryo UI" panose="020B0604030504040204" pitchFamily="50" charset="-128"/>
                <a:ea typeface="Meiryo UI" panose="020B0604030504040204" pitchFamily="50" charset="-128"/>
              </a:rPr>
              <a:t>介護ソフト及びバックオフィスソフトのみ</a:t>
            </a:r>
            <a:r>
              <a:rPr kumimoji="1" lang="ja-JP" altLang="en-US" sz="1100" kern="1200">
                <a:solidFill>
                  <a:sysClr val="windowText" lastClr="000000"/>
                </a:solidFill>
                <a:latin typeface="Meiryo UI" panose="020B0604030504040204" pitchFamily="50" charset="-128"/>
                <a:ea typeface="Meiryo UI" panose="020B0604030504040204" pitchFamily="50" charset="-128"/>
              </a:rPr>
              <a:t>を</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r>
              <a:rPr kumimoji="1" lang="ja-JP" altLang="en-US" sz="1100" kern="1200">
                <a:solidFill>
                  <a:sysClr val="windowText" lastClr="000000"/>
                </a:solidFill>
                <a:latin typeface="Meiryo UI" panose="020B0604030504040204" pitchFamily="50" charset="-128"/>
                <a:ea typeface="Meiryo UI" panose="020B0604030504040204" pitchFamily="50" charset="-128"/>
              </a:rPr>
              <a:t>　　　導入する場合、上欄に入力してください。</a:t>
            </a:r>
          </a:p>
        </xdr:txBody>
      </xdr:sp>
      <xdr:sp macro="" textlink="">
        <xdr:nvSpPr>
          <xdr:cNvPr id="11" name="右中かっこ 10">
            <a:extLst>
              <a:ext uri="{FF2B5EF4-FFF2-40B4-BE49-F238E27FC236}">
                <a16:creationId xmlns:a16="http://schemas.microsoft.com/office/drawing/2014/main" id="{2E17E834-7903-7FF3-B7A1-E3E9D0EFBE4C}"/>
              </a:ext>
            </a:extLst>
          </xdr:cNvPr>
          <xdr:cNvSpPr/>
        </xdr:nvSpPr>
        <xdr:spPr>
          <a:xfrm>
            <a:off x="18657095" y="10048875"/>
            <a:ext cx="226218" cy="2143125"/>
          </a:xfrm>
          <a:prstGeom prst="rightBrace">
            <a:avLst>
              <a:gd name="adj1" fmla="val 69047"/>
              <a:gd name="adj2" fmla="val 4832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solidFill>
                <a:srgbClr val="FF0000"/>
              </a:solidFill>
            </a:endParaRPr>
          </a:p>
        </xdr:txBody>
      </xdr:sp>
    </xdr:grpSp>
    <xdr:clientData/>
  </xdr:twoCellAnchor>
  <xdr:twoCellAnchor>
    <xdr:from>
      <xdr:col>19</xdr:col>
      <xdr:colOff>178594</xdr:colOff>
      <xdr:row>29</xdr:row>
      <xdr:rowOff>130967</xdr:rowOff>
    </xdr:from>
    <xdr:to>
      <xdr:col>23</xdr:col>
      <xdr:colOff>261938</xdr:colOff>
      <xdr:row>33</xdr:row>
      <xdr:rowOff>404811</xdr:rowOff>
    </xdr:to>
    <xdr:grpSp>
      <xdr:nvGrpSpPr>
        <xdr:cNvPr id="13" name="グループ化 12">
          <a:extLst>
            <a:ext uri="{FF2B5EF4-FFF2-40B4-BE49-F238E27FC236}">
              <a16:creationId xmlns:a16="http://schemas.microsoft.com/office/drawing/2014/main" id="{13390058-4ED8-49CC-A32B-1B4A760A57ED}"/>
            </a:ext>
          </a:extLst>
        </xdr:cNvPr>
        <xdr:cNvGrpSpPr/>
      </xdr:nvGrpSpPr>
      <xdr:grpSpPr>
        <a:xfrm>
          <a:off x="18597563" y="12418217"/>
          <a:ext cx="2845594" cy="2274094"/>
          <a:chOff x="18597562" y="9953625"/>
          <a:chExt cx="2845594" cy="2274094"/>
        </a:xfrm>
      </xdr:grpSpPr>
      <xdr:sp macro="" textlink="">
        <xdr:nvSpPr>
          <xdr:cNvPr id="14" name="テキスト ボックス 13">
            <a:extLst>
              <a:ext uri="{FF2B5EF4-FFF2-40B4-BE49-F238E27FC236}">
                <a16:creationId xmlns:a16="http://schemas.microsoft.com/office/drawing/2014/main" id="{EE1D1570-2B1C-7B3D-96EB-DB320DF972A7}"/>
              </a:ext>
            </a:extLst>
          </xdr:cNvPr>
          <xdr:cNvSpPr txBox="1"/>
        </xdr:nvSpPr>
        <xdr:spPr>
          <a:xfrm>
            <a:off x="18597562" y="9953625"/>
            <a:ext cx="2845594" cy="227409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latin typeface="Meiryo UI" panose="020B0604030504040204" pitchFamily="50" charset="-128"/>
                <a:ea typeface="Meiryo UI" panose="020B0604030504040204" pitchFamily="50" charset="-128"/>
              </a:rPr>
              <a:t>　　　</a:t>
            </a:r>
            <a:r>
              <a:rPr kumimoji="1" lang="ja-JP" altLang="en-US" sz="1100" u="sng" kern="1200">
                <a:latin typeface="Meiryo UI" panose="020B0604030504040204" pitchFamily="50" charset="-128"/>
                <a:ea typeface="Meiryo UI" panose="020B0604030504040204" pitchFamily="50" charset="-128"/>
              </a:rPr>
              <a:t>介護ソフトの導入と合わせて</a:t>
            </a:r>
            <a:endParaRPr kumimoji="1" lang="en-US" altLang="ja-JP" sz="1100" u="sng" kern="1200">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　　　</a:t>
            </a:r>
            <a:r>
              <a:rPr kumimoji="1" lang="ja-JP" altLang="en-US" sz="1100" u="sng" kern="1200">
                <a:latin typeface="Meiryo UI" panose="020B0604030504040204" pitchFamily="50" charset="-128"/>
                <a:ea typeface="Meiryo UI" panose="020B0604030504040204" pitchFamily="50" charset="-128"/>
              </a:rPr>
              <a:t>実施要綱４（１）イの支援を活用する</a:t>
            </a:r>
            <a:endParaRPr kumimoji="1" lang="en-US" altLang="ja-JP" sz="1100" u="sng" kern="1200">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　　　</a:t>
            </a:r>
            <a:r>
              <a:rPr kumimoji="1" lang="ja-JP" altLang="en-US" sz="1100" u="sng" kern="1200">
                <a:latin typeface="Meiryo UI" panose="020B0604030504040204" pitchFamily="50" charset="-128"/>
                <a:ea typeface="Meiryo UI" panose="020B0604030504040204" pitchFamily="50" charset="-128"/>
              </a:rPr>
              <a:t>場合</a:t>
            </a:r>
            <a:r>
              <a:rPr kumimoji="1" lang="ja-JP" altLang="en-US" sz="1100" kern="1200">
                <a:latin typeface="Meiryo UI" panose="020B0604030504040204" pitchFamily="50" charset="-128"/>
                <a:ea typeface="Meiryo UI" panose="020B0604030504040204" pitchFamily="50" charset="-128"/>
              </a:rPr>
              <a:t>、下欄に入力してください。</a:t>
            </a:r>
          </a:p>
        </xdr:txBody>
      </xdr:sp>
      <xdr:sp macro="" textlink="">
        <xdr:nvSpPr>
          <xdr:cNvPr id="15" name="右中かっこ 14">
            <a:extLst>
              <a:ext uri="{FF2B5EF4-FFF2-40B4-BE49-F238E27FC236}">
                <a16:creationId xmlns:a16="http://schemas.microsoft.com/office/drawing/2014/main" id="{4912DDE9-2FCA-12C8-9BEC-896A7DF1DC62}"/>
              </a:ext>
            </a:extLst>
          </xdr:cNvPr>
          <xdr:cNvSpPr/>
        </xdr:nvSpPr>
        <xdr:spPr>
          <a:xfrm>
            <a:off x="18657095" y="10048875"/>
            <a:ext cx="226218" cy="2143125"/>
          </a:xfrm>
          <a:prstGeom prst="rightBrace">
            <a:avLst>
              <a:gd name="adj1" fmla="val 69047"/>
              <a:gd name="adj2" fmla="val 483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285748</xdr:colOff>
      <xdr:row>6</xdr:row>
      <xdr:rowOff>47623</xdr:rowOff>
    </xdr:from>
    <xdr:to>
      <xdr:col>16</xdr:col>
      <xdr:colOff>123825</xdr:colOff>
      <xdr:row>14</xdr:row>
      <xdr:rowOff>123824</xdr:rowOff>
    </xdr:to>
    <xdr:sp macro="" textlink="">
      <xdr:nvSpPr>
        <xdr:cNvPr id="2" name="テキスト ボックス 1">
          <a:extLst>
            <a:ext uri="{FF2B5EF4-FFF2-40B4-BE49-F238E27FC236}">
              <a16:creationId xmlns:a16="http://schemas.microsoft.com/office/drawing/2014/main" id="{61CE44AC-9ED4-1E4C-C020-0BD9026FF2DF}"/>
            </a:ext>
          </a:extLst>
        </xdr:cNvPr>
        <xdr:cNvSpPr txBox="1"/>
      </xdr:nvSpPr>
      <xdr:spPr>
        <a:xfrm>
          <a:off x="285748" y="4133848"/>
          <a:ext cx="14620877" cy="1981201"/>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pPr algn="l"/>
          <a:r>
            <a:rPr kumimoji="1" lang="ja-JP" altLang="en-US" sz="3200" b="1">
              <a:solidFill>
                <a:srgbClr val="FF0000"/>
              </a:solidFill>
              <a:latin typeface="メイリオ" panose="020B0604030504040204" pitchFamily="50" charset="-128"/>
              <a:ea typeface="メイリオ" panose="020B0604030504040204" pitchFamily="50" charset="-128"/>
            </a:rPr>
            <a:t>このシートは、県での集計用シートですので、入力の必要はありません。</a:t>
          </a:r>
          <a:endParaRPr kumimoji="1" lang="en-US" altLang="ja-JP" sz="3200" b="1">
            <a:solidFill>
              <a:srgbClr val="FF0000"/>
            </a:solidFill>
            <a:latin typeface="メイリオ" panose="020B0604030504040204" pitchFamily="50" charset="-128"/>
            <a:ea typeface="メイリオ" panose="020B0604030504040204" pitchFamily="50" charset="-128"/>
          </a:endParaRPr>
        </a:p>
        <a:p>
          <a:pPr algn="l"/>
          <a:r>
            <a:rPr kumimoji="1" lang="ja-JP" altLang="en-US" sz="3200" b="1">
              <a:solidFill>
                <a:srgbClr val="FF0000"/>
              </a:solidFill>
              <a:latin typeface="メイリオ" panose="020B0604030504040204" pitchFamily="50" charset="-128"/>
              <a:ea typeface="メイリオ" panose="020B0604030504040204" pitchFamily="50" charset="-128"/>
            </a:rPr>
            <a:t>削除や改変をしないようご注意ください。</a:t>
          </a:r>
          <a:endParaRPr kumimoji="1" lang="en-US" altLang="ja-JP" sz="32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xxx@xxx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W61"/>
  <sheetViews>
    <sheetView tabSelected="1" view="pageBreakPreview" zoomScale="80" zoomScaleNormal="100" zoomScaleSheetLayoutView="80" workbookViewId="0">
      <selection activeCell="B1" sqref="B1"/>
    </sheetView>
  </sheetViews>
  <sheetFormatPr defaultRowHeight="13.5"/>
  <cols>
    <col min="1" max="1" width="1.375" style="3" customWidth="1"/>
    <col min="2" max="2" width="2.375" style="3" customWidth="1"/>
    <col min="3" max="4" width="22.375" style="3" customWidth="1"/>
    <col min="5" max="5" width="18.625" style="3" customWidth="1"/>
    <col min="6" max="6" width="12.5" style="3" customWidth="1"/>
    <col min="7" max="7" width="5.5" style="3" bestFit="1" customWidth="1"/>
    <col min="8" max="8" width="21.125" style="3" customWidth="1"/>
    <col min="9" max="9" width="10" style="3" bestFit="1" customWidth="1"/>
    <col min="10" max="10" width="12.25" style="3" customWidth="1"/>
    <col min="11" max="11" width="12.5" style="3" customWidth="1"/>
    <col min="12" max="12" width="5.5" style="3" bestFit="1" customWidth="1"/>
    <col min="13" max="13" width="10" style="3" customWidth="1"/>
    <col min="14" max="15" width="14.25" style="3" customWidth="1"/>
    <col min="16" max="17" width="12.25" style="3" customWidth="1"/>
    <col min="18" max="18" width="17.5" style="3" customWidth="1"/>
    <col min="19" max="19" width="15.125" style="3" customWidth="1"/>
    <col min="20" max="16384" width="9" style="3"/>
  </cols>
  <sheetData>
    <row r="1" spans="1:23" ht="17.25">
      <c r="A1" s="16" t="s">
        <v>133</v>
      </c>
      <c r="B1" s="5"/>
      <c r="D1" s="5"/>
      <c r="E1" s="5"/>
      <c r="F1" s="5"/>
      <c r="G1" s="5"/>
      <c r="H1" s="5"/>
      <c r="I1" s="5"/>
      <c r="J1" s="5"/>
      <c r="K1" s="5"/>
      <c r="L1" s="5"/>
      <c r="M1" s="5"/>
    </row>
    <row r="2" spans="1:23" ht="21">
      <c r="A2" s="218" t="s">
        <v>140</v>
      </c>
      <c r="B2" s="218"/>
      <c r="C2" s="218"/>
      <c r="D2" s="218"/>
      <c r="E2" s="218"/>
      <c r="F2" s="218"/>
      <c r="G2" s="218"/>
      <c r="H2" s="218"/>
      <c r="I2" s="218"/>
      <c r="J2" s="218"/>
      <c r="K2" s="218"/>
      <c r="L2" s="218"/>
      <c r="M2" s="218"/>
      <c r="N2" s="218"/>
      <c r="O2" s="218"/>
      <c r="P2" s="218"/>
      <c r="Q2" s="218"/>
      <c r="R2" s="218"/>
      <c r="S2" s="218"/>
      <c r="T2" s="6"/>
      <c r="U2" s="6"/>
    </row>
    <row r="3" spans="1:23" ht="19.5" thickBot="1">
      <c r="A3" s="7"/>
      <c r="B3" s="7"/>
      <c r="C3" s="7"/>
      <c r="D3" s="7"/>
      <c r="E3" s="7"/>
      <c r="F3" s="74"/>
      <c r="G3" s="25"/>
      <c r="H3" s="25"/>
      <c r="I3" s="25"/>
      <c r="J3" s="25"/>
      <c r="K3" s="25"/>
      <c r="L3" s="25"/>
      <c r="M3" s="25"/>
      <c r="N3" s="7"/>
      <c r="O3" s="7"/>
      <c r="P3" s="7"/>
      <c r="Q3" s="7"/>
      <c r="R3" s="7"/>
      <c r="S3" s="7"/>
      <c r="T3" s="6"/>
      <c r="U3" s="6"/>
    </row>
    <row r="4" spans="1:23" ht="19.5" thickBot="1">
      <c r="A4" s="7"/>
      <c r="C4" s="97" t="s">
        <v>142</v>
      </c>
      <c r="D4" s="225" t="s">
        <v>337</v>
      </c>
      <c r="E4" s="227"/>
      <c r="F4" s="83"/>
      <c r="G4" s="83"/>
      <c r="H4" s="21" t="s">
        <v>143</v>
      </c>
      <c r="I4" s="225"/>
      <c r="J4" s="226"/>
      <c r="K4" s="227"/>
      <c r="N4" s="26"/>
      <c r="O4" s="21" t="s">
        <v>157</v>
      </c>
      <c r="P4" s="222" t="s">
        <v>297</v>
      </c>
      <c r="Q4" s="224"/>
      <c r="U4" s="20"/>
      <c r="V4" s="6"/>
      <c r="W4" s="6"/>
    </row>
    <row r="5" spans="1:23" ht="19.5" thickBot="1">
      <c r="A5" s="75"/>
      <c r="B5" s="21"/>
      <c r="C5" s="21" t="s">
        <v>301</v>
      </c>
      <c r="D5" s="222" t="s">
        <v>304</v>
      </c>
      <c r="E5" s="224"/>
      <c r="F5" s="83"/>
      <c r="G5" s="83"/>
      <c r="H5" s="21" t="s">
        <v>300</v>
      </c>
      <c r="I5" s="222"/>
      <c r="J5" s="223"/>
      <c r="K5" s="224"/>
      <c r="N5" s="74"/>
      <c r="O5" s="21" t="s">
        <v>158</v>
      </c>
      <c r="P5" s="222" t="s">
        <v>298</v>
      </c>
      <c r="Q5" s="224"/>
      <c r="U5" s="20"/>
      <c r="V5" s="6"/>
      <c r="W5" s="6"/>
    </row>
    <row r="6" spans="1:23" ht="19.5" thickBot="1">
      <c r="A6" s="7"/>
      <c r="B6" s="16"/>
      <c r="C6" s="21" t="s">
        <v>303</v>
      </c>
      <c r="D6" s="158" t="s">
        <v>302</v>
      </c>
      <c r="E6" s="159"/>
      <c r="F6" s="84"/>
      <c r="G6" s="84"/>
      <c r="H6" s="21" t="s">
        <v>156</v>
      </c>
      <c r="I6" s="219">
        <f>職員数一覧!E27</f>
        <v>0</v>
      </c>
      <c r="J6" s="220"/>
      <c r="K6" s="221"/>
      <c r="L6" s="26"/>
      <c r="M6" s="26"/>
      <c r="N6" s="26"/>
      <c r="O6" s="21" t="s">
        <v>159</v>
      </c>
      <c r="P6" s="222" t="s">
        <v>299</v>
      </c>
      <c r="Q6" s="224"/>
      <c r="U6" s="20"/>
      <c r="V6" s="6"/>
      <c r="W6" s="6"/>
    </row>
    <row r="7" spans="1:23" ht="19.5" thickBot="1">
      <c r="A7" s="7"/>
      <c r="B7" s="16"/>
      <c r="C7" s="21" t="s">
        <v>155</v>
      </c>
      <c r="D7" s="156" t="s">
        <v>343</v>
      </c>
      <c r="E7" s="157"/>
      <c r="F7" s="85"/>
      <c r="G7" s="85"/>
      <c r="J7" s="26"/>
      <c r="K7" s="26"/>
      <c r="L7" s="26"/>
      <c r="M7" s="26"/>
      <c r="N7" s="26"/>
      <c r="U7" s="20"/>
      <c r="V7" s="6"/>
      <c r="W7" s="6"/>
    </row>
    <row r="8" spans="1:23" ht="18.75" customHeight="1">
      <c r="C8" s="7"/>
      <c r="D8" s="7"/>
      <c r="E8" s="7"/>
      <c r="F8" s="25"/>
      <c r="G8" s="25"/>
      <c r="H8" s="25"/>
      <c r="I8" s="25"/>
      <c r="J8" s="25"/>
      <c r="K8" s="25"/>
      <c r="L8" s="25"/>
      <c r="M8" s="25"/>
      <c r="N8" s="7"/>
      <c r="O8" s="7"/>
      <c r="P8" s="7"/>
      <c r="Q8" s="7"/>
      <c r="R8" s="7"/>
      <c r="S8" s="7"/>
    </row>
    <row r="9" spans="1:23" ht="42" customHeight="1">
      <c r="B9" s="51" t="s">
        <v>348</v>
      </c>
      <c r="R9" s="8" t="s">
        <v>141</v>
      </c>
    </row>
    <row r="10" spans="1:23" ht="30.75" customHeight="1">
      <c r="C10" s="166" t="s">
        <v>350</v>
      </c>
      <c r="D10" s="166" t="s">
        <v>351</v>
      </c>
      <c r="E10" s="162" t="s">
        <v>217</v>
      </c>
      <c r="F10" s="41"/>
      <c r="G10" s="40"/>
      <c r="H10" s="162" t="s">
        <v>238</v>
      </c>
      <c r="I10" s="40"/>
      <c r="J10" s="162" t="s">
        <v>218</v>
      </c>
      <c r="K10" s="42"/>
      <c r="L10" s="40"/>
      <c r="M10" s="166" t="s">
        <v>223</v>
      </c>
      <c r="N10" s="166" t="s">
        <v>229</v>
      </c>
      <c r="O10" s="166" t="s">
        <v>232</v>
      </c>
      <c r="P10" s="166" t="s">
        <v>255</v>
      </c>
      <c r="Q10" s="166" t="s">
        <v>144</v>
      </c>
      <c r="R10" s="177" t="s">
        <v>135</v>
      </c>
    </row>
    <row r="11" spans="1:23" ht="57.75" customHeight="1">
      <c r="C11" s="171"/>
      <c r="D11" s="171"/>
      <c r="E11" s="171"/>
      <c r="F11" s="27" t="s">
        <v>220</v>
      </c>
      <c r="G11" s="27" t="s">
        <v>219</v>
      </c>
      <c r="H11" s="171"/>
      <c r="I11" s="27" t="s">
        <v>221</v>
      </c>
      <c r="J11" s="171"/>
      <c r="K11" s="19" t="s">
        <v>220</v>
      </c>
      <c r="L11" s="27" t="s">
        <v>219</v>
      </c>
      <c r="M11" s="167"/>
      <c r="N11" s="167"/>
      <c r="O11" s="167"/>
      <c r="P11" s="167"/>
      <c r="Q11" s="167"/>
      <c r="R11" s="171"/>
    </row>
    <row r="12" spans="1:23" ht="33.75">
      <c r="C12" s="38"/>
      <c r="D12" s="38"/>
      <c r="E12" s="28"/>
      <c r="F12" s="30" t="s">
        <v>224</v>
      </c>
      <c r="G12" s="30" t="s">
        <v>225</v>
      </c>
      <c r="H12" s="28"/>
      <c r="I12" s="30" t="s">
        <v>226</v>
      </c>
      <c r="J12" s="28"/>
      <c r="K12" s="30" t="s">
        <v>227</v>
      </c>
      <c r="L12" s="30" t="s">
        <v>228</v>
      </c>
      <c r="M12" s="44" t="s">
        <v>230</v>
      </c>
      <c r="N12" s="30" t="s">
        <v>231</v>
      </c>
      <c r="O12" s="30" t="s">
        <v>233</v>
      </c>
      <c r="P12" s="28" t="s">
        <v>234</v>
      </c>
      <c r="Q12" s="28" t="s">
        <v>235</v>
      </c>
      <c r="R12" s="28" t="s">
        <v>237</v>
      </c>
    </row>
    <row r="13" spans="1:23" ht="40.5" customHeight="1">
      <c r="C13" s="114"/>
      <c r="D13" s="135"/>
      <c r="E13" s="114"/>
      <c r="F13" s="120"/>
      <c r="G13" s="136"/>
      <c r="H13" s="114"/>
      <c r="I13" s="120"/>
      <c r="J13" s="114"/>
      <c r="K13" s="120"/>
      <c r="L13" s="136"/>
      <c r="M13" s="113">
        <f t="shared" ref="M13:M18" si="0">F13*G13+I13+K13*L13</f>
        <v>0</v>
      </c>
      <c r="N13" s="137">
        <f t="shared" ref="N13:N18" si="1">IFERROR(M13/G13,0)</f>
        <v>0</v>
      </c>
      <c r="O13" s="137">
        <f t="shared" ref="O13:O18" si="2">ROUNDDOWN(N13*4/5,-3)</f>
        <v>0</v>
      </c>
      <c r="P13" s="137" t="str">
        <f>IFERROR(VLOOKUP(C13,'リスト（送信時には非表示）'!$B$4:$C$21,2,0),"")</f>
        <v/>
      </c>
      <c r="Q13" s="137">
        <f>MIN(O13,P13)</f>
        <v>0</v>
      </c>
      <c r="R13" s="137">
        <f t="shared" ref="R13:R18" si="3">(Q13*G13)</f>
        <v>0</v>
      </c>
    </row>
    <row r="14" spans="1:23" ht="40.5" customHeight="1">
      <c r="C14" s="118"/>
      <c r="D14" s="138"/>
      <c r="E14" s="118"/>
      <c r="F14" s="121"/>
      <c r="G14" s="139"/>
      <c r="H14" s="118"/>
      <c r="I14" s="121"/>
      <c r="J14" s="118"/>
      <c r="K14" s="121"/>
      <c r="L14" s="139"/>
      <c r="M14" s="117">
        <f t="shared" si="0"/>
        <v>0</v>
      </c>
      <c r="N14" s="140">
        <f t="shared" si="1"/>
        <v>0</v>
      </c>
      <c r="O14" s="140">
        <f t="shared" si="2"/>
        <v>0</v>
      </c>
      <c r="P14" s="140" t="str">
        <f>IFERROR(VLOOKUP(C14,'リスト（送信時には非表示）'!$B$4:$C$21,2,0),"")</f>
        <v/>
      </c>
      <c r="Q14" s="140">
        <f>MIN(O14,P14)</f>
        <v>0</v>
      </c>
      <c r="R14" s="140">
        <f t="shared" si="3"/>
        <v>0</v>
      </c>
    </row>
    <row r="15" spans="1:23" ht="40.5" customHeight="1">
      <c r="C15" s="118"/>
      <c r="D15" s="138"/>
      <c r="E15" s="118"/>
      <c r="F15" s="121"/>
      <c r="G15" s="139"/>
      <c r="H15" s="118"/>
      <c r="I15" s="121"/>
      <c r="J15" s="118"/>
      <c r="K15" s="121"/>
      <c r="L15" s="139"/>
      <c r="M15" s="117">
        <f t="shared" si="0"/>
        <v>0</v>
      </c>
      <c r="N15" s="140">
        <f t="shared" si="1"/>
        <v>0</v>
      </c>
      <c r="O15" s="140">
        <f t="shared" si="2"/>
        <v>0</v>
      </c>
      <c r="P15" s="140" t="str">
        <f>IFERROR(VLOOKUP(C15,'リスト（送信時には非表示）'!$B$4:$C$21,2,0),"")</f>
        <v/>
      </c>
      <c r="Q15" s="140">
        <f t="shared" ref="Q15" si="4">MIN(O15,P15)</f>
        <v>0</v>
      </c>
      <c r="R15" s="140">
        <f t="shared" si="3"/>
        <v>0</v>
      </c>
    </row>
    <row r="16" spans="1:23" ht="40.5" customHeight="1">
      <c r="C16" s="118"/>
      <c r="D16" s="138"/>
      <c r="E16" s="118"/>
      <c r="F16" s="121"/>
      <c r="G16" s="139"/>
      <c r="H16" s="118"/>
      <c r="I16" s="121"/>
      <c r="J16" s="118"/>
      <c r="K16" s="121"/>
      <c r="L16" s="139"/>
      <c r="M16" s="117">
        <f t="shared" si="0"/>
        <v>0</v>
      </c>
      <c r="N16" s="140">
        <f t="shared" si="1"/>
        <v>0</v>
      </c>
      <c r="O16" s="140">
        <f t="shared" si="2"/>
        <v>0</v>
      </c>
      <c r="P16" s="140" t="str">
        <f>IFERROR(VLOOKUP(C16,'リスト（送信時には非表示）'!$B$4:$C$21,2,0),"")</f>
        <v/>
      </c>
      <c r="Q16" s="140">
        <f t="shared" ref="Q16:Q18" si="5">MIN(O16,P16)</f>
        <v>0</v>
      </c>
      <c r="R16" s="140">
        <f t="shared" si="3"/>
        <v>0</v>
      </c>
    </row>
    <row r="17" spans="2:19" ht="40.5" customHeight="1">
      <c r="C17" s="118"/>
      <c r="D17" s="138"/>
      <c r="E17" s="118"/>
      <c r="F17" s="121"/>
      <c r="G17" s="139"/>
      <c r="H17" s="118"/>
      <c r="I17" s="121"/>
      <c r="J17" s="118"/>
      <c r="K17" s="121"/>
      <c r="L17" s="139"/>
      <c r="M17" s="117">
        <f t="shared" si="0"/>
        <v>0</v>
      </c>
      <c r="N17" s="140">
        <f t="shared" si="1"/>
        <v>0</v>
      </c>
      <c r="O17" s="140">
        <f t="shared" si="2"/>
        <v>0</v>
      </c>
      <c r="P17" s="140" t="str">
        <f>IFERROR(VLOOKUP(C17,'リスト（送信時には非表示）'!$B$4:$C$21,2,0),"")</f>
        <v/>
      </c>
      <c r="Q17" s="140">
        <f t="shared" si="5"/>
        <v>0</v>
      </c>
      <c r="R17" s="140">
        <f t="shared" si="3"/>
        <v>0</v>
      </c>
    </row>
    <row r="18" spans="2:19" ht="40.5" customHeight="1">
      <c r="C18" s="106"/>
      <c r="D18" s="9"/>
      <c r="E18" s="106"/>
      <c r="F18" s="107"/>
      <c r="G18" s="108"/>
      <c r="H18" s="106"/>
      <c r="I18" s="107"/>
      <c r="J18" s="106"/>
      <c r="K18" s="107"/>
      <c r="L18" s="108"/>
      <c r="M18" s="69">
        <f t="shared" si="0"/>
        <v>0</v>
      </c>
      <c r="N18" s="70">
        <f t="shared" si="1"/>
        <v>0</v>
      </c>
      <c r="O18" s="70">
        <f t="shared" si="2"/>
        <v>0</v>
      </c>
      <c r="P18" s="70" t="str">
        <f>IFERROR(VLOOKUP(C18,'リスト（送信時には非表示）'!$B$4:$C$21,2,0),"")</f>
        <v/>
      </c>
      <c r="Q18" s="70">
        <f t="shared" si="5"/>
        <v>0</v>
      </c>
      <c r="R18" s="70">
        <f t="shared" si="3"/>
        <v>0</v>
      </c>
    </row>
    <row r="19" spans="2:19" ht="27.75" customHeight="1">
      <c r="C19" s="168"/>
      <c r="D19" s="169"/>
      <c r="E19" s="10"/>
      <c r="F19" s="10"/>
      <c r="G19" s="10"/>
      <c r="H19" s="10"/>
      <c r="I19" s="10"/>
      <c r="J19" s="10"/>
      <c r="K19" s="10"/>
      <c r="L19" s="10"/>
      <c r="M19" s="71"/>
      <c r="N19" s="71"/>
      <c r="O19" s="71"/>
      <c r="P19" s="71"/>
      <c r="Q19" s="71"/>
      <c r="R19" s="72">
        <f>SUM(R13:R18)</f>
        <v>0</v>
      </c>
    </row>
    <row r="21" spans="2:19" ht="42" customHeight="1">
      <c r="B21" s="51" t="s">
        <v>349</v>
      </c>
      <c r="S21" s="8" t="s">
        <v>141</v>
      </c>
    </row>
    <row r="22" spans="2:19" ht="24" customHeight="1">
      <c r="C22" s="162" t="s">
        <v>355</v>
      </c>
      <c r="D22" s="163"/>
      <c r="E22" s="166" t="s">
        <v>244</v>
      </c>
      <c r="F22" s="162" t="s">
        <v>273</v>
      </c>
      <c r="G22" s="163"/>
      <c r="H22" s="162" t="s">
        <v>238</v>
      </c>
      <c r="I22" s="68"/>
      <c r="J22" s="162" t="s">
        <v>245</v>
      </c>
      <c r="K22" s="42"/>
      <c r="L22" s="40"/>
      <c r="M22" s="166" t="s">
        <v>223</v>
      </c>
      <c r="N22" s="166" t="s">
        <v>276</v>
      </c>
      <c r="O22" s="178" t="s">
        <v>215</v>
      </c>
      <c r="P22" s="181" t="s">
        <v>352</v>
      </c>
      <c r="Q22" s="177" t="s">
        <v>134</v>
      </c>
      <c r="R22" s="166" t="s">
        <v>277</v>
      </c>
      <c r="S22" s="176" t="s">
        <v>138</v>
      </c>
    </row>
    <row r="23" spans="2:19" ht="66" customHeight="1">
      <c r="C23" s="164"/>
      <c r="D23" s="165"/>
      <c r="E23" s="167"/>
      <c r="F23" s="164"/>
      <c r="G23" s="165"/>
      <c r="H23" s="171"/>
      <c r="I23" s="62" t="s">
        <v>221</v>
      </c>
      <c r="J23" s="164"/>
      <c r="K23" s="19" t="s">
        <v>220</v>
      </c>
      <c r="L23" s="27" t="s">
        <v>219</v>
      </c>
      <c r="M23" s="167"/>
      <c r="N23" s="167"/>
      <c r="O23" s="179"/>
      <c r="P23" s="182"/>
      <c r="Q23" s="171"/>
      <c r="R23" s="167"/>
      <c r="S23" s="177"/>
    </row>
    <row r="24" spans="2:19" ht="35.25" customHeight="1">
      <c r="C24" s="96"/>
      <c r="D24" s="100"/>
      <c r="E24" s="100"/>
      <c r="F24" s="160" t="s">
        <v>236</v>
      </c>
      <c r="G24" s="161"/>
      <c r="H24" s="38"/>
      <c r="I24" s="39" t="s">
        <v>246</v>
      </c>
      <c r="J24" s="49"/>
      <c r="K24" s="30" t="s">
        <v>247</v>
      </c>
      <c r="L24" s="30" t="s">
        <v>274</v>
      </c>
      <c r="M24" s="33" t="s">
        <v>275</v>
      </c>
      <c r="N24" s="66" t="s">
        <v>256</v>
      </c>
      <c r="O24" s="180"/>
      <c r="P24" s="183"/>
      <c r="Q24" s="29" t="s">
        <v>257</v>
      </c>
      <c r="R24" s="28" t="s">
        <v>278</v>
      </c>
      <c r="S24" s="28" t="s">
        <v>278</v>
      </c>
    </row>
    <row r="25" spans="2:19" ht="39" customHeight="1">
      <c r="C25" s="170"/>
      <c r="D25" s="170"/>
      <c r="E25" s="114"/>
      <c r="F25" s="154"/>
      <c r="G25" s="155"/>
      <c r="H25" s="111"/>
      <c r="I25" s="112"/>
      <c r="J25" s="111"/>
      <c r="K25" s="112"/>
      <c r="L25" s="112"/>
      <c r="M25" s="113">
        <f>F25+I25+K25*L25</f>
        <v>0</v>
      </c>
      <c r="N25" s="172">
        <f>ROUNDDOWN(SUM(M25:M29)*4/5,-3)</f>
        <v>0</v>
      </c>
      <c r="O25" s="175"/>
      <c r="P25" s="175"/>
      <c r="Q25" s="172">
        <f>IF(O25="○",VLOOKUP(I6,'リスト（送信時には非表示）'!$B$25:$C$174,2,0),2500000)+IF(P25="○",50000,0)</f>
        <v>2500000</v>
      </c>
      <c r="R25" s="172">
        <f>MIN(N25,Q25)</f>
        <v>0</v>
      </c>
      <c r="S25" s="142">
        <f>R25</f>
        <v>0</v>
      </c>
    </row>
    <row r="26" spans="2:19" ht="39" customHeight="1">
      <c r="C26" s="145"/>
      <c r="D26" s="145"/>
      <c r="E26" s="118"/>
      <c r="F26" s="146"/>
      <c r="G26" s="147"/>
      <c r="H26" s="115"/>
      <c r="I26" s="116"/>
      <c r="J26" s="115"/>
      <c r="K26" s="116"/>
      <c r="L26" s="116"/>
      <c r="M26" s="117">
        <f t="shared" ref="M26:M29" si="6">F26+I26+K26*L26</f>
        <v>0</v>
      </c>
      <c r="N26" s="173"/>
      <c r="O26" s="175"/>
      <c r="P26" s="175"/>
      <c r="Q26" s="173"/>
      <c r="R26" s="173"/>
      <c r="S26" s="143"/>
    </row>
    <row r="27" spans="2:19" ht="39" customHeight="1">
      <c r="C27" s="145"/>
      <c r="D27" s="145"/>
      <c r="E27" s="118"/>
      <c r="F27" s="146"/>
      <c r="G27" s="147"/>
      <c r="H27" s="115"/>
      <c r="I27" s="116"/>
      <c r="J27" s="115"/>
      <c r="K27" s="116"/>
      <c r="L27" s="116"/>
      <c r="M27" s="117">
        <f t="shared" si="6"/>
        <v>0</v>
      </c>
      <c r="N27" s="173"/>
      <c r="O27" s="175"/>
      <c r="P27" s="175"/>
      <c r="Q27" s="173"/>
      <c r="R27" s="173"/>
      <c r="S27" s="143"/>
    </row>
    <row r="28" spans="2:19" ht="39" customHeight="1">
      <c r="C28" s="145"/>
      <c r="D28" s="145"/>
      <c r="E28" s="118"/>
      <c r="F28" s="146"/>
      <c r="G28" s="147"/>
      <c r="H28" s="115"/>
      <c r="I28" s="116"/>
      <c r="J28" s="115"/>
      <c r="K28" s="116"/>
      <c r="L28" s="116"/>
      <c r="M28" s="117">
        <f t="shared" si="6"/>
        <v>0</v>
      </c>
      <c r="N28" s="173"/>
      <c r="O28" s="175"/>
      <c r="P28" s="175"/>
      <c r="Q28" s="173"/>
      <c r="R28" s="173"/>
      <c r="S28" s="143"/>
    </row>
    <row r="29" spans="2:19" ht="39" customHeight="1">
      <c r="C29" s="151"/>
      <c r="D29" s="151"/>
      <c r="E29" s="106"/>
      <c r="F29" s="152"/>
      <c r="G29" s="153"/>
      <c r="H29" s="104"/>
      <c r="I29" s="105"/>
      <c r="J29" s="104"/>
      <c r="K29" s="105"/>
      <c r="L29" s="105"/>
      <c r="M29" s="69">
        <f t="shared" si="6"/>
        <v>0</v>
      </c>
      <c r="N29" s="174"/>
      <c r="O29" s="175"/>
      <c r="P29" s="175"/>
      <c r="Q29" s="174"/>
      <c r="R29" s="174"/>
      <c r="S29" s="144"/>
    </row>
    <row r="30" spans="2:19" ht="39" customHeight="1">
      <c r="C30" s="170"/>
      <c r="D30" s="170"/>
      <c r="E30" s="114"/>
      <c r="F30" s="154"/>
      <c r="G30" s="155"/>
      <c r="H30" s="114"/>
      <c r="I30" s="120"/>
      <c r="J30" s="114"/>
      <c r="K30" s="120"/>
      <c r="L30" s="120"/>
      <c r="M30" s="113">
        <f>F30+I30+K30*L30</f>
        <v>0</v>
      </c>
      <c r="N30" s="172">
        <f>ROUNDDOWN(SUM(M30:M34)*4/5,-3)</f>
        <v>0</v>
      </c>
      <c r="O30" s="175"/>
      <c r="P30" s="175"/>
      <c r="Q30" s="172">
        <f>IF(O30="○",VLOOKUP(I6,'リスト（送信時には非表示）'!$B$176:$C$325,2,0),2650000)+IF(P30="○",50000,0)</f>
        <v>2650000</v>
      </c>
      <c r="R30" s="172">
        <f>MIN(N30,Q30)</f>
        <v>0</v>
      </c>
      <c r="S30" s="142">
        <f>R30</f>
        <v>0</v>
      </c>
    </row>
    <row r="31" spans="2:19" ht="39" customHeight="1">
      <c r="C31" s="145"/>
      <c r="D31" s="145"/>
      <c r="E31" s="118"/>
      <c r="F31" s="146"/>
      <c r="G31" s="147"/>
      <c r="H31" s="118"/>
      <c r="I31" s="121"/>
      <c r="J31" s="118"/>
      <c r="K31" s="121"/>
      <c r="L31" s="121"/>
      <c r="M31" s="117">
        <f t="shared" ref="M31:M34" si="7">F31+I31+K31*L31</f>
        <v>0</v>
      </c>
      <c r="N31" s="173"/>
      <c r="O31" s="175"/>
      <c r="P31" s="175"/>
      <c r="Q31" s="173"/>
      <c r="R31" s="173"/>
      <c r="S31" s="143"/>
    </row>
    <row r="32" spans="2:19" ht="39" customHeight="1">
      <c r="C32" s="145"/>
      <c r="D32" s="145"/>
      <c r="E32" s="118"/>
      <c r="F32" s="146"/>
      <c r="G32" s="147"/>
      <c r="H32" s="118"/>
      <c r="I32" s="121"/>
      <c r="J32" s="118"/>
      <c r="K32" s="121"/>
      <c r="L32" s="121"/>
      <c r="M32" s="117">
        <f t="shared" si="7"/>
        <v>0</v>
      </c>
      <c r="N32" s="173"/>
      <c r="O32" s="175"/>
      <c r="P32" s="175"/>
      <c r="Q32" s="173"/>
      <c r="R32" s="173"/>
      <c r="S32" s="143"/>
    </row>
    <row r="33" spans="2:19" ht="39" customHeight="1">
      <c r="C33" s="148"/>
      <c r="D33" s="148"/>
      <c r="E33" s="122"/>
      <c r="F33" s="149"/>
      <c r="G33" s="150"/>
      <c r="H33" s="122"/>
      <c r="I33" s="123"/>
      <c r="J33" s="122"/>
      <c r="K33" s="123"/>
      <c r="L33" s="123"/>
      <c r="M33" s="124">
        <f t="shared" si="7"/>
        <v>0</v>
      </c>
      <c r="N33" s="173"/>
      <c r="O33" s="175"/>
      <c r="P33" s="175"/>
      <c r="Q33" s="173"/>
      <c r="R33" s="173"/>
      <c r="S33" s="143"/>
    </row>
    <row r="34" spans="2:19" ht="39" customHeight="1">
      <c r="C34" s="151"/>
      <c r="D34" s="151"/>
      <c r="E34" s="106"/>
      <c r="F34" s="152"/>
      <c r="G34" s="153"/>
      <c r="H34" s="106"/>
      <c r="I34" s="107"/>
      <c r="J34" s="106"/>
      <c r="K34" s="107"/>
      <c r="L34" s="107"/>
      <c r="M34" s="69">
        <f t="shared" si="7"/>
        <v>0</v>
      </c>
      <c r="N34" s="174"/>
      <c r="O34" s="175"/>
      <c r="P34" s="175"/>
      <c r="Q34" s="174"/>
      <c r="R34" s="174"/>
      <c r="S34" s="144"/>
    </row>
    <row r="35" spans="2:19" ht="10.5" customHeight="1"/>
    <row r="36" spans="2:19" ht="42" customHeight="1">
      <c r="B36" s="51" t="s">
        <v>253</v>
      </c>
      <c r="Q36" s="8" t="s">
        <v>141</v>
      </c>
    </row>
    <row r="37" spans="2:19" ht="22.5" customHeight="1">
      <c r="C37" s="166" t="s">
        <v>146</v>
      </c>
      <c r="D37" s="166" t="s">
        <v>248</v>
      </c>
      <c r="E37" s="166" t="s">
        <v>251</v>
      </c>
      <c r="F37" s="162" t="s">
        <v>243</v>
      </c>
      <c r="G37" s="163"/>
      <c r="H37" s="162" t="s">
        <v>238</v>
      </c>
      <c r="I37" s="68"/>
      <c r="J37" s="162" t="s">
        <v>245</v>
      </c>
      <c r="K37" s="48"/>
      <c r="L37" s="48"/>
      <c r="M37" s="166" t="s">
        <v>223</v>
      </c>
      <c r="N37" s="166" t="s">
        <v>258</v>
      </c>
      <c r="O37" s="177" t="s">
        <v>134</v>
      </c>
      <c r="P37" s="166" t="s">
        <v>259</v>
      </c>
      <c r="Q37" s="177" t="s">
        <v>138</v>
      </c>
    </row>
    <row r="38" spans="2:19" ht="75" customHeight="1">
      <c r="C38" s="167"/>
      <c r="D38" s="167"/>
      <c r="E38" s="167"/>
      <c r="F38" s="164"/>
      <c r="G38" s="165"/>
      <c r="H38" s="171"/>
      <c r="I38" s="62" t="s">
        <v>221</v>
      </c>
      <c r="J38" s="164"/>
      <c r="K38" s="37" t="s">
        <v>220</v>
      </c>
      <c r="L38" s="37" t="s">
        <v>219</v>
      </c>
      <c r="M38" s="167"/>
      <c r="N38" s="167"/>
      <c r="O38" s="171"/>
      <c r="P38" s="167"/>
      <c r="Q38" s="171"/>
    </row>
    <row r="39" spans="2:19" ht="36" customHeight="1">
      <c r="C39" s="50"/>
      <c r="D39" s="50"/>
      <c r="E39" s="49"/>
      <c r="F39" s="160" t="s">
        <v>279</v>
      </c>
      <c r="G39" s="161"/>
      <c r="H39" s="65"/>
      <c r="I39" s="39" t="s">
        <v>280</v>
      </c>
      <c r="J39" s="47"/>
      <c r="K39" s="39" t="s">
        <v>281</v>
      </c>
      <c r="L39" s="45" t="s">
        <v>282</v>
      </c>
      <c r="M39" s="46" t="s">
        <v>283</v>
      </c>
      <c r="N39" s="39" t="s">
        <v>284</v>
      </c>
      <c r="O39" s="43" t="s">
        <v>285</v>
      </c>
      <c r="P39" s="63" t="s">
        <v>286</v>
      </c>
      <c r="Q39" s="38" t="s">
        <v>286</v>
      </c>
    </row>
    <row r="40" spans="2:19" ht="42" customHeight="1">
      <c r="C40" s="184" t="s">
        <v>214</v>
      </c>
      <c r="D40" s="185" t="s">
        <v>249</v>
      </c>
      <c r="E40" s="126"/>
      <c r="F40" s="154"/>
      <c r="G40" s="155"/>
      <c r="H40" s="127"/>
      <c r="I40" s="128"/>
      <c r="J40" s="126"/>
      <c r="K40" s="120"/>
      <c r="L40" s="120"/>
      <c r="M40" s="113">
        <f>F40+I40+K40*L40</f>
        <v>0</v>
      </c>
      <c r="N40" s="172">
        <f>ROUNDDOWN(SUM(M40:M51)*4/5,-3)</f>
        <v>0</v>
      </c>
      <c r="O40" s="189">
        <v>10000000</v>
      </c>
      <c r="P40" s="189">
        <f>MIN(N40,O40)</f>
        <v>0</v>
      </c>
      <c r="Q40" s="188">
        <f>P40</f>
        <v>0</v>
      </c>
    </row>
    <row r="41" spans="2:19" ht="42" customHeight="1">
      <c r="C41" s="184"/>
      <c r="D41" s="186"/>
      <c r="E41" s="129"/>
      <c r="F41" s="146"/>
      <c r="G41" s="147"/>
      <c r="H41" s="130"/>
      <c r="I41" s="131"/>
      <c r="J41" s="129"/>
      <c r="K41" s="121"/>
      <c r="L41" s="121"/>
      <c r="M41" s="117">
        <f t="shared" ref="M41:M51" si="8">F41+I41+K41*L41</f>
        <v>0</v>
      </c>
      <c r="N41" s="173"/>
      <c r="O41" s="189"/>
      <c r="P41" s="189"/>
      <c r="Q41" s="188"/>
    </row>
    <row r="42" spans="2:19" ht="42" customHeight="1">
      <c r="C42" s="184"/>
      <c r="D42" s="186"/>
      <c r="E42" s="129"/>
      <c r="F42" s="146"/>
      <c r="G42" s="147"/>
      <c r="H42" s="130"/>
      <c r="I42" s="131"/>
      <c r="J42" s="129"/>
      <c r="K42" s="121"/>
      <c r="L42" s="121"/>
      <c r="M42" s="117">
        <f t="shared" si="8"/>
        <v>0</v>
      </c>
      <c r="N42" s="173"/>
      <c r="O42" s="189"/>
      <c r="P42" s="189"/>
      <c r="Q42" s="188"/>
    </row>
    <row r="43" spans="2:19" ht="42" customHeight="1">
      <c r="C43" s="184"/>
      <c r="D43" s="186"/>
      <c r="E43" s="129"/>
      <c r="F43" s="146"/>
      <c r="G43" s="147"/>
      <c r="H43" s="130"/>
      <c r="I43" s="131"/>
      <c r="J43" s="129"/>
      <c r="K43" s="121"/>
      <c r="L43" s="121"/>
      <c r="M43" s="117">
        <f t="shared" si="8"/>
        <v>0</v>
      </c>
      <c r="N43" s="173"/>
      <c r="O43" s="189"/>
      <c r="P43" s="189"/>
      <c r="Q43" s="188"/>
    </row>
    <row r="44" spans="2:19" ht="42" customHeight="1">
      <c r="C44" s="184"/>
      <c r="D44" s="186"/>
      <c r="E44" s="129"/>
      <c r="F44" s="146"/>
      <c r="G44" s="147"/>
      <c r="H44" s="130"/>
      <c r="I44" s="131"/>
      <c r="J44" s="129"/>
      <c r="K44" s="121"/>
      <c r="L44" s="121"/>
      <c r="M44" s="117">
        <f t="shared" si="8"/>
        <v>0</v>
      </c>
      <c r="N44" s="173"/>
      <c r="O44" s="189"/>
      <c r="P44" s="189"/>
      <c r="Q44" s="188"/>
    </row>
    <row r="45" spans="2:19" ht="42" customHeight="1">
      <c r="C45" s="184"/>
      <c r="D45" s="187"/>
      <c r="E45" s="119"/>
      <c r="F45" s="152"/>
      <c r="G45" s="153"/>
      <c r="H45" s="109"/>
      <c r="I45" s="110"/>
      <c r="J45" s="119"/>
      <c r="K45" s="107"/>
      <c r="L45" s="107"/>
      <c r="M45" s="125">
        <f t="shared" si="8"/>
        <v>0</v>
      </c>
      <c r="N45" s="173"/>
      <c r="O45" s="189"/>
      <c r="P45" s="189"/>
      <c r="Q45" s="188"/>
    </row>
    <row r="46" spans="2:19" ht="42" customHeight="1">
      <c r="C46" s="184" t="s">
        <v>250</v>
      </c>
      <c r="D46" s="114"/>
      <c r="E46" s="126"/>
      <c r="F46" s="154"/>
      <c r="G46" s="155"/>
      <c r="H46" s="127"/>
      <c r="I46" s="128"/>
      <c r="J46" s="126"/>
      <c r="K46" s="120"/>
      <c r="L46" s="120"/>
      <c r="M46" s="113">
        <f t="shared" si="8"/>
        <v>0</v>
      </c>
      <c r="N46" s="173"/>
      <c r="O46" s="189"/>
      <c r="P46" s="189"/>
      <c r="Q46" s="188"/>
    </row>
    <row r="47" spans="2:19" ht="42" customHeight="1">
      <c r="C47" s="184"/>
      <c r="D47" s="118"/>
      <c r="E47" s="129"/>
      <c r="F47" s="146"/>
      <c r="G47" s="147"/>
      <c r="H47" s="130"/>
      <c r="I47" s="131"/>
      <c r="J47" s="129"/>
      <c r="K47" s="121"/>
      <c r="L47" s="121"/>
      <c r="M47" s="117">
        <f t="shared" si="8"/>
        <v>0</v>
      </c>
      <c r="N47" s="173"/>
      <c r="O47" s="189"/>
      <c r="P47" s="189"/>
      <c r="Q47" s="188"/>
    </row>
    <row r="48" spans="2:19" ht="42" customHeight="1">
      <c r="C48" s="184"/>
      <c r="D48" s="118"/>
      <c r="E48" s="129"/>
      <c r="F48" s="146"/>
      <c r="G48" s="147"/>
      <c r="H48" s="130"/>
      <c r="I48" s="131"/>
      <c r="J48" s="129"/>
      <c r="K48" s="121"/>
      <c r="L48" s="121"/>
      <c r="M48" s="117">
        <f t="shared" si="8"/>
        <v>0</v>
      </c>
      <c r="N48" s="173"/>
      <c r="O48" s="189"/>
      <c r="P48" s="189"/>
      <c r="Q48" s="188"/>
    </row>
    <row r="49" spans="2:19" ht="42" customHeight="1">
      <c r="C49" s="184"/>
      <c r="D49" s="122"/>
      <c r="E49" s="132"/>
      <c r="F49" s="149"/>
      <c r="G49" s="150"/>
      <c r="H49" s="133"/>
      <c r="I49" s="134"/>
      <c r="J49" s="132"/>
      <c r="K49" s="123"/>
      <c r="L49" s="123"/>
      <c r="M49" s="124">
        <f t="shared" si="8"/>
        <v>0</v>
      </c>
      <c r="N49" s="173"/>
      <c r="O49" s="189"/>
      <c r="P49" s="189"/>
      <c r="Q49" s="188"/>
    </row>
    <row r="50" spans="2:19" ht="42" customHeight="1">
      <c r="C50" s="184"/>
      <c r="D50" s="118"/>
      <c r="E50" s="129"/>
      <c r="F50" s="146"/>
      <c r="G50" s="147"/>
      <c r="H50" s="130"/>
      <c r="I50" s="131"/>
      <c r="J50" s="129"/>
      <c r="K50" s="121"/>
      <c r="L50" s="121"/>
      <c r="M50" s="117">
        <f t="shared" si="8"/>
        <v>0</v>
      </c>
      <c r="N50" s="173"/>
      <c r="O50" s="189"/>
      <c r="P50" s="189"/>
      <c r="Q50" s="188"/>
    </row>
    <row r="51" spans="2:19" ht="42" customHeight="1">
      <c r="C51" s="184"/>
      <c r="D51" s="106"/>
      <c r="E51" s="119"/>
      <c r="F51" s="152"/>
      <c r="G51" s="153"/>
      <c r="H51" s="109"/>
      <c r="I51" s="110"/>
      <c r="J51" s="119"/>
      <c r="K51" s="107"/>
      <c r="L51" s="107"/>
      <c r="M51" s="125">
        <f t="shared" si="8"/>
        <v>0</v>
      </c>
      <c r="N51" s="174"/>
      <c r="O51" s="189"/>
      <c r="P51" s="189"/>
      <c r="Q51" s="188"/>
    </row>
    <row r="53" spans="2:19" ht="42" customHeight="1">
      <c r="B53" s="51" t="s">
        <v>254</v>
      </c>
      <c r="Q53" s="8" t="s">
        <v>141</v>
      </c>
    </row>
    <row r="54" spans="2:19" ht="35.25" customHeight="1">
      <c r="C54" s="196" t="s">
        <v>145</v>
      </c>
      <c r="D54" s="197"/>
      <c r="E54" s="198"/>
      <c r="F54" s="196" t="s">
        <v>252</v>
      </c>
      <c r="G54" s="197"/>
      <c r="H54" s="197"/>
      <c r="I54" s="197"/>
      <c r="J54" s="198"/>
      <c r="K54" s="162" t="s">
        <v>243</v>
      </c>
      <c r="L54" s="163"/>
      <c r="M54" s="162" t="s">
        <v>288</v>
      </c>
      <c r="N54" s="163"/>
      <c r="O54" s="64" t="s">
        <v>134</v>
      </c>
      <c r="P54" s="64" t="s">
        <v>291</v>
      </c>
      <c r="Q54" s="61" t="s">
        <v>138</v>
      </c>
    </row>
    <row r="55" spans="2:19" ht="18.75" customHeight="1">
      <c r="C55" s="199"/>
      <c r="D55" s="200"/>
      <c r="E55" s="201"/>
      <c r="F55" s="199"/>
      <c r="G55" s="200"/>
      <c r="H55" s="200"/>
      <c r="I55" s="200"/>
      <c r="J55" s="201"/>
      <c r="K55" s="164" t="s">
        <v>287</v>
      </c>
      <c r="L55" s="165"/>
      <c r="M55" s="199" t="s">
        <v>289</v>
      </c>
      <c r="N55" s="201"/>
      <c r="O55" s="67" t="s">
        <v>290</v>
      </c>
      <c r="P55" s="67"/>
      <c r="Q55" s="38"/>
    </row>
    <row r="56" spans="2:19" ht="39" customHeight="1">
      <c r="C56" s="193" t="s">
        <v>271</v>
      </c>
      <c r="D56" s="194"/>
      <c r="E56" s="195"/>
      <c r="F56" s="209"/>
      <c r="G56" s="210"/>
      <c r="H56" s="210"/>
      <c r="I56" s="210"/>
      <c r="J56" s="211"/>
      <c r="K56" s="216"/>
      <c r="L56" s="217"/>
      <c r="M56" s="212">
        <f>ROUNDDOWN(SUM(K56:L57)*4/5,-3)</f>
        <v>0</v>
      </c>
      <c r="N56" s="213"/>
      <c r="O56" s="204">
        <v>480000</v>
      </c>
      <c r="P56" s="204">
        <f>MIN(M56,O56)</f>
        <v>0</v>
      </c>
      <c r="Q56" s="202">
        <f>(P56)</f>
        <v>0</v>
      </c>
    </row>
    <row r="57" spans="2:19" ht="39" customHeight="1">
      <c r="C57" s="193" t="s">
        <v>272</v>
      </c>
      <c r="D57" s="194"/>
      <c r="E57" s="195"/>
      <c r="F57" s="206"/>
      <c r="G57" s="207"/>
      <c r="H57" s="207"/>
      <c r="I57" s="207"/>
      <c r="J57" s="208"/>
      <c r="K57" s="216"/>
      <c r="L57" s="217"/>
      <c r="M57" s="214"/>
      <c r="N57" s="215"/>
      <c r="O57" s="205"/>
      <c r="P57" s="205"/>
      <c r="Q57" s="203"/>
    </row>
    <row r="58" spans="2:19" ht="38.25" customHeight="1"/>
    <row r="59" spans="2:19">
      <c r="N59" s="192" t="s">
        <v>139</v>
      </c>
      <c r="O59" s="192"/>
      <c r="P59" s="18"/>
      <c r="Q59" s="73" t="s">
        <v>136</v>
      </c>
    </row>
    <row r="60" spans="2:19" ht="45.75" customHeight="1">
      <c r="N60" s="192"/>
      <c r="O60" s="192"/>
      <c r="P60" s="190">
        <f>SUM(R19,S25,S30,Q40,Q56)</f>
        <v>0</v>
      </c>
      <c r="Q60" s="191"/>
    </row>
    <row r="61" spans="2:19">
      <c r="R61" s="13"/>
      <c r="S61" s="14"/>
    </row>
  </sheetData>
  <mergeCells count="117">
    <mergeCell ref="A2:S2"/>
    <mergeCell ref="I6:K6"/>
    <mergeCell ref="I5:K5"/>
    <mergeCell ref="I4:K4"/>
    <mergeCell ref="P6:Q6"/>
    <mergeCell ref="P5:Q5"/>
    <mergeCell ref="P4:Q4"/>
    <mergeCell ref="R10:R11"/>
    <mergeCell ref="M10:M11"/>
    <mergeCell ref="N10:N11"/>
    <mergeCell ref="O10:O11"/>
    <mergeCell ref="P10:P11"/>
    <mergeCell ref="Q10:Q11"/>
    <mergeCell ref="D10:D11"/>
    <mergeCell ref="H10:H11"/>
    <mergeCell ref="J10:J11"/>
    <mergeCell ref="E10:E11"/>
    <mergeCell ref="C10:C11"/>
    <mergeCell ref="D5:E5"/>
    <mergeCell ref="D4:E4"/>
    <mergeCell ref="P60:Q60"/>
    <mergeCell ref="N59:O60"/>
    <mergeCell ref="C46:C51"/>
    <mergeCell ref="C57:E57"/>
    <mergeCell ref="O40:O51"/>
    <mergeCell ref="C54:E55"/>
    <mergeCell ref="C56:E56"/>
    <mergeCell ref="M54:N54"/>
    <mergeCell ref="Q56:Q57"/>
    <mergeCell ref="P56:P57"/>
    <mergeCell ref="O56:O57"/>
    <mergeCell ref="F57:J57"/>
    <mergeCell ref="F56:J56"/>
    <mergeCell ref="F54:J55"/>
    <mergeCell ref="K55:L55"/>
    <mergeCell ref="K54:L54"/>
    <mergeCell ref="M56:N57"/>
    <mergeCell ref="M55:N55"/>
    <mergeCell ref="K57:L57"/>
    <mergeCell ref="K56:L56"/>
    <mergeCell ref="F42:G42"/>
    <mergeCell ref="F41:G41"/>
    <mergeCell ref="F51:G51"/>
    <mergeCell ref="F50:G50"/>
    <mergeCell ref="S22:S23"/>
    <mergeCell ref="Q25:Q29"/>
    <mergeCell ref="R25:R29"/>
    <mergeCell ref="S25:S29"/>
    <mergeCell ref="O22:O24"/>
    <mergeCell ref="P22:P24"/>
    <mergeCell ref="J22:J23"/>
    <mergeCell ref="C40:C45"/>
    <mergeCell ref="D40:D45"/>
    <mergeCell ref="C37:C38"/>
    <mergeCell ref="D37:D38"/>
    <mergeCell ref="Q40:Q51"/>
    <mergeCell ref="P40:P51"/>
    <mergeCell ref="N40:N51"/>
    <mergeCell ref="F22:G23"/>
    <mergeCell ref="H22:H23"/>
    <mergeCell ref="F24:G24"/>
    <mergeCell ref="Q37:Q38"/>
    <mergeCell ref="P37:P38"/>
    <mergeCell ref="O37:O38"/>
    <mergeCell ref="N22:N23"/>
    <mergeCell ref="N37:N38"/>
    <mergeCell ref="Q22:Q23"/>
    <mergeCell ref="N25:N29"/>
    <mergeCell ref="M22:M23"/>
    <mergeCell ref="R22:R23"/>
    <mergeCell ref="F25:G25"/>
    <mergeCell ref="P25:P29"/>
    <mergeCell ref="O25:O29"/>
    <mergeCell ref="F26:G26"/>
    <mergeCell ref="F27:G27"/>
    <mergeCell ref="F28:G28"/>
    <mergeCell ref="F29:G29"/>
    <mergeCell ref="H37:H38"/>
    <mergeCell ref="J37:J38"/>
    <mergeCell ref="M37:M38"/>
    <mergeCell ref="F30:G30"/>
    <mergeCell ref="N30:N34"/>
    <mergeCell ref="O30:O34"/>
    <mergeCell ref="P30:P34"/>
    <mergeCell ref="Q30:Q34"/>
    <mergeCell ref="R30:R34"/>
    <mergeCell ref="F49:G49"/>
    <mergeCell ref="F48:G48"/>
    <mergeCell ref="F47:G47"/>
    <mergeCell ref="F46:G46"/>
    <mergeCell ref="F45:G45"/>
    <mergeCell ref="F44:G44"/>
    <mergeCell ref="F43:G43"/>
    <mergeCell ref="D7:E7"/>
    <mergeCell ref="D6:E6"/>
    <mergeCell ref="F39:G39"/>
    <mergeCell ref="F37:G38"/>
    <mergeCell ref="F40:G40"/>
    <mergeCell ref="E37:E38"/>
    <mergeCell ref="E22:E23"/>
    <mergeCell ref="C22:D23"/>
    <mergeCell ref="C19:D19"/>
    <mergeCell ref="C25:D25"/>
    <mergeCell ref="C26:D26"/>
    <mergeCell ref="C27:D27"/>
    <mergeCell ref="C28:D28"/>
    <mergeCell ref="C29:D29"/>
    <mergeCell ref="C30:D30"/>
    <mergeCell ref="S30:S34"/>
    <mergeCell ref="C31:D31"/>
    <mergeCell ref="F31:G31"/>
    <mergeCell ref="C32:D32"/>
    <mergeCell ref="F32:G32"/>
    <mergeCell ref="C33:D33"/>
    <mergeCell ref="F33:G33"/>
    <mergeCell ref="C34:D34"/>
    <mergeCell ref="F34:G34"/>
  </mergeCells>
  <phoneticPr fontId="2"/>
  <conditionalFormatting sqref="D13:D18">
    <cfRule type="expression" dxfId="1" priority="48">
      <formula>C13="その他"</formula>
    </cfRule>
  </conditionalFormatting>
  <conditionalFormatting sqref="H13:L18">
    <cfRule type="expression" dxfId="0" priority="47">
      <formula>$C13:$C18="その他"</formula>
    </cfRule>
  </conditionalFormatting>
  <dataValidations count="3">
    <dataValidation type="list" allowBlank="1" showInputMessage="1" showErrorMessage="1" sqref="D13:D18" xr:uid="{00000000-0002-0000-0000-000000000000}">
      <formula1>種別⑵</formula1>
    </dataValidation>
    <dataValidation type="list" allowBlank="1" showInputMessage="1" showErrorMessage="1" sqref="C13:C18 D46:D51" xr:uid="{00000000-0002-0000-0000-000001000000}">
      <formula1>種別⑴</formula1>
    </dataValidation>
    <dataValidation type="list" allowBlank="1" showInputMessage="1" showErrorMessage="1" sqref="O25:P25 O30:P30" xr:uid="{2B8BBD34-31B8-485E-819F-51471313FE01}">
      <formula1>"○"</formula1>
    </dataValidation>
  </dataValidations>
  <hyperlinks>
    <hyperlink ref="P6" r:id="rId1" xr:uid="{5ADE0956-3972-463F-87C3-F33622DEF9EE}"/>
  </hyperlinks>
  <printOptions horizontalCentered="1"/>
  <pageMargins left="0" right="0" top="0.43307086614173229" bottom="0.15748031496062992" header="0.31496062992125984" footer="7.874015748031496E-2"/>
  <pageSetup paperSize="9" scale="47" fitToHeight="0" orientation="landscape" cellComments="asDisplayed" r:id="rId2"/>
  <headerFooter>
    <oddFooter>&amp;C&amp;P / &amp;N ページ</oddFooter>
  </headerFooter>
  <rowBreaks count="1" manualBreakCount="1">
    <brk id="35" max="18" man="1"/>
  </row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EDEF57CF-4E87-4B25-BEF5-6BA4B36CEE86}">
          <x14:formula1>
            <xm:f>データセット!$R$2:$R$3</xm:f>
          </x14:formula1>
          <xm:sqref>C25:D34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6AE2B-4413-42DA-BB20-0D628D9CDA48}">
  <sheetPr>
    <tabColor rgb="FFFF0000"/>
    <pageSetUpPr fitToPage="1"/>
  </sheetPr>
  <dimension ref="A1:E23"/>
  <sheetViews>
    <sheetView zoomScale="85" zoomScaleNormal="85" workbookViewId="0">
      <selection activeCell="D9" sqref="D9"/>
    </sheetView>
  </sheetViews>
  <sheetFormatPr defaultRowHeight="14.25"/>
  <cols>
    <col min="1" max="1" width="5" style="53" customWidth="1"/>
    <col min="2" max="2" width="6.25" style="53" customWidth="1"/>
    <col min="3" max="3" width="101.5" style="53" bestFit="1" customWidth="1"/>
    <col min="4" max="4" width="19.5" style="53" customWidth="1"/>
    <col min="5" max="16384" width="9" style="53"/>
  </cols>
  <sheetData>
    <row r="1" spans="1:5" ht="24">
      <c r="A1" s="52" t="s">
        <v>260</v>
      </c>
    </row>
    <row r="4" spans="1:5" ht="40.5" customHeight="1">
      <c r="B4" s="54" t="s">
        <v>261</v>
      </c>
      <c r="C4" s="54"/>
      <c r="D4" s="54"/>
      <c r="E4" s="54"/>
    </row>
    <row r="5" spans="1:5" ht="25.5" customHeight="1">
      <c r="B5" s="54"/>
      <c r="C5" s="55"/>
      <c r="D5" s="56" t="s">
        <v>262</v>
      </c>
      <c r="E5" s="54"/>
    </row>
    <row r="6" spans="1:5" ht="25.5" customHeight="1">
      <c r="B6" s="54"/>
      <c r="C6" s="55" t="s">
        <v>263</v>
      </c>
      <c r="D6" s="77">
        <f>'（別紙２）経費所要額調書'!P60</f>
        <v>0</v>
      </c>
      <c r="E6" s="54"/>
    </row>
    <row r="7" spans="1:5" ht="25.5" customHeight="1">
      <c r="B7" s="54"/>
      <c r="C7" s="55" t="s">
        <v>264</v>
      </c>
      <c r="D7" s="78"/>
      <c r="E7" s="54"/>
    </row>
    <row r="8" spans="1:5" ht="25.5" customHeight="1">
      <c r="B8" s="54"/>
      <c r="C8" s="55" t="s">
        <v>265</v>
      </c>
      <c r="D8" s="78"/>
      <c r="E8" s="54"/>
    </row>
    <row r="9" spans="1:5" ht="25.5" customHeight="1">
      <c r="B9" s="54"/>
      <c r="C9" s="56" t="s">
        <v>266</v>
      </c>
      <c r="D9" s="77">
        <f>SUM(D6:D8)</f>
        <v>0</v>
      </c>
      <c r="E9" s="54"/>
    </row>
    <row r="10" spans="1:5" ht="18.75">
      <c r="B10" s="54"/>
      <c r="C10" s="54"/>
      <c r="D10" s="79"/>
      <c r="E10" s="54"/>
    </row>
    <row r="11" spans="1:5" ht="40.5" customHeight="1">
      <c r="B11" s="54" t="s">
        <v>267</v>
      </c>
      <c r="C11" s="54"/>
      <c r="D11" s="79"/>
      <c r="E11" s="54"/>
    </row>
    <row r="12" spans="1:5" ht="25.5" customHeight="1">
      <c r="B12" s="54"/>
      <c r="C12" s="57"/>
      <c r="D12" s="80" t="s">
        <v>262</v>
      </c>
      <c r="E12" s="54"/>
    </row>
    <row r="13" spans="1:5" ht="38.25" customHeight="1">
      <c r="B13" s="54"/>
      <c r="C13" s="58" t="s">
        <v>292</v>
      </c>
      <c r="D13" s="81"/>
      <c r="E13" s="54"/>
    </row>
    <row r="14" spans="1:5" ht="38.25" customHeight="1">
      <c r="B14" s="54"/>
      <c r="C14" s="58" t="s">
        <v>293</v>
      </c>
      <c r="D14" s="81"/>
      <c r="E14" s="54"/>
    </row>
    <row r="15" spans="1:5" ht="38.25" customHeight="1">
      <c r="B15" s="54"/>
      <c r="C15" s="58" t="s">
        <v>294</v>
      </c>
      <c r="D15" s="81"/>
      <c r="E15" s="54"/>
    </row>
    <row r="16" spans="1:5" ht="38.25" customHeight="1">
      <c r="B16" s="54"/>
      <c r="C16" s="58" t="s">
        <v>295</v>
      </c>
      <c r="D16" s="81"/>
      <c r="E16" s="54"/>
    </row>
    <row r="17" spans="2:5" ht="38.25" customHeight="1">
      <c r="B17" s="54"/>
      <c r="C17" s="57" t="s">
        <v>268</v>
      </c>
      <c r="D17" s="81"/>
      <c r="E17" s="54"/>
    </row>
    <row r="18" spans="2:5" ht="25.5" customHeight="1">
      <c r="B18" s="54"/>
      <c r="C18" s="56" t="s">
        <v>266</v>
      </c>
      <c r="D18" s="82">
        <f>SUM(D13:D17)</f>
        <v>0</v>
      </c>
      <c r="E18" s="54"/>
    </row>
    <row r="21" spans="2:5">
      <c r="C21" s="59" t="s">
        <v>269</v>
      </c>
    </row>
    <row r="22" spans="2:5">
      <c r="C22" s="60" t="s">
        <v>270</v>
      </c>
    </row>
    <row r="23" spans="2:5">
      <c r="C23" s="60" t="s">
        <v>296</v>
      </c>
    </row>
  </sheetData>
  <phoneticPr fontId="2"/>
  <pageMargins left="0.70866141732283472" right="0.70866141732283472" top="0.74803149606299213" bottom="0.74803149606299213" header="0.31496062992125984" footer="0.31496062992125984"/>
  <pageSetup paperSize="9" scale="83"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N39"/>
  <sheetViews>
    <sheetView view="pageBreakPreview" zoomScale="115" zoomScaleNormal="100" zoomScaleSheetLayoutView="115" workbookViewId="0">
      <selection activeCell="J8" sqref="J8"/>
    </sheetView>
  </sheetViews>
  <sheetFormatPr defaultRowHeight="13.5"/>
  <cols>
    <col min="1" max="1" width="2" style="3" customWidth="1"/>
    <col min="2" max="2" width="3.875" style="3" customWidth="1"/>
    <col min="3" max="3" width="14.75" style="3" customWidth="1"/>
    <col min="4" max="4" width="26.125" style="3" customWidth="1"/>
    <col min="5" max="5" width="13.75" style="3" customWidth="1"/>
    <col min="6" max="6" width="6.875" style="3" customWidth="1"/>
    <col min="7" max="7" width="13.75" style="3" customWidth="1"/>
    <col min="8" max="8" width="6.875" style="3" customWidth="1"/>
    <col min="9" max="16384" width="9" style="3"/>
  </cols>
  <sheetData>
    <row r="1" spans="1:11">
      <c r="A1" s="3" t="s">
        <v>195</v>
      </c>
      <c r="H1" s="95"/>
    </row>
    <row r="2" spans="1:11">
      <c r="A2" s="141" t="s">
        <v>356</v>
      </c>
      <c r="H2" s="95"/>
    </row>
    <row r="3" spans="1:11" ht="9.75" customHeight="1"/>
    <row r="4" spans="1:11" ht="18.75">
      <c r="A4" s="228" t="s">
        <v>216</v>
      </c>
      <c r="B4" s="228"/>
      <c r="C4" s="228"/>
      <c r="D4" s="228"/>
      <c r="E4" s="228"/>
      <c r="F4" s="228"/>
      <c r="G4" s="228"/>
      <c r="H4" s="228"/>
      <c r="I4" s="6"/>
      <c r="J4" s="6"/>
      <c r="K4" s="6"/>
    </row>
    <row r="5" spans="1:11" ht="18.75" customHeight="1">
      <c r="C5" s="23"/>
      <c r="D5" s="23"/>
      <c r="E5" s="23"/>
      <c r="F5" s="23"/>
      <c r="G5" s="23"/>
      <c r="H5" s="23"/>
      <c r="I5" s="23"/>
      <c r="J5" s="23"/>
      <c r="K5" s="23"/>
    </row>
    <row r="6" spans="1:11">
      <c r="B6" s="233" t="s">
        <v>160</v>
      </c>
      <c r="C6" s="233"/>
      <c r="D6" s="233" t="str">
        <f>'（別紙２）経費所要額調書'!D4</f>
        <v>●●法人　●●●</v>
      </c>
      <c r="E6" s="233"/>
      <c r="F6" s="233"/>
    </row>
    <row r="7" spans="1:11">
      <c r="B7" s="233" t="s">
        <v>173</v>
      </c>
      <c r="C7" s="233"/>
      <c r="D7" s="233">
        <f>'（別紙２）経費所要額調書'!I4</f>
        <v>0</v>
      </c>
      <c r="E7" s="233"/>
      <c r="F7" s="233"/>
    </row>
    <row r="8" spans="1:11">
      <c r="B8" s="233" t="s">
        <v>172</v>
      </c>
      <c r="C8" s="233"/>
      <c r="D8" s="233">
        <f>'（別紙２）経費所要額調書'!I5</f>
        <v>0</v>
      </c>
      <c r="E8" s="233"/>
      <c r="F8" s="233"/>
    </row>
    <row r="9" spans="1:11" ht="9" customHeight="1">
      <c r="B9" s="34"/>
      <c r="C9" s="34"/>
      <c r="D9" s="34"/>
      <c r="E9" s="34"/>
      <c r="F9" s="34"/>
    </row>
    <row r="10" spans="1:11" ht="9" customHeight="1"/>
    <row r="11" spans="1:11" ht="48" customHeight="1">
      <c r="B11" s="231" t="s">
        <v>171</v>
      </c>
      <c r="C11" s="234"/>
      <c r="D11" s="232"/>
      <c r="E11" s="252" t="s">
        <v>191</v>
      </c>
      <c r="F11" s="253"/>
      <c r="G11" s="233" t="s">
        <v>183</v>
      </c>
      <c r="H11" s="233"/>
    </row>
    <row r="12" spans="1:11">
      <c r="B12" s="235" t="s">
        <v>177</v>
      </c>
      <c r="C12" s="236"/>
      <c r="D12" s="237"/>
      <c r="E12" s="231"/>
      <c r="F12" s="234"/>
      <c r="G12" s="229"/>
      <c r="H12" s="230"/>
    </row>
    <row r="13" spans="1:11">
      <c r="B13" s="235" t="s">
        <v>185</v>
      </c>
      <c r="C13" s="236"/>
      <c r="D13" s="237"/>
      <c r="E13" s="229"/>
      <c r="F13" s="230"/>
      <c r="G13" s="233"/>
      <c r="H13" s="233"/>
    </row>
    <row r="14" spans="1:11">
      <c r="B14" s="235" t="s">
        <v>184</v>
      </c>
      <c r="C14" s="236"/>
      <c r="D14" s="237"/>
      <c r="E14" s="231"/>
      <c r="F14" s="232"/>
      <c r="G14" s="229"/>
      <c r="H14" s="230"/>
    </row>
    <row r="15" spans="1:11">
      <c r="B15" s="235" t="s">
        <v>186</v>
      </c>
      <c r="C15" s="236"/>
      <c r="D15" s="237"/>
      <c r="E15" s="229"/>
      <c r="F15" s="241"/>
      <c r="G15" s="231"/>
      <c r="H15" s="232"/>
    </row>
    <row r="16" spans="1:11">
      <c r="B16" s="193" t="s">
        <v>178</v>
      </c>
      <c r="C16" s="194"/>
      <c r="D16" s="195"/>
      <c r="E16" s="231"/>
      <c r="F16" s="234"/>
      <c r="G16" s="229"/>
      <c r="H16" s="230"/>
    </row>
    <row r="17" spans="2:8">
      <c r="B17" s="235" t="s">
        <v>179</v>
      </c>
      <c r="C17" s="236"/>
      <c r="D17" s="237"/>
      <c r="E17" s="231"/>
      <c r="F17" s="234"/>
      <c r="G17" s="229"/>
      <c r="H17" s="230"/>
    </row>
    <row r="18" spans="2:8" ht="34.5" customHeight="1">
      <c r="B18" s="193" t="s">
        <v>189</v>
      </c>
      <c r="C18" s="194"/>
      <c r="D18" s="195"/>
      <c r="E18" s="231"/>
      <c r="F18" s="234"/>
      <c r="G18" s="229"/>
      <c r="H18" s="230"/>
    </row>
    <row r="19" spans="2:8">
      <c r="B19" s="235" t="s">
        <v>180</v>
      </c>
      <c r="C19" s="236"/>
      <c r="D19" s="237"/>
      <c r="E19" s="231"/>
      <c r="F19" s="234"/>
      <c r="G19" s="229"/>
      <c r="H19" s="230"/>
    </row>
    <row r="20" spans="2:8">
      <c r="B20" s="235" t="s">
        <v>181</v>
      </c>
      <c r="C20" s="236"/>
      <c r="D20" s="237"/>
      <c r="E20" s="231"/>
      <c r="F20" s="234"/>
      <c r="G20" s="229"/>
      <c r="H20" s="230"/>
    </row>
    <row r="21" spans="2:8">
      <c r="B21" s="235" t="s">
        <v>182</v>
      </c>
      <c r="C21" s="236"/>
      <c r="D21" s="237"/>
      <c r="E21" s="231"/>
      <c r="F21" s="234"/>
      <c r="G21" s="229"/>
      <c r="H21" s="230"/>
    </row>
    <row r="22" spans="2:8">
      <c r="B22" s="238" t="s">
        <v>193</v>
      </c>
      <c r="C22" s="239"/>
      <c r="D22" s="240"/>
      <c r="E22" s="229"/>
      <c r="F22" s="241"/>
      <c r="G22" s="231"/>
      <c r="H22" s="232"/>
    </row>
    <row r="23" spans="2:8">
      <c r="B23" s="235" t="s">
        <v>187</v>
      </c>
      <c r="C23" s="236"/>
      <c r="D23" s="237"/>
      <c r="E23" s="231"/>
      <c r="F23" s="232"/>
      <c r="G23" s="231"/>
      <c r="H23" s="232"/>
    </row>
    <row r="24" spans="2:8">
      <c r="B24" s="235" t="s">
        <v>187</v>
      </c>
      <c r="C24" s="236"/>
      <c r="D24" s="237"/>
      <c r="E24" s="231"/>
      <c r="F24" s="232"/>
      <c r="G24" s="231"/>
      <c r="H24" s="232"/>
    </row>
    <row r="25" spans="2:8">
      <c r="B25" s="235" t="s">
        <v>187</v>
      </c>
      <c r="C25" s="236"/>
      <c r="D25" s="237"/>
      <c r="E25" s="231"/>
      <c r="F25" s="232"/>
      <c r="G25" s="231"/>
      <c r="H25" s="232"/>
    </row>
    <row r="26" spans="2:8" ht="14.25" thickBot="1">
      <c r="B26" s="242" t="s">
        <v>188</v>
      </c>
      <c r="C26" s="243"/>
      <c r="D26" s="244"/>
      <c r="E26" s="245">
        <f>SUM(E12:F25)</f>
        <v>0</v>
      </c>
      <c r="F26" s="246"/>
      <c r="G26" s="245">
        <f>SUM(G12:H25)</f>
        <v>0</v>
      </c>
      <c r="H26" s="246"/>
    </row>
    <row r="27" spans="2:8" ht="14.25" thickBot="1">
      <c r="B27" s="247" t="s">
        <v>190</v>
      </c>
      <c r="C27" s="248"/>
      <c r="D27" s="248"/>
      <c r="E27" s="249">
        <f>ROUND((E26+G26),0)</f>
        <v>0</v>
      </c>
      <c r="F27" s="250"/>
      <c r="G27" s="250"/>
      <c r="H27" s="251"/>
    </row>
    <row r="28" spans="2:8" ht="12" customHeight="1">
      <c r="B28" s="35"/>
      <c r="C28" s="35"/>
      <c r="D28" s="35"/>
      <c r="E28" s="34"/>
      <c r="F28" s="34"/>
      <c r="G28" s="34"/>
      <c r="H28" s="34"/>
    </row>
    <row r="29" spans="2:8" ht="14.25" customHeight="1">
      <c r="B29" s="35"/>
      <c r="C29" s="35"/>
      <c r="D29" s="35"/>
      <c r="E29" s="36"/>
      <c r="F29" s="36"/>
      <c r="G29" s="36"/>
      <c r="H29" s="36"/>
    </row>
    <row r="30" spans="2:8" ht="14.25" customHeight="1"/>
    <row r="31" spans="2:8">
      <c r="B31" s="231" t="s">
        <v>174</v>
      </c>
      <c r="C31" s="234"/>
      <c r="D31" s="234"/>
      <c r="E31" s="234"/>
      <c r="F31" s="234"/>
      <c r="G31" s="234"/>
      <c r="H31" s="232"/>
    </row>
    <row r="32" spans="2:8" ht="41.25" customHeight="1">
      <c r="B32" s="24">
        <v>1</v>
      </c>
      <c r="C32" s="193" t="s">
        <v>192</v>
      </c>
      <c r="D32" s="194"/>
      <c r="E32" s="194"/>
      <c r="F32" s="194"/>
      <c r="G32" s="194"/>
      <c r="H32" s="195"/>
    </row>
    <row r="33" spans="2:14" ht="90" customHeight="1">
      <c r="B33" s="24">
        <v>2</v>
      </c>
      <c r="C33" s="193" t="s">
        <v>194</v>
      </c>
      <c r="D33" s="194"/>
      <c r="E33" s="194"/>
      <c r="F33" s="194"/>
      <c r="G33" s="194"/>
      <c r="H33" s="195"/>
    </row>
    <row r="34" spans="2:14">
      <c r="N34" s="3" t="s">
        <v>175</v>
      </c>
    </row>
    <row r="35" spans="2:14">
      <c r="N35" s="3" t="s">
        <v>176</v>
      </c>
    </row>
    <row r="36" spans="2:14">
      <c r="N36" s="3" t="s">
        <v>176</v>
      </c>
    </row>
    <row r="37" spans="2:14">
      <c r="N37" s="3" t="s">
        <v>176</v>
      </c>
    </row>
    <row r="39" spans="2:14">
      <c r="N39" s="3" t="s">
        <v>175</v>
      </c>
    </row>
  </sheetData>
  <mergeCells count="60">
    <mergeCell ref="E27:H27"/>
    <mergeCell ref="E25:F25"/>
    <mergeCell ref="G25:H25"/>
    <mergeCell ref="B6:C6"/>
    <mergeCell ref="E11:F11"/>
    <mergeCell ref="E12:F12"/>
    <mergeCell ref="E16:F16"/>
    <mergeCell ref="G13:H13"/>
    <mergeCell ref="E15:F15"/>
    <mergeCell ref="G15:H15"/>
    <mergeCell ref="G14:H14"/>
    <mergeCell ref="B13:D13"/>
    <mergeCell ref="B14:D14"/>
    <mergeCell ref="B15:D15"/>
    <mergeCell ref="E17:F17"/>
    <mergeCell ref="E14:F14"/>
    <mergeCell ref="B31:H31"/>
    <mergeCell ref="C33:H33"/>
    <mergeCell ref="E19:F19"/>
    <mergeCell ref="E20:F20"/>
    <mergeCell ref="E21:F21"/>
    <mergeCell ref="E22:F22"/>
    <mergeCell ref="G19:H19"/>
    <mergeCell ref="G23:H23"/>
    <mergeCell ref="C32:H32"/>
    <mergeCell ref="B24:D24"/>
    <mergeCell ref="E24:F24"/>
    <mergeCell ref="G24:H24"/>
    <mergeCell ref="B26:D26"/>
    <mergeCell ref="E26:F26"/>
    <mergeCell ref="G26:H26"/>
    <mergeCell ref="B27:D27"/>
    <mergeCell ref="E13:F13"/>
    <mergeCell ref="E23:F23"/>
    <mergeCell ref="B25:D25"/>
    <mergeCell ref="B21:D21"/>
    <mergeCell ref="E18:F18"/>
    <mergeCell ref="B16:D16"/>
    <mergeCell ref="B17:D17"/>
    <mergeCell ref="B18:D18"/>
    <mergeCell ref="B19:D19"/>
    <mergeCell ref="B20:D20"/>
    <mergeCell ref="B22:D22"/>
    <mergeCell ref="B23:D23"/>
    <mergeCell ref="A4:H4"/>
    <mergeCell ref="G21:H21"/>
    <mergeCell ref="G22:H22"/>
    <mergeCell ref="G18:H18"/>
    <mergeCell ref="G20:H20"/>
    <mergeCell ref="D6:F6"/>
    <mergeCell ref="D7:F7"/>
    <mergeCell ref="D8:F8"/>
    <mergeCell ref="B7:C7"/>
    <mergeCell ref="B8:C8"/>
    <mergeCell ref="G11:H11"/>
    <mergeCell ref="G12:H12"/>
    <mergeCell ref="G16:H16"/>
    <mergeCell ref="G17:H17"/>
    <mergeCell ref="B11:D11"/>
    <mergeCell ref="B12:D12"/>
  </mergeCells>
  <phoneticPr fontId="2"/>
  <pageMargins left="0.51181102362204722" right="0.31496062992125984" top="0.35433070866141736" bottom="0.35433070866141736" header="0.31496062992125984" footer="0.31496062992125984"/>
  <pageSetup paperSize="9" scale="98"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2" tint="-0.249977111117893"/>
  </sheetPr>
  <dimension ref="B4:H325"/>
  <sheetViews>
    <sheetView zoomScaleNormal="100" workbookViewId="0">
      <selection activeCell="E168" sqref="E168"/>
    </sheetView>
  </sheetViews>
  <sheetFormatPr defaultRowHeight="13.5"/>
  <cols>
    <col min="1" max="1" width="9" style="3"/>
    <col min="2" max="2" width="40.5" style="32" bestFit="1" customWidth="1"/>
    <col min="3" max="3" width="11.625" style="4" bestFit="1" customWidth="1"/>
    <col min="4" max="4" width="11.625" style="4" customWidth="1"/>
    <col min="5" max="5" width="9" style="3"/>
    <col min="6" max="6" width="127" style="3" bestFit="1" customWidth="1"/>
    <col min="7" max="7" width="9" style="3"/>
    <col min="8" max="8" width="42.75" style="3" bestFit="1" customWidth="1"/>
    <col min="9" max="16384" width="9" style="3"/>
  </cols>
  <sheetData>
    <row r="4" spans="2:8">
      <c r="B4" s="31" t="s">
        <v>203</v>
      </c>
      <c r="C4" s="15">
        <v>1000000</v>
      </c>
      <c r="D4" s="102"/>
      <c r="F4" s="12" t="s">
        <v>199</v>
      </c>
      <c r="H4" s="11" t="s">
        <v>147</v>
      </c>
    </row>
    <row r="5" spans="2:8">
      <c r="B5" s="31" t="s">
        <v>204</v>
      </c>
      <c r="C5" s="15">
        <v>1000000</v>
      </c>
      <c r="D5" s="102"/>
      <c r="F5" s="12" t="s">
        <v>197</v>
      </c>
      <c r="H5" s="11" t="s">
        <v>148</v>
      </c>
    </row>
    <row r="6" spans="2:8">
      <c r="B6" s="31" t="s">
        <v>205</v>
      </c>
      <c r="C6" s="15">
        <v>300000</v>
      </c>
      <c r="D6" s="102"/>
      <c r="F6" s="12" t="s">
        <v>198</v>
      </c>
      <c r="H6" s="11" t="s">
        <v>149</v>
      </c>
    </row>
    <row r="7" spans="2:8">
      <c r="B7" s="31" t="s">
        <v>206</v>
      </c>
      <c r="C7" s="15">
        <v>300000</v>
      </c>
      <c r="D7" s="102"/>
      <c r="F7" s="12" t="s">
        <v>200</v>
      </c>
      <c r="H7" s="11" t="s">
        <v>150</v>
      </c>
    </row>
    <row r="8" spans="2:8">
      <c r="B8" s="31" t="s">
        <v>207</v>
      </c>
      <c r="C8" s="15">
        <v>300000</v>
      </c>
      <c r="D8" s="102"/>
      <c r="F8" s="12" t="s">
        <v>202</v>
      </c>
      <c r="H8" s="11" t="s">
        <v>151</v>
      </c>
    </row>
    <row r="9" spans="2:8">
      <c r="B9" s="31" t="s">
        <v>208</v>
      </c>
      <c r="C9" s="15">
        <v>300000</v>
      </c>
      <c r="D9" s="102"/>
      <c r="F9" s="12" t="s">
        <v>201</v>
      </c>
      <c r="H9" s="11" t="s">
        <v>152</v>
      </c>
    </row>
    <row r="10" spans="2:8">
      <c r="B10" s="31" t="s">
        <v>209</v>
      </c>
      <c r="C10" s="15">
        <v>300000</v>
      </c>
      <c r="D10" s="102"/>
      <c r="H10" s="11" t="s">
        <v>196</v>
      </c>
    </row>
    <row r="11" spans="2:8">
      <c r="B11" s="31" t="s">
        <v>210</v>
      </c>
      <c r="C11" s="15">
        <v>300000</v>
      </c>
      <c r="D11" s="102"/>
      <c r="H11" s="11" t="s">
        <v>153</v>
      </c>
    </row>
    <row r="12" spans="2:8">
      <c r="B12" s="31" t="s">
        <v>239</v>
      </c>
      <c r="C12" s="15">
        <v>300000</v>
      </c>
      <c r="D12" s="102"/>
    </row>
    <row r="13" spans="2:8">
      <c r="B13" s="31" t="s">
        <v>240</v>
      </c>
      <c r="C13" s="15">
        <v>300000</v>
      </c>
      <c r="D13" s="102"/>
    </row>
    <row r="14" spans="2:8">
      <c r="B14" s="31" t="s">
        <v>241</v>
      </c>
      <c r="C14" s="15">
        <v>300000</v>
      </c>
      <c r="D14" s="102"/>
    </row>
    <row r="15" spans="2:8">
      <c r="B15" s="31" t="s">
        <v>211</v>
      </c>
      <c r="C15" s="15">
        <v>1000000</v>
      </c>
      <c r="D15" s="102"/>
    </row>
    <row r="16" spans="2:8">
      <c r="B16" s="98" t="s">
        <v>338</v>
      </c>
      <c r="C16" s="99">
        <v>1000000</v>
      </c>
      <c r="D16" s="103"/>
    </row>
    <row r="17" spans="2:4">
      <c r="B17" s="31" t="s">
        <v>342</v>
      </c>
      <c r="C17" s="15">
        <v>300000</v>
      </c>
      <c r="D17" s="102"/>
    </row>
    <row r="18" spans="2:4">
      <c r="B18" s="31" t="s">
        <v>339</v>
      </c>
      <c r="C18" s="15">
        <v>300000</v>
      </c>
      <c r="D18" s="102"/>
    </row>
    <row r="19" spans="2:4">
      <c r="B19" s="31" t="s">
        <v>341</v>
      </c>
      <c r="C19" s="15">
        <v>300000</v>
      </c>
      <c r="D19" s="102"/>
    </row>
    <row r="20" spans="2:4">
      <c r="B20" s="31" t="s">
        <v>340</v>
      </c>
      <c r="C20" s="15">
        <v>300000</v>
      </c>
      <c r="D20" s="102"/>
    </row>
    <row r="21" spans="2:4">
      <c r="B21" s="31" t="s">
        <v>1</v>
      </c>
      <c r="C21" s="15">
        <v>1000000</v>
      </c>
      <c r="D21" s="102"/>
    </row>
    <row r="23" spans="2:4">
      <c r="B23" s="101"/>
    </row>
    <row r="25" spans="2:4">
      <c r="B25" s="31">
        <v>1</v>
      </c>
      <c r="C25" s="15">
        <v>1000000</v>
      </c>
      <c r="D25" s="102"/>
    </row>
    <row r="26" spans="2:4">
      <c r="B26" s="31">
        <v>2</v>
      </c>
      <c r="C26" s="15">
        <v>1000000</v>
      </c>
      <c r="D26" s="102"/>
    </row>
    <row r="27" spans="2:4">
      <c r="B27" s="31">
        <v>3</v>
      </c>
      <c r="C27" s="15">
        <v>1000000</v>
      </c>
      <c r="D27" s="102"/>
    </row>
    <row r="28" spans="2:4">
      <c r="B28" s="31">
        <v>4</v>
      </c>
      <c r="C28" s="15">
        <v>1000000</v>
      </c>
      <c r="D28" s="102"/>
    </row>
    <row r="29" spans="2:4">
      <c r="B29" s="31">
        <v>5</v>
      </c>
      <c r="C29" s="15">
        <v>1000000</v>
      </c>
      <c r="D29" s="102"/>
    </row>
    <row r="30" spans="2:4">
      <c r="B30" s="31">
        <v>6</v>
      </c>
      <c r="C30" s="15">
        <v>1000000</v>
      </c>
      <c r="D30" s="102"/>
    </row>
    <row r="31" spans="2:4">
      <c r="B31" s="31">
        <v>7</v>
      </c>
      <c r="C31" s="15">
        <v>1000000</v>
      </c>
      <c r="D31" s="102"/>
    </row>
    <row r="32" spans="2:4">
      <c r="B32" s="31">
        <v>8</v>
      </c>
      <c r="C32" s="15">
        <v>1000000</v>
      </c>
      <c r="D32" s="102"/>
    </row>
    <row r="33" spans="2:4">
      <c r="B33" s="31">
        <v>9</v>
      </c>
      <c r="C33" s="15">
        <v>1000000</v>
      </c>
      <c r="D33" s="102"/>
    </row>
    <row r="34" spans="2:4">
      <c r="B34" s="31">
        <v>10</v>
      </c>
      <c r="C34" s="15">
        <v>1000000</v>
      </c>
      <c r="D34" s="102"/>
    </row>
    <row r="35" spans="2:4">
      <c r="B35" s="31">
        <v>11</v>
      </c>
      <c r="C35" s="15">
        <v>1500000</v>
      </c>
      <c r="D35" s="102"/>
    </row>
    <row r="36" spans="2:4">
      <c r="B36" s="31">
        <v>12</v>
      </c>
      <c r="C36" s="15">
        <v>1500000</v>
      </c>
      <c r="D36" s="102"/>
    </row>
    <row r="37" spans="2:4">
      <c r="B37" s="31">
        <v>13</v>
      </c>
      <c r="C37" s="15">
        <v>1500000</v>
      </c>
      <c r="D37" s="102"/>
    </row>
    <row r="38" spans="2:4">
      <c r="B38" s="31">
        <v>14</v>
      </c>
      <c r="C38" s="15">
        <v>1500000</v>
      </c>
      <c r="D38" s="102"/>
    </row>
    <row r="39" spans="2:4">
      <c r="B39" s="31">
        <v>15</v>
      </c>
      <c r="C39" s="15">
        <v>1500000</v>
      </c>
      <c r="D39" s="102"/>
    </row>
    <row r="40" spans="2:4">
      <c r="B40" s="31">
        <v>16</v>
      </c>
      <c r="C40" s="15">
        <v>1500000</v>
      </c>
      <c r="D40" s="102"/>
    </row>
    <row r="41" spans="2:4">
      <c r="B41" s="31">
        <v>17</v>
      </c>
      <c r="C41" s="15">
        <v>1500000</v>
      </c>
      <c r="D41" s="102"/>
    </row>
    <row r="42" spans="2:4">
      <c r="B42" s="31">
        <v>18</v>
      </c>
      <c r="C42" s="15">
        <v>1500000</v>
      </c>
      <c r="D42" s="102"/>
    </row>
    <row r="43" spans="2:4">
      <c r="B43" s="31">
        <v>19</v>
      </c>
      <c r="C43" s="15">
        <v>1500000</v>
      </c>
      <c r="D43" s="102"/>
    </row>
    <row r="44" spans="2:4">
      <c r="B44" s="31">
        <v>20</v>
      </c>
      <c r="C44" s="15">
        <v>1500000</v>
      </c>
      <c r="D44" s="102"/>
    </row>
    <row r="45" spans="2:4">
      <c r="B45" s="31">
        <v>21</v>
      </c>
      <c r="C45" s="15">
        <v>2000000</v>
      </c>
      <c r="D45" s="102"/>
    </row>
    <row r="46" spans="2:4">
      <c r="B46" s="31">
        <v>22</v>
      </c>
      <c r="C46" s="15">
        <v>2000000</v>
      </c>
      <c r="D46" s="102"/>
    </row>
    <row r="47" spans="2:4">
      <c r="B47" s="31">
        <v>23</v>
      </c>
      <c r="C47" s="15">
        <v>2000000</v>
      </c>
      <c r="D47" s="102"/>
    </row>
    <row r="48" spans="2:4">
      <c r="B48" s="31">
        <v>24</v>
      </c>
      <c r="C48" s="15">
        <v>2000000</v>
      </c>
      <c r="D48" s="102"/>
    </row>
    <row r="49" spans="2:4">
      <c r="B49" s="31">
        <v>25</v>
      </c>
      <c r="C49" s="15">
        <v>2000000</v>
      </c>
      <c r="D49" s="102"/>
    </row>
    <row r="50" spans="2:4">
      <c r="B50" s="31">
        <v>26</v>
      </c>
      <c r="C50" s="15">
        <v>2000000</v>
      </c>
      <c r="D50" s="102"/>
    </row>
    <row r="51" spans="2:4">
      <c r="B51" s="31">
        <v>27</v>
      </c>
      <c r="C51" s="15">
        <v>2000000</v>
      </c>
      <c r="D51" s="102"/>
    </row>
    <row r="52" spans="2:4">
      <c r="B52" s="31">
        <v>28</v>
      </c>
      <c r="C52" s="15">
        <v>2000000</v>
      </c>
      <c r="D52" s="102"/>
    </row>
    <row r="53" spans="2:4">
      <c r="B53" s="31">
        <v>29</v>
      </c>
      <c r="C53" s="15">
        <v>2000000</v>
      </c>
      <c r="D53" s="102"/>
    </row>
    <row r="54" spans="2:4">
      <c r="B54" s="31">
        <v>30</v>
      </c>
      <c r="C54" s="15">
        <v>2000000</v>
      </c>
      <c r="D54" s="102"/>
    </row>
    <row r="55" spans="2:4">
      <c r="B55" s="31">
        <v>31</v>
      </c>
      <c r="C55" s="15">
        <v>2500000</v>
      </c>
      <c r="D55" s="102"/>
    </row>
    <row r="56" spans="2:4">
      <c r="B56" s="31">
        <v>32</v>
      </c>
      <c r="C56" s="15">
        <v>2500000</v>
      </c>
      <c r="D56" s="102"/>
    </row>
    <row r="57" spans="2:4">
      <c r="B57" s="31">
        <v>33</v>
      </c>
      <c r="C57" s="15">
        <v>2500000</v>
      </c>
      <c r="D57" s="102"/>
    </row>
    <row r="58" spans="2:4">
      <c r="B58" s="31">
        <v>34</v>
      </c>
      <c r="C58" s="15">
        <v>2500000</v>
      </c>
      <c r="D58" s="102"/>
    </row>
    <row r="59" spans="2:4">
      <c r="B59" s="31">
        <v>35</v>
      </c>
      <c r="C59" s="15">
        <v>2500000</v>
      </c>
      <c r="D59" s="102"/>
    </row>
    <row r="60" spans="2:4">
      <c r="B60" s="31">
        <v>36</v>
      </c>
      <c r="C60" s="15">
        <v>2500000</v>
      </c>
      <c r="D60" s="102"/>
    </row>
    <row r="61" spans="2:4">
      <c r="B61" s="31">
        <v>37</v>
      </c>
      <c r="C61" s="15">
        <v>2500000</v>
      </c>
      <c r="D61" s="102"/>
    </row>
    <row r="62" spans="2:4">
      <c r="B62" s="31">
        <v>38</v>
      </c>
      <c r="C62" s="15">
        <v>2500000</v>
      </c>
      <c r="D62" s="102"/>
    </row>
    <row r="63" spans="2:4">
      <c r="B63" s="31">
        <v>39</v>
      </c>
      <c r="C63" s="15">
        <v>2500000</v>
      </c>
      <c r="D63" s="102"/>
    </row>
    <row r="64" spans="2:4">
      <c r="B64" s="31">
        <v>40</v>
      </c>
      <c r="C64" s="15">
        <v>2500000</v>
      </c>
      <c r="D64" s="102"/>
    </row>
    <row r="65" spans="2:4">
      <c r="B65" s="31">
        <v>41</v>
      </c>
      <c r="C65" s="15">
        <v>2500000</v>
      </c>
      <c r="D65" s="102"/>
    </row>
    <row r="66" spans="2:4">
      <c r="B66" s="31">
        <v>42</v>
      </c>
      <c r="C66" s="15">
        <v>2500000</v>
      </c>
      <c r="D66" s="102"/>
    </row>
    <row r="67" spans="2:4">
      <c r="B67" s="31">
        <v>43</v>
      </c>
      <c r="C67" s="15">
        <v>2500000</v>
      </c>
      <c r="D67" s="102"/>
    </row>
    <row r="68" spans="2:4">
      <c r="B68" s="31">
        <v>44</v>
      </c>
      <c r="C68" s="15">
        <v>2500000</v>
      </c>
      <c r="D68" s="102"/>
    </row>
    <row r="69" spans="2:4">
      <c r="B69" s="31">
        <v>45</v>
      </c>
      <c r="C69" s="15">
        <v>2500000</v>
      </c>
      <c r="D69" s="102"/>
    </row>
    <row r="70" spans="2:4">
      <c r="B70" s="31">
        <v>46</v>
      </c>
      <c r="C70" s="15">
        <v>2500000</v>
      </c>
      <c r="D70" s="102"/>
    </row>
    <row r="71" spans="2:4">
      <c r="B71" s="31">
        <v>47</v>
      </c>
      <c r="C71" s="15">
        <v>2500000</v>
      </c>
      <c r="D71" s="102"/>
    </row>
    <row r="72" spans="2:4">
      <c r="B72" s="31">
        <v>48</v>
      </c>
      <c r="C72" s="15">
        <v>2500000</v>
      </c>
      <c r="D72" s="102"/>
    </row>
    <row r="73" spans="2:4">
      <c r="B73" s="31">
        <v>49</v>
      </c>
      <c r="C73" s="15">
        <v>2500000</v>
      </c>
      <c r="D73" s="102"/>
    </row>
    <row r="74" spans="2:4">
      <c r="B74" s="31">
        <v>50</v>
      </c>
      <c r="C74" s="15">
        <v>2500000</v>
      </c>
      <c r="D74" s="102"/>
    </row>
    <row r="75" spans="2:4">
      <c r="B75" s="31">
        <v>51</v>
      </c>
      <c r="C75" s="15">
        <v>2500000</v>
      </c>
      <c r="D75" s="102"/>
    </row>
    <row r="76" spans="2:4">
      <c r="B76" s="31">
        <v>52</v>
      </c>
      <c r="C76" s="15">
        <v>2500000</v>
      </c>
      <c r="D76" s="102"/>
    </row>
    <row r="77" spans="2:4">
      <c r="B77" s="31">
        <v>53</v>
      </c>
      <c r="C77" s="15">
        <v>2500000</v>
      </c>
      <c r="D77" s="102"/>
    </row>
    <row r="78" spans="2:4">
      <c r="B78" s="31">
        <v>54</v>
      </c>
      <c r="C78" s="15">
        <v>2500000</v>
      </c>
      <c r="D78" s="102"/>
    </row>
    <row r="79" spans="2:4">
      <c r="B79" s="31">
        <v>55</v>
      </c>
      <c r="C79" s="15">
        <v>2500000</v>
      </c>
      <c r="D79" s="102"/>
    </row>
    <row r="80" spans="2:4">
      <c r="B80" s="31">
        <v>56</v>
      </c>
      <c r="C80" s="15">
        <v>2500000</v>
      </c>
      <c r="D80" s="102"/>
    </row>
    <row r="81" spans="2:4">
      <c r="B81" s="31">
        <v>57</v>
      </c>
      <c r="C81" s="15">
        <v>2500000</v>
      </c>
      <c r="D81" s="102"/>
    </row>
    <row r="82" spans="2:4">
      <c r="B82" s="31">
        <v>58</v>
      </c>
      <c r="C82" s="15">
        <v>2500000</v>
      </c>
      <c r="D82" s="102"/>
    </row>
    <row r="83" spans="2:4">
      <c r="B83" s="31">
        <v>59</v>
      </c>
      <c r="C83" s="15">
        <v>2500000</v>
      </c>
      <c r="D83" s="102"/>
    </row>
    <row r="84" spans="2:4">
      <c r="B84" s="31">
        <v>60</v>
      </c>
      <c r="C84" s="15">
        <v>2500000</v>
      </c>
      <c r="D84" s="102"/>
    </row>
    <row r="85" spans="2:4">
      <c r="B85" s="31">
        <v>61</v>
      </c>
      <c r="C85" s="15">
        <v>2500000</v>
      </c>
      <c r="D85" s="102"/>
    </row>
    <row r="86" spans="2:4">
      <c r="B86" s="31">
        <v>62</v>
      </c>
      <c r="C86" s="15">
        <v>2500000</v>
      </c>
      <c r="D86" s="102"/>
    </row>
    <row r="87" spans="2:4">
      <c r="B87" s="31">
        <v>63</v>
      </c>
      <c r="C87" s="15">
        <v>2500000</v>
      </c>
      <c r="D87" s="102"/>
    </row>
    <row r="88" spans="2:4">
      <c r="B88" s="31">
        <v>64</v>
      </c>
      <c r="C88" s="15">
        <v>2500000</v>
      </c>
      <c r="D88" s="102"/>
    </row>
    <row r="89" spans="2:4">
      <c r="B89" s="31">
        <v>65</v>
      </c>
      <c r="C89" s="15">
        <v>2500000</v>
      </c>
      <c r="D89" s="102"/>
    </row>
    <row r="90" spans="2:4">
      <c r="B90" s="31">
        <v>66</v>
      </c>
      <c r="C90" s="15">
        <v>2500000</v>
      </c>
      <c r="D90" s="102"/>
    </row>
    <row r="91" spans="2:4">
      <c r="B91" s="31">
        <v>67</v>
      </c>
      <c r="C91" s="15">
        <v>2500000</v>
      </c>
      <c r="D91" s="102"/>
    </row>
    <row r="92" spans="2:4">
      <c r="B92" s="31">
        <v>68</v>
      </c>
      <c r="C92" s="15">
        <v>2500000</v>
      </c>
      <c r="D92" s="102"/>
    </row>
    <row r="93" spans="2:4">
      <c r="B93" s="31">
        <v>69</v>
      </c>
      <c r="C93" s="15">
        <v>2500000</v>
      </c>
      <c r="D93" s="102"/>
    </row>
    <row r="94" spans="2:4">
      <c r="B94" s="31">
        <v>70</v>
      </c>
      <c r="C94" s="15">
        <v>2500000</v>
      </c>
      <c r="D94" s="102"/>
    </row>
    <row r="95" spans="2:4">
      <c r="B95" s="31">
        <v>71</v>
      </c>
      <c r="C95" s="15">
        <v>2500000</v>
      </c>
      <c r="D95" s="102"/>
    </row>
    <row r="96" spans="2:4">
      <c r="B96" s="31">
        <v>72</v>
      </c>
      <c r="C96" s="15">
        <v>2500000</v>
      </c>
      <c r="D96" s="102"/>
    </row>
    <row r="97" spans="2:4">
      <c r="B97" s="31">
        <v>73</v>
      </c>
      <c r="C97" s="15">
        <v>2500000</v>
      </c>
      <c r="D97" s="102"/>
    </row>
    <row r="98" spans="2:4">
      <c r="B98" s="31">
        <v>74</v>
      </c>
      <c r="C98" s="15">
        <v>2500000</v>
      </c>
      <c r="D98" s="102"/>
    </row>
    <row r="99" spans="2:4">
      <c r="B99" s="31">
        <v>75</v>
      </c>
      <c r="C99" s="15">
        <v>2500000</v>
      </c>
      <c r="D99" s="102"/>
    </row>
    <row r="100" spans="2:4">
      <c r="B100" s="31">
        <v>76</v>
      </c>
      <c r="C100" s="15">
        <v>2500000</v>
      </c>
      <c r="D100" s="102"/>
    </row>
    <row r="101" spans="2:4">
      <c r="B101" s="31">
        <v>77</v>
      </c>
      <c r="C101" s="15">
        <v>2500000</v>
      </c>
      <c r="D101" s="102"/>
    </row>
    <row r="102" spans="2:4">
      <c r="B102" s="31">
        <v>78</v>
      </c>
      <c r="C102" s="15">
        <v>2500000</v>
      </c>
      <c r="D102" s="102"/>
    </row>
    <row r="103" spans="2:4">
      <c r="B103" s="31">
        <v>79</v>
      </c>
      <c r="C103" s="15">
        <v>2500000</v>
      </c>
      <c r="D103" s="102"/>
    </row>
    <row r="104" spans="2:4">
      <c r="B104" s="31">
        <v>80</v>
      </c>
      <c r="C104" s="15">
        <v>2500000</v>
      </c>
      <c r="D104" s="102"/>
    </row>
    <row r="105" spans="2:4">
      <c r="B105" s="31">
        <v>81</v>
      </c>
      <c r="C105" s="15">
        <v>2500000</v>
      </c>
      <c r="D105" s="102"/>
    </row>
    <row r="106" spans="2:4">
      <c r="B106" s="31">
        <v>82</v>
      </c>
      <c r="C106" s="15">
        <v>2500000</v>
      </c>
      <c r="D106" s="102"/>
    </row>
    <row r="107" spans="2:4">
      <c r="B107" s="31">
        <v>83</v>
      </c>
      <c r="C107" s="15">
        <v>2500000</v>
      </c>
      <c r="D107" s="102"/>
    </row>
    <row r="108" spans="2:4">
      <c r="B108" s="31">
        <v>84</v>
      </c>
      <c r="C108" s="15">
        <v>2500000</v>
      </c>
      <c r="D108" s="102"/>
    </row>
    <row r="109" spans="2:4">
      <c r="B109" s="31">
        <v>85</v>
      </c>
      <c r="C109" s="15">
        <v>2500000</v>
      </c>
      <c r="D109" s="102"/>
    </row>
    <row r="110" spans="2:4">
      <c r="B110" s="31">
        <v>86</v>
      </c>
      <c r="C110" s="15">
        <v>2500000</v>
      </c>
      <c r="D110" s="102"/>
    </row>
    <row r="111" spans="2:4">
      <c r="B111" s="31">
        <v>87</v>
      </c>
      <c r="C111" s="15">
        <v>2500000</v>
      </c>
      <c r="D111" s="102"/>
    </row>
    <row r="112" spans="2:4">
      <c r="B112" s="31">
        <v>88</v>
      </c>
      <c r="C112" s="15">
        <v>2500000</v>
      </c>
      <c r="D112" s="102"/>
    </row>
    <row r="113" spans="2:4">
      <c r="B113" s="31">
        <v>89</v>
      </c>
      <c r="C113" s="15">
        <v>2500000</v>
      </c>
      <c r="D113" s="102"/>
    </row>
    <row r="114" spans="2:4">
      <c r="B114" s="31">
        <v>90</v>
      </c>
      <c r="C114" s="15">
        <v>2500000</v>
      </c>
      <c r="D114" s="102"/>
    </row>
    <row r="115" spans="2:4">
      <c r="B115" s="31">
        <v>91</v>
      </c>
      <c r="C115" s="15">
        <v>2500000</v>
      </c>
      <c r="D115" s="102"/>
    </row>
    <row r="116" spans="2:4">
      <c r="B116" s="31">
        <v>92</v>
      </c>
      <c r="C116" s="15">
        <v>2500000</v>
      </c>
      <c r="D116" s="102"/>
    </row>
    <row r="117" spans="2:4">
      <c r="B117" s="31">
        <v>93</v>
      </c>
      <c r="C117" s="15">
        <v>2500000</v>
      </c>
      <c r="D117" s="102"/>
    </row>
    <row r="118" spans="2:4">
      <c r="B118" s="31">
        <v>94</v>
      </c>
      <c r="C118" s="15">
        <v>2500000</v>
      </c>
      <c r="D118" s="102"/>
    </row>
    <row r="119" spans="2:4">
      <c r="B119" s="31">
        <v>95</v>
      </c>
      <c r="C119" s="15">
        <v>2500000</v>
      </c>
      <c r="D119" s="102"/>
    </row>
    <row r="120" spans="2:4">
      <c r="B120" s="31">
        <v>96</v>
      </c>
      <c r="C120" s="15">
        <v>2500000</v>
      </c>
      <c r="D120" s="102"/>
    </row>
    <row r="121" spans="2:4">
      <c r="B121" s="31">
        <v>97</v>
      </c>
      <c r="C121" s="15">
        <v>2500000</v>
      </c>
      <c r="D121" s="102"/>
    </row>
    <row r="122" spans="2:4">
      <c r="B122" s="31">
        <v>98</v>
      </c>
      <c r="C122" s="15">
        <v>2500000</v>
      </c>
      <c r="D122" s="102"/>
    </row>
    <row r="123" spans="2:4">
      <c r="B123" s="31">
        <v>99</v>
      </c>
      <c r="C123" s="15">
        <v>2500000</v>
      </c>
      <c r="D123" s="102"/>
    </row>
    <row r="124" spans="2:4">
      <c r="B124" s="31">
        <v>100</v>
      </c>
      <c r="C124" s="15">
        <v>2500000</v>
      </c>
      <c r="D124" s="102"/>
    </row>
    <row r="125" spans="2:4">
      <c r="B125" s="31">
        <v>101</v>
      </c>
      <c r="C125" s="15">
        <v>2500000</v>
      </c>
      <c r="D125" s="102"/>
    </row>
    <row r="126" spans="2:4">
      <c r="B126" s="31">
        <v>102</v>
      </c>
      <c r="C126" s="15">
        <v>2500000</v>
      </c>
      <c r="D126" s="102"/>
    </row>
    <row r="127" spans="2:4">
      <c r="B127" s="31">
        <v>103</v>
      </c>
      <c r="C127" s="15">
        <v>2500000</v>
      </c>
      <c r="D127" s="102"/>
    </row>
    <row r="128" spans="2:4">
      <c r="B128" s="31">
        <v>104</v>
      </c>
      <c r="C128" s="15">
        <v>2500000</v>
      </c>
      <c r="D128" s="102"/>
    </row>
    <row r="129" spans="2:4">
      <c r="B129" s="31">
        <v>105</v>
      </c>
      <c r="C129" s="15">
        <v>2500000</v>
      </c>
      <c r="D129" s="102"/>
    </row>
    <row r="130" spans="2:4">
      <c r="B130" s="31">
        <v>106</v>
      </c>
      <c r="C130" s="15">
        <v>2500000</v>
      </c>
      <c r="D130" s="102"/>
    </row>
    <row r="131" spans="2:4">
      <c r="B131" s="31">
        <v>107</v>
      </c>
      <c r="C131" s="15">
        <v>2500000</v>
      </c>
      <c r="D131" s="102"/>
    </row>
    <row r="132" spans="2:4">
      <c r="B132" s="31">
        <v>108</v>
      </c>
      <c r="C132" s="15">
        <v>2500000</v>
      </c>
      <c r="D132" s="102"/>
    </row>
    <row r="133" spans="2:4">
      <c r="B133" s="31">
        <v>109</v>
      </c>
      <c r="C133" s="15">
        <v>2500000</v>
      </c>
      <c r="D133" s="102"/>
    </row>
    <row r="134" spans="2:4">
      <c r="B134" s="31">
        <v>110</v>
      </c>
      <c r="C134" s="15">
        <v>2500000</v>
      </c>
      <c r="D134" s="102"/>
    </row>
    <row r="135" spans="2:4">
      <c r="B135" s="31">
        <v>111</v>
      </c>
      <c r="C135" s="15">
        <v>2500000</v>
      </c>
      <c r="D135" s="102"/>
    </row>
    <row r="136" spans="2:4">
      <c r="B136" s="31">
        <v>112</v>
      </c>
      <c r="C136" s="15">
        <v>2500000</v>
      </c>
      <c r="D136" s="102"/>
    </row>
    <row r="137" spans="2:4">
      <c r="B137" s="31">
        <v>113</v>
      </c>
      <c r="C137" s="15">
        <v>2500000</v>
      </c>
      <c r="D137" s="102"/>
    </row>
    <row r="138" spans="2:4">
      <c r="B138" s="31">
        <v>114</v>
      </c>
      <c r="C138" s="15">
        <v>2500000</v>
      </c>
      <c r="D138" s="102"/>
    </row>
    <row r="139" spans="2:4">
      <c r="B139" s="31">
        <v>115</v>
      </c>
      <c r="C139" s="15">
        <v>2500000</v>
      </c>
      <c r="D139" s="102"/>
    </row>
    <row r="140" spans="2:4">
      <c r="B140" s="31">
        <v>116</v>
      </c>
      <c r="C140" s="15">
        <v>2500000</v>
      </c>
      <c r="D140" s="102"/>
    </row>
    <row r="141" spans="2:4">
      <c r="B141" s="31">
        <v>117</v>
      </c>
      <c r="C141" s="15">
        <v>2500000</v>
      </c>
      <c r="D141" s="102"/>
    </row>
    <row r="142" spans="2:4">
      <c r="B142" s="31">
        <v>118</v>
      </c>
      <c r="C142" s="15">
        <v>2500000</v>
      </c>
      <c r="D142" s="102"/>
    </row>
    <row r="143" spans="2:4">
      <c r="B143" s="31">
        <v>119</v>
      </c>
      <c r="C143" s="15">
        <v>2500000</v>
      </c>
      <c r="D143" s="102"/>
    </row>
    <row r="144" spans="2:4">
      <c r="B144" s="31">
        <v>120</v>
      </c>
      <c r="C144" s="15">
        <v>2500000</v>
      </c>
      <c r="D144" s="102"/>
    </row>
    <row r="145" spans="2:4">
      <c r="B145" s="31">
        <v>121</v>
      </c>
      <c r="C145" s="15">
        <v>2500000</v>
      </c>
      <c r="D145" s="102"/>
    </row>
    <row r="146" spans="2:4">
      <c r="B146" s="31">
        <v>122</v>
      </c>
      <c r="C146" s="15">
        <v>2500000</v>
      </c>
      <c r="D146" s="102"/>
    </row>
    <row r="147" spans="2:4">
      <c r="B147" s="31">
        <v>123</v>
      </c>
      <c r="C147" s="15">
        <v>2500000</v>
      </c>
      <c r="D147" s="102"/>
    </row>
    <row r="148" spans="2:4">
      <c r="B148" s="31">
        <v>124</v>
      </c>
      <c r="C148" s="15">
        <v>2500000</v>
      </c>
      <c r="D148" s="102"/>
    </row>
    <row r="149" spans="2:4">
      <c r="B149" s="31">
        <v>125</v>
      </c>
      <c r="C149" s="15">
        <v>2500000</v>
      </c>
      <c r="D149" s="102"/>
    </row>
    <row r="150" spans="2:4">
      <c r="B150" s="31">
        <v>126</v>
      </c>
      <c r="C150" s="15">
        <v>2500000</v>
      </c>
      <c r="D150" s="102"/>
    </row>
    <row r="151" spans="2:4">
      <c r="B151" s="31">
        <v>127</v>
      </c>
      <c r="C151" s="15">
        <v>2500000</v>
      </c>
      <c r="D151" s="102"/>
    </row>
    <row r="152" spans="2:4">
      <c r="B152" s="31">
        <v>128</v>
      </c>
      <c r="C152" s="15">
        <v>2500000</v>
      </c>
      <c r="D152" s="102"/>
    </row>
    <row r="153" spans="2:4">
      <c r="B153" s="31">
        <v>129</v>
      </c>
      <c r="C153" s="15">
        <v>2500000</v>
      </c>
      <c r="D153" s="102"/>
    </row>
    <row r="154" spans="2:4">
      <c r="B154" s="31">
        <v>130</v>
      </c>
      <c r="C154" s="15">
        <v>2500000</v>
      </c>
      <c r="D154" s="102"/>
    </row>
    <row r="155" spans="2:4">
      <c r="B155" s="31">
        <v>131</v>
      </c>
      <c r="C155" s="15">
        <v>2500000</v>
      </c>
      <c r="D155" s="102"/>
    </row>
    <row r="156" spans="2:4">
      <c r="B156" s="31">
        <v>132</v>
      </c>
      <c r="C156" s="15">
        <v>2500000</v>
      </c>
      <c r="D156" s="102"/>
    </row>
    <row r="157" spans="2:4">
      <c r="B157" s="31">
        <v>133</v>
      </c>
      <c r="C157" s="15">
        <v>2500000</v>
      </c>
      <c r="D157" s="102"/>
    </row>
    <row r="158" spans="2:4">
      <c r="B158" s="31">
        <v>134</v>
      </c>
      <c r="C158" s="15">
        <v>2500000</v>
      </c>
      <c r="D158" s="102"/>
    </row>
    <row r="159" spans="2:4">
      <c r="B159" s="31">
        <v>135</v>
      </c>
      <c r="C159" s="15">
        <v>2500000</v>
      </c>
      <c r="D159" s="102"/>
    </row>
    <row r="160" spans="2:4">
      <c r="B160" s="31">
        <v>136</v>
      </c>
      <c r="C160" s="15">
        <v>2500000</v>
      </c>
      <c r="D160" s="102"/>
    </row>
    <row r="161" spans="2:4">
      <c r="B161" s="31">
        <v>137</v>
      </c>
      <c r="C161" s="15">
        <v>2500000</v>
      </c>
      <c r="D161" s="102"/>
    </row>
    <row r="162" spans="2:4">
      <c r="B162" s="31">
        <v>138</v>
      </c>
      <c r="C162" s="15">
        <v>2500000</v>
      </c>
      <c r="D162" s="102"/>
    </row>
    <row r="163" spans="2:4">
      <c r="B163" s="31">
        <v>139</v>
      </c>
      <c r="C163" s="15">
        <v>2500000</v>
      </c>
      <c r="D163" s="102"/>
    </row>
    <row r="164" spans="2:4">
      <c r="B164" s="31">
        <v>140</v>
      </c>
      <c r="C164" s="15">
        <v>2500000</v>
      </c>
      <c r="D164" s="102"/>
    </row>
    <row r="165" spans="2:4">
      <c r="B165" s="31">
        <v>141</v>
      </c>
      <c r="C165" s="15">
        <v>2500000</v>
      </c>
      <c r="D165" s="102"/>
    </row>
    <row r="166" spans="2:4">
      <c r="B166" s="31">
        <v>142</v>
      </c>
      <c r="C166" s="15">
        <v>2500000</v>
      </c>
      <c r="D166" s="102"/>
    </row>
    <row r="167" spans="2:4">
      <c r="B167" s="31">
        <v>143</v>
      </c>
      <c r="C167" s="15">
        <v>2500000</v>
      </c>
      <c r="D167" s="102"/>
    </row>
    <row r="168" spans="2:4">
      <c r="B168" s="31">
        <v>144</v>
      </c>
      <c r="C168" s="15">
        <v>2500000</v>
      </c>
      <c r="D168" s="102"/>
    </row>
    <row r="169" spans="2:4">
      <c r="B169" s="31">
        <v>145</v>
      </c>
      <c r="C169" s="15">
        <v>2500000</v>
      </c>
      <c r="D169" s="102"/>
    </row>
    <row r="170" spans="2:4">
      <c r="B170" s="31">
        <v>146</v>
      </c>
      <c r="C170" s="15">
        <v>2500000</v>
      </c>
      <c r="D170" s="102"/>
    </row>
    <row r="171" spans="2:4">
      <c r="B171" s="31">
        <v>147</v>
      </c>
      <c r="C171" s="15">
        <v>2500000</v>
      </c>
      <c r="D171" s="102"/>
    </row>
    <row r="172" spans="2:4">
      <c r="B172" s="31">
        <v>148</v>
      </c>
      <c r="C172" s="15">
        <v>2500000</v>
      </c>
      <c r="D172" s="102"/>
    </row>
    <row r="173" spans="2:4">
      <c r="B173" s="31">
        <v>149</v>
      </c>
      <c r="C173" s="15">
        <v>2500000</v>
      </c>
      <c r="D173" s="102"/>
    </row>
    <row r="174" spans="2:4">
      <c r="B174" s="31">
        <v>150</v>
      </c>
      <c r="C174" s="15">
        <v>2500000</v>
      </c>
      <c r="D174" s="102"/>
    </row>
    <row r="176" spans="2:4">
      <c r="B176" s="31">
        <v>1</v>
      </c>
      <c r="C176" s="15">
        <v>1150000</v>
      </c>
    </row>
    <row r="177" spans="2:3">
      <c r="B177" s="31">
        <v>2</v>
      </c>
      <c r="C177" s="15">
        <v>1150000</v>
      </c>
    </row>
    <row r="178" spans="2:3">
      <c r="B178" s="31">
        <v>3</v>
      </c>
      <c r="C178" s="15">
        <v>1150000</v>
      </c>
    </row>
    <row r="179" spans="2:3">
      <c r="B179" s="31">
        <v>4</v>
      </c>
      <c r="C179" s="15">
        <v>1150000</v>
      </c>
    </row>
    <row r="180" spans="2:3">
      <c r="B180" s="31">
        <v>5</v>
      </c>
      <c r="C180" s="15">
        <v>1150000</v>
      </c>
    </row>
    <row r="181" spans="2:3">
      <c r="B181" s="31">
        <v>6</v>
      </c>
      <c r="C181" s="15">
        <v>1150000</v>
      </c>
    </row>
    <row r="182" spans="2:3">
      <c r="B182" s="31">
        <v>7</v>
      </c>
      <c r="C182" s="15">
        <v>1150000</v>
      </c>
    </row>
    <row r="183" spans="2:3">
      <c r="B183" s="31">
        <v>8</v>
      </c>
      <c r="C183" s="15">
        <v>1150000</v>
      </c>
    </row>
    <row r="184" spans="2:3">
      <c r="B184" s="31">
        <v>9</v>
      </c>
      <c r="C184" s="15">
        <v>1150000</v>
      </c>
    </row>
    <row r="185" spans="2:3">
      <c r="B185" s="31">
        <v>10</v>
      </c>
      <c r="C185" s="15">
        <v>1150000</v>
      </c>
    </row>
    <row r="186" spans="2:3">
      <c r="B186" s="31">
        <v>11</v>
      </c>
      <c r="C186" s="15">
        <v>1650000</v>
      </c>
    </row>
    <row r="187" spans="2:3">
      <c r="B187" s="31">
        <v>12</v>
      </c>
      <c r="C187" s="15">
        <v>1650000</v>
      </c>
    </row>
    <row r="188" spans="2:3">
      <c r="B188" s="31">
        <v>13</v>
      </c>
      <c r="C188" s="15">
        <v>1650000</v>
      </c>
    </row>
    <row r="189" spans="2:3">
      <c r="B189" s="31">
        <v>14</v>
      </c>
      <c r="C189" s="15">
        <v>1650000</v>
      </c>
    </row>
    <row r="190" spans="2:3">
      <c r="B190" s="31">
        <v>15</v>
      </c>
      <c r="C190" s="15">
        <v>1650000</v>
      </c>
    </row>
    <row r="191" spans="2:3">
      <c r="B191" s="31">
        <v>16</v>
      </c>
      <c r="C191" s="15">
        <v>1650000</v>
      </c>
    </row>
    <row r="192" spans="2:3">
      <c r="B192" s="31">
        <v>17</v>
      </c>
      <c r="C192" s="15">
        <v>1650000</v>
      </c>
    </row>
    <row r="193" spans="2:3">
      <c r="B193" s="31">
        <v>18</v>
      </c>
      <c r="C193" s="15">
        <v>1650000</v>
      </c>
    </row>
    <row r="194" spans="2:3">
      <c r="B194" s="31">
        <v>19</v>
      </c>
      <c r="C194" s="15">
        <v>1650000</v>
      </c>
    </row>
    <row r="195" spans="2:3">
      <c r="B195" s="31">
        <v>20</v>
      </c>
      <c r="C195" s="15">
        <v>1650000</v>
      </c>
    </row>
    <row r="196" spans="2:3">
      <c r="B196" s="31">
        <v>21</v>
      </c>
      <c r="C196" s="15">
        <v>2150000</v>
      </c>
    </row>
    <row r="197" spans="2:3">
      <c r="B197" s="31">
        <v>22</v>
      </c>
      <c r="C197" s="15">
        <v>2150000</v>
      </c>
    </row>
    <row r="198" spans="2:3">
      <c r="B198" s="31">
        <v>23</v>
      </c>
      <c r="C198" s="15">
        <v>2150000</v>
      </c>
    </row>
    <row r="199" spans="2:3">
      <c r="B199" s="31">
        <v>24</v>
      </c>
      <c r="C199" s="15">
        <v>2150000</v>
      </c>
    </row>
    <row r="200" spans="2:3">
      <c r="B200" s="31">
        <v>25</v>
      </c>
      <c r="C200" s="15">
        <v>2150000</v>
      </c>
    </row>
    <row r="201" spans="2:3">
      <c r="B201" s="31">
        <v>26</v>
      </c>
      <c r="C201" s="15">
        <v>2150000</v>
      </c>
    </row>
    <row r="202" spans="2:3">
      <c r="B202" s="31">
        <v>27</v>
      </c>
      <c r="C202" s="15">
        <v>2150000</v>
      </c>
    </row>
    <row r="203" spans="2:3">
      <c r="B203" s="31">
        <v>28</v>
      </c>
      <c r="C203" s="15">
        <v>2150000</v>
      </c>
    </row>
    <row r="204" spans="2:3">
      <c r="B204" s="31">
        <v>29</v>
      </c>
      <c r="C204" s="15">
        <v>2150000</v>
      </c>
    </row>
    <row r="205" spans="2:3">
      <c r="B205" s="31">
        <v>30</v>
      </c>
      <c r="C205" s="15">
        <v>2150000</v>
      </c>
    </row>
    <row r="206" spans="2:3">
      <c r="B206" s="31">
        <v>31</v>
      </c>
      <c r="C206" s="15">
        <v>2650000</v>
      </c>
    </row>
    <row r="207" spans="2:3">
      <c r="B207" s="31">
        <v>32</v>
      </c>
      <c r="C207" s="15">
        <v>2650000</v>
      </c>
    </row>
    <row r="208" spans="2:3">
      <c r="B208" s="31">
        <v>33</v>
      </c>
      <c r="C208" s="15">
        <v>2650000</v>
      </c>
    </row>
    <row r="209" spans="2:3">
      <c r="B209" s="31">
        <v>34</v>
      </c>
      <c r="C209" s="15">
        <v>2650000</v>
      </c>
    </row>
    <row r="210" spans="2:3">
      <c r="B210" s="31">
        <v>35</v>
      </c>
      <c r="C210" s="15">
        <v>2650000</v>
      </c>
    </row>
    <row r="211" spans="2:3">
      <c r="B211" s="31">
        <v>36</v>
      </c>
      <c r="C211" s="15">
        <v>2650000</v>
      </c>
    </row>
    <row r="212" spans="2:3">
      <c r="B212" s="31">
        <v>37</v>
      </c>
      <c r="C212" s="15">
        <v>2650000</v>
      </c>
    </row>
    <row r="213" spans="2:3">
      <c r="B213" s="31">
        <v>38</v>
      </c>
      <c r="C213" s="15">
        <v>2650000</v>
      </c>
    </row>
    <row r="214" spans="2:3">
      <c r="B214" s="31">
        <v>39</v>
      </c>
      <c r="C214" s="15">
        <v>2650000</v>
      </c>
    </row>
    <row r="215" spans="2:3">
      <c r="B215" s="31">
        <v>40</v>
      </c>
      <c r="C215" s="15">
        <v>2650000</v>
      </c>
    </row>
    <row r="216" spans="2:3">
      <c r="B216" s="31">
        <v>41</v>
      </c>
      <c r="C216" s="15">
        <v>2650000</v>
      </c>
    </row>
    <row r="217" spans="2:3">
      <c r="B217" s="31">
        <v>42</v>
      </c>
      <c r="C217" s="15">
        <v>2650000</v>
      </c>
    </row>
    <row r="218" spans="2:3">
      <c r="B218" s="31">
        <v>43</v>
      </c>
      <c r="C218" s="15">
        <v>2650000</v>
      </c>
    </row>
    <row r="219" spans="2:3">
      <c r="B219" s="31">
        <v>44</v>
      </c>
      <c r="C219" s="15">
        <v>2650000</v>
      </c>
    </row>
    <row r="220" spans="2:3">
      <c r="B220" s="31">
        <v>45</v>
      </c>
      <c r="C220" s="15">
        <v>2650000</v>
      </c>
    </row>
    <row r="221" spans="2:3">
      <c r="B221" s="31">
        <v>46</v>
      </c>
      <c r="C221" s="15">
        <v>2650000</v>
      </c>
    </row>
    <row r="222" spans="2:3">
      <c r="B222" s="31">
        <v>47</v>
      </c>
      <c r="C222" s="15">
        <v>2650000</v>
      </c>
    </row>
    <row r="223" spans="2:3">
      <c r="B223" s="31">
        <v>48</v>
      </c>
      <c r="C223" s="15">
        <v>2650000</v>
      </c>
    </row>
    <row r="224" spans="2:3">
      <c r="B224" s="31">
        <v>49</v>
      </c>
      <c r="C224" s="15">
        <v>2650000</v>
      </c>
    </row>
    <row r="225" spans="2:3">
      <c r="B225" s="31">
        <v>50</v>
      </c>
      <c r="C225" s="15">
        <v>2650000</v>
      </c>
    </row>
    <row r="226" spans="2:3">
      <c r="B226" s="31">
        <v>51</v>
      </c>
      <c r="C226" s="15">
        <v>2650000</v>
      </c>
    </row>
    <row r="227" spans="2:3">
      <c r="B227" s="31">
        <v>52</v>
      </c>
      <c r="C227" s="15">
        <v>2650000</v>
      </c>
    </row>
    <row r="228" spans="2:3">
      <c r="B228" s="31">
        <v>53</v>
      </c>
      <c r="C228" s="15">
        <v>2650000</v>
      </c>
    </row>
    <row r="229" spans="2:3">
      <c r="B229" s="31">
        <v>54</v>
      </c>
      <c r="C229" s="15">
        <v>2650000</v>
      </c>
    </row>
    <row r="230" spans="2:3">
      <c r="B230" s="31">
        <v>55</v>
      </c>
      <c r="C230" s="15">
        <v>2650000</v>
      </c>
    </row>
    <row r="231" spans="2:3">
      <c r="B231" s="31">
        <v>56</v>
      </c>
      <c r="C231" s="15">
        <v>2650000</v>
      </c>
    </row>
    <row r="232" spans="2:3">
      <c r="B232" s="31">
        <v>57</v>
      </c>
      <c r="C232" s="15">
        <v>2650000</v>
      </c>
    </row>
    <row r="233" spans="2:3">
      <c r="B233" s="31">
        <v>58</v>
      </c>
      <c r="C233" s="15">
        <v>2650000</v>
      </c>
    </row>
    <row r="234" spans="2:3">
      <c r="B234" s="31">
        <v>59</v>
      </c>
      <c r="C234" s="15">
        <v>2650000</v>
      </c>
    </row>
    <row r="235" spans="2:3">
      <c r="B235" s="31">
        <v>60</v>
      </c>
      <c r="C235" s="15">
        <v>2650000</v>
      </c>
    </row>
    <row r="236" spans="2:3">
      <c r="B236" s="31">
        <v>61</v>
      </c>
      <c r="C236" s="15">
        <v>2650000</v>
      </c>
    </row>
    <row r="237" spans="2:3">
      <c r="B237" s="31">
        <v>62</v>
      </c>
      <c r="C237" s="15">
        <v>2650000</v>
      </c>
    </row>
    <row r="238" spans="2:3">
      <c r="B238" s="31">
        <v>63</v>
      </c>
      <c r="C238" s="15">
        <v>2650000</v>
      </c>
    </row>
    <row r="239" spans="2:3">
      <c r="B239" s="31">
        <v>64</v>
      </c>
      <c r="C239" s="15">
        <v>2650000</v>
      </c>
    </row>
    <row r="240" spans="2:3">
      <c r="B240" s="31">
        <v>65</v>
      </c>
      <c r="C240" s="15">
        <v>2650000</v>
      </c>
    </row>
    <row r="241" spans="2:3">
      <c r="B241" s="31">
        <v>66</v>
      </c>
      <c r="C241" s="15">
        <v>2650000</v>
      </c>
    </row>
    <row r="242" spans="2:3">
      <c r="B242" s="31">
        <v>67</v>
      </c>
      <c r="C242" s="15">
        <v>2650000</v>
      </c>
    </row>
    <row r="243" spans="2:3">
      <c r="B243" s="31">
        <v>68</v>
      </c>
      <c r="C243" s="15">
        <v>2650000</v>
      </c>
    </row>
    <row r="244" spans="2:3">
      <c r="B244" s="31">
        <v>69</v>
      </c>
      <c r="C244" s="15">
        <v>2650000</v>
      </c>
    </row>
    <row r="245" spans="2:3">
      <c r="B245" s="31">
        <v>70</v>
      </c>
      <c r="C245" s="15">
        <v>2650000</v>
      </c>
    </row>
    <row r="246" spans="2:3">
      <c r="B246" s="31">
        <v>71</v>
      </c>
      <c r="C246" s="15">
        <v>2650000</v>
      </c>
    </row>
    <row r="247" spans="2:3">
      <c r="B247" s="31">
        <v>72</v>
      </c>
      <c r="C247" s="15">
        <v>2650000</v>
      </c>
    </row>
    <row r="248" spans="2:3">
      <c r="B248" s="31">
        <v>73</v>
      </c>
      <c r="C248" s="15">
        <v>2650000</v>
      </c>
    </row>
    <row r="249" spans="2:3">
      <c r="B249" s="31">
        <v>74</v>
      </c>
      <c r="C249" s="15">
        <v>2650000</v>
      </c>
    </row>
    <row r="250" spans="2:3">
      <c r="B250" s="31">
        <v>75</v>
      </c>
      <c r="C250" s="15">
        <v>2650000</v>
      </c>
    </row>
    <row r="251" spans="2:3">
      <c r="B251" s="31">
        <v>76</v>
      </c>
      <c r="C251" s="15">
        <v>2650000</v>
      </c>
    </row>
    <row r="252" spans="2:3">
      <c r="B252" s="31">
        <v>77</v>
      </c>
      <c r="C252" s="15">
        <v>2650000</v>
      </c>
    </row>
    <row r="253" spans="2:3">
      <c r="B253" s="31">
        <v>78</v>
      </c>
      <c r="C253" s="15">
        <v>2650000</v>
      </c>
    </row>
    <row r="254" spans="2:3">
      <c r="B254" s="31">
        <v>79</v>
      </c>
      <c r="C254" s="15">
        <v>2650000</v>
      </c>
    </row>
    <row r="255" spans="2:3">
      <c r="B255" s="31">
        <v>80</v>
      </c>
      <c r="C255" s="15">
        <v>2650000</v>
      </c>
    </row>
    <row r="256" spans="2:3">
      <c r="B256" s="31">
        <v>81</v>
      </c>
      <c r="C256" s="15">
        <v>2650000</v>
      </c>
    </row>
    <row r="257" spans="2:3">
      <c r="B257" s="31">
        <v>82</v>
      </c>
      <c r="C257" s="15">
        <v>2650000</v>
      </c>
    </row>
    <row r="258" spans="2:3">
      <c r="B258" s="31">
        <v>83</v>
      </c>
      <c r="C258" s="15">
        <v>2650000</v>
      </c>
    </row>
    <row r="259" spans="2:3">
      <c r="B259" s="31">
        <v>84</v>
      </c>
      <c r="C259" s="15">
        <v>2650000</v>
      </c>
    </row>
    <row r="260" spans="2:3">
      <c r="B260" s="31">
        <v>85</v>
      </c>
      <c r="C260" s="15">
        <v>2650000</v>
      </c>
    </row>
    <row r="261" spans="2:3">
      <c r="B261" s="31">
        <v>86</v>
      </c>
      <c r="C261" s="15">
        <v>2650000</v>
      </c>
    </row>
    <row r="262" spans="2:3">
      <c r="B262" s="31">
        <v>87</v>
      </c>
      <c r="C262" s="15">
        <v>2650000</v>
      </c>
    </row>
    <row r="263" spans="2:3">
      <c r="B263" s="31">
        <v>88</v>
      </c>
      <c r="C263" s="15">
        <v>2650000</v>
      </c>
    </row>
    <row r="264" spans="2:3">
      <c r="B264" s="31">
        <v>89</v>
      </c>
      <c r="C264" s="15">
        <v>2650000</v>
      </c>
    </row>
    <row r="265" spans="2:3">
      <c r="B265" s="31">
        <v>90</v>
      </c>
      <c r="C265" s="15">
        <v>2650000</v>
      </c>
    </row>
    <row r="266" spans="2:3">
      <c r="B266" s="31">
        <v>91</v>
      </c>
      <c r="C266" s="15">
        <v>2650000</v>
      </c>
    </row>
    <row r="267" spans="2:3">
      <c r="B267" s="31">
        <v>92</v>
      </c>
      <c r="C267" s="15">
        <v>2650000</v>
      </c>
    </row>
    <row r="268" spans="2:3">
      <c r="B268" s="31">
        <v>93</v>
      </c>
      <c r="C268" s="15">
        <v>2650000</v>
      </c>
    </row>
    <row r="269" spans="2:3">
      <c r="B269" s="31">
        <v>94</v>
      </c>
      <c r="C269" s="15">
        <v>2650000</v>
      </c>
    </row>
    <row r="270" spans="2:3">
      <c r="B270" s="31">
        <v>95</v>
      </c>
      <c r="C270" s="15">
        <v>2650000</v>
      </c>
    </row>
    <row r="271" spans="2:3">
      <c r="B271" s="31">
        <v>96</v>
      </c>
      <c r="C271" s="15">
        <v>2650000</v>
      </c>
    </row>
    <row r="272" spans="2:3">
      <c r="B272" s="31">
        <v>97</v>
      </c>
      <c r="C272" s="15">
        <v>2650000</v>
      </c>
    </row>
    <row r="273" spans="2:3">
      <c r="B273" s="31">
        <v>98</v>
      </c>
      <c r="C273" s="15">
        <v>2650000</v>
      </c>
    </row>
    <row r="274" spans="2:3">
      <c r="B274" s="31">
        <v>99</v>
      </c>
      <c r="C274" s="15">
        <v>2650000</v>
      </c>
    </row>
    <row r="275" spans="2:3">
      <c r="B275" s="31">
        <v>100</v>
      </c>
      <c r="C275" s="15">
        <v>2650000</v>
      </c>
    </row>
    <row r="276" spans="2:3">
      <c r="B276" s="31">
        <v>101</v>
      </c>
      <c r="C276" s="15">
        <v>2650000</v>
      </c>
    </row>
    <row r="277" spans="2:3">
      <c r="B277" s="31">
        <v>102</v>
      </c>
      <c r="C277" s="15">
        <v>2650000</v>
      </c>
    </row>
    <row r="278" spans="2:3">
      <c r="B278" s="31">
        <v>103</v>
      </c>
      <c r="C278" s="15">
        <v>2650000</v>
      </c>
    </row>
    <row r="279" spans="2:3">
      <c r="B279" s="31">
        <v>104</v>
      </c>
      <c r="C279" s="15">
        <v>2650000</v>
      </c>
    </row>
    <row r="280" spans="2:3">
      <c r="B280" s="31">
        <v>105</v>
      </c>
      <c r="C280" s="15">
        <v>2650000</v>
      </c>
    </row>
    <row r="281" spans="2:3">
      <c r="B281" s="31">
        <v>106</v>
      </c>
      <c r="C281" s="15">
        <v>2650000</v>
      </c>
    </row>
    <row r="282" spans="2:3">
      <c r="B282" s="31">
        <v>107</v>
      </c>
      <c r="C282" s="15">
        <v>2650000</v>
      </c>
    </row>
    <row r="283" spans="2:3">
      <c r="B283" s="31">
        <v>108</v>
      </c>
      <c r="C283" s="15">
        <v>2650000</v>
      </c>
    </row>
    <row r="284" spans="2:3">
      <c r="B284" s="31">
        <v>109</v>
      </c>
      <c r="C284" s="15">
        <v>2650000</v>
      </c>
    </row>
    <row r="285" spans="2:3">
      <c r="B285" s="31">
        <v>110</v>
      </c>
      <c r="C285" s="15">
        <v>2650000</v>
      </c>
    </row>
    <row r="286" spans="2:3">
      <c r="B286" s="31">
        <v>111</v>
      </c>
      <c r="C286" s="15">
        <v>2650000</v>
      </c>
    </row>
    <row r="287" spans="2:3">
      <c r="B287" s="31">
        <v>112</v>
      </c>
      <c r="C287" s="15">
        <v>2650000</v>
      </c>
    </row>
    <row r="288" spans="2:3">
      <c r="B288" s="31">
        <v>113</v>
      </c>
      <c r="C288" s="15">
        <v>2650000</v>
      </c>
    </row>
    <row r="289" spans="2:3">
      <c r="B289" s="31">
        <v>114</v>
      </c>
      <c r="C289" s="15">
        <v>2650000</v>
      </c>
    </row>
    <row r="290" spans="2:3">
      <c r="B290" s="31">
        <v>115</v>
      </c>
      <c r="C290" s="15">
        <v>2650000</v>
      </c>
    </row>
    <row r="291" spans="2:3">
      <c r="B291" s="31">
        <v>116</v>
      </c>
      <c r="C291" s="15">
        <v>2650000</v>
      </c>
    </row>
    <row r="292" spans="2:3">
      <c r="B292" s="31">
        <v>117</v>
      </c>
      <c r="C292" s="15">
        <v>2650000</v>
      </c>
    </row>
    <row r="293" spans="2:3">
      <c r="B293" s="31">
        <v>118</v>
      </c>
      <c r="C293" s="15">
        <v>2650000</v>
      </c>
    </row>
    <row r="294" spans="2:3">
      <c r="B294" s="31">
        <v>119</v>
      </c>
      <c r="C294" s="15">
        <v>2650000</v>
      </c>
    </row>
    <row r="295" spans="2:3">
      <c r="B295" s="31">
        <v>120</v>
      </c>
      <c r="C295" s="15">
        <v>2650000</v>
      </c>
    </row>
    <row r="296" spans="2:3">
      <c r="B296" s="31">
        <v>121</v>
      </c>
      <c r="C296" s="15">
        <v>2650000</v>
      </c>
    </row>
    <row r="297" spans="2:3">
      <c r="B297" s="31">
        <v>122</v>
      </c>
      <c r="C297" s="15">
        <v>2650000</v>
      </c>
    </row>
    <row r="298" spans="2:3">
      <c r="B298" s="31">
        <v>123</v>
      </c>
      <c r="C298" s="15">
        <v>2650000</v>
      </c>
    </row>
    <row r="299" spans="2:3">
      <c r="B299" s="31">
        <v>124</v>
      </c>
      <c r="C299" s="15">
        <v>2650000</v>
      </c>
    </row>
    <row r="300" spans="2:3">
      <c r="B300" s="31">
        <v>125</v>
      </c>
      <c r="C300" s="15">
        <v>2650000</v>
      </c>
    </row>
    <row r="301" spans="2:3">
      <c r="B301" s="31">
        <v>126</v>
      </c>
      <c r="C301" s="15">
        <v>2650000</v>
      </c>
    </row>
    <row r="302" spans="2:3">
      <c r="B302" s="31">
        <v>127</v>
      </c>
      <c r="C302" s="15">
        <v>2650000</v>
      </c>
    </row>
    <row r="303" spans="2:3">
      <c r="B303" s="31">
        <v>128</v>
      </c>
      <c r="C303" s="15">
        <v>2650000</v>
      </c>
    </row>
    <row r="304" spans="2:3">
      <c r="B304" s="31">
        <v>129</v>
      </c>
      <c r="C304" s="15">
        <v>2650000</v>
      </c>
    </row>
    <row r="305" spans="2:3">
      <c r="B305" s="31">
        <v>130</v>
      </c>
      <c r="C305" s="15">
        <v>2650000</v>
      </c>
    </row>
    <row r="306" spans="2:3">
      <c r="B306" s="31">
        <v>131</v>
      </c>
      <c r="C306" s="15">
        <v>2650000</v>
      </c>
    </row>
    <row r="307" spans="2:3">
      <c r="B307" s="31">
        <v>132</v>
      </c>
      <c r="C307" s="15">
        <v>2650000</v>
      </c>
    </row>
    <row r="308" spans="2:3">
      <c r="B308" s="31">
        <v>133</v>
      </c>
      <c r="C308" s="15">
        <v>2650000</v>
      </c>
    </row>
    <row r="309" spans="2:3">
      <c r="B309" s="31">
        <v>134</v>
      </c>
      <c r="C309" s="15">
        <v>2650000</v>
      </c>
    </row>
    <row r="310" spans="2:3">
      <c r="B310" s="31">
        <v>135</v>
      </c>
      <c r="C310" s="15">
        <v>2650000</v>
      </c>
    </row>
    <row r="311" spans="2:3">
      <c r="B311" s="31">
        <v>136</v>
      </c>
      <c r="C311" s="15">
        <v>2650000</v>
      </c>
    </row>
    <row r="312" spans="2:3">
      <c r="B312" s="31">
        <v>137</v>
      </c>
      <c r="C312" s="15">
        <v>2650000</v>
      </c>
    </row>
    <row r="313" spans="2:3">
      <c r="B313" s="31">
        <v>138</v>
      </c>
      <c r="C313" s="15">
        <v>2650000</v>
      </c>
    </row>
    <row r="314" spans="2:3">
      <c r="B314" s="31">
        <v>139</v>
      </c>
      <c r="C314" s="15">
        <v>2650000</v>
      </c>
    </row>
    <row r="315" spans="2:3">
      <c r="B315" s="31">
        <v>140</v>
      </c>
      <c r="C315" s="15">
        <v>2650000</v>
      </c>
    </row>
    <row r="316" spans="2:3">
      <c r="B316" s="31">
        <v>141</v>
      </c>
      <c r="C316" s="15">
        <v>2650000</v>
      </c>
    </row>
    <row r="317" spans="2:3">
      <c r="B317" s="31">
        <v>142</v>
      </c>
      <c r="C317" s="15">
        <v>2650000</v>
      </c>
    </row>
    <row r="318" spans="2:3">
      <c r="B318" s="31">
        <v>143</v>
      </c>
      <c r="C318" s="15">
        <v>2650000</v>
      </c>
    </row>
    <row r="319" spans="2:3">
      <c r="B319" s="31">
        <v>144</v>
      </c>
      <c r="C319" s="15">
        <v>2650000</v>
      </c>
    </row>
    <row r="320" spans="2:3">
      <c r="B320" s="31">
        <v>145</v>
      </c>
      <c r="C320" s="15">
        <v>2650000</v>
      </c>
    </row>
    <row r="321" spans="2:3">
      <c r="B321" s="31">
        <v>146</v>
      </c>
      <c r="C321" s="15">
        <v>2650000</v>
      </c>
    </row>
    <row r="322" spans="2:3">
      <c r="B322" s="31">
        <v>147</v>
      </c>
      <c r="C322" s="15">
        <v>2650000</v>
      </c>
    </row>
    <row r="323" spans="2:3">
      <c r="B323" s="31">
        <v>148</v>
      </c>
      <c r="C323" s="15">
        <v>2650000</v>
      </c>
    </row>
    <row r="324" spans="2:3">
      <c r="B324" s="31">
        <v>149</v>
      </c>
      <c r="C324" s="15">
        <v>2650000</v>
      </c>
    </row>
    <row r="325" spans="2:3">
      <c r="B325" s="31">
        <v>150</v>
      </c>
      <c r="C325" s="15">
        <v>2650000</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2" tint="-0.499984740745262"/>
  </sheetPr>
  <dimension ref="A3:KQ5"/>
  <sheetViews>
    <sheetView zoomScale="70" zoomScaleNormal="70" workbookViewId="0">
      <selection activeCell="E168" sqref="E168"/>
    </sheetView>
  </sheetViews>
  <sheetFormatPr defaultRowHeight="18.75"/>
  <cols>
    <col min="1" max="11" width="12.125" style="3" customWidth="1"/>
    <col min="12" max="12" width="12.125" customWidth="1"/>
    <col min="13" max="303" width="12.125" style="3" customWidth="1"/>
    <col min="304" max="16384" width="9" style="3"/>
  </cols>
  <sheetData>
    <row r="3" spans="1:303" s="93" customFormat="1" ht="23.25" customHeight="1">
      <c r="A3" s="254" t="s">
        <v>168</v>
      </c>
      <c r="B3" s="255"/>
      <c r="C3" s="255"/>
      <c r="D3" s="255"/>
      <c r="E3" s="255"/>
      <c r="F3" s="255"/>
      <c r="G3" s="255"/>
      <c r="H3" s="255"/>
      <c r="I3" s="255"/>
      <c r="J3" s="255"/>
      <c r="K3" s="256"/>
      <c r="L3" s="92"/>
      <c r="M3" s="257" t="s">
        <v>307</v>
      </c>
      <c r="N3" s="257"/>
      <c r="O3" s="257"/>
      <c r="P3" s="257"/>
      <c r="Q3" s="257"/>
      <c r="R3" s="257"/>
      <c r="S3" s="257"/>
      <c r="T3" s="257"/>
      <c r="U3" s="257"/>
      <c r="V3" s="257"/>
      <c r="W3" s="257"/>
      <c r="X3" s="257"/>
      <c r="Y3" s="257"/>
      <c r="Z3" s="257"/>
      <c r="AA3" s="257"/>
      <c r="AB3" s="257"/>
      <c r="AD3" s="257" t="s">
        <v>308</v>
      </c>
      <c r="AE3" s="257"/>
      <c r="AF3" s="257"/>
      <c r="AG3" s="257"/>
      <c r="AH3" s="257"/>
      <c r="AI3" s="257"/>
      <c r="AJ3" s="257"/>
      <c r="AK3" s="257"/>
      <c r="AL3" s="257"/>
      <c r="AM3" s="257"/>
      <c r="AN3" s="257"/>
      <c r="AO3" s="257"/>
      <c r="AP3" s="257"/>
      <c r="AQ3" s="257"/>
      <c r="AR3" s="257"/>
      <c r="AS3" s="257"/>
      <c r="AU3" s="257" t="s">
        <v>309</v>
      </c>
      <c r="AV3" s="257"/>
      <c r="AW3" s="257"/>
      <c r="AX3" s="257"/>
      <c r="AY3" s="257"/>
      <c r="AZ3" s="257"/>
      <c r="BA3" s="257"/>
      <c r="BB3" s="257"/>
      <c r="BC3" s="257"/>
      <c r="BD3" s="257"/>
      <c r="BE3" s="257"/>
      <c r="BF3" s="257"/>
      <c r="BG3" s="257"/>
      <c r="BH3" s="257"/>
      <c r="BI3" s="257"/>
      <c r="BJ3" s="257"/>
      <c r="BL3" s="257" t="s">
        <v>310</v>
      </c>
      <c r="BM3" s="257"/>
      <c r="BN3" s="257"/>
      <c r="BO3" s="257"/>
      <c r="BP3" s="257"/>
      <c r="BQ3" s="257"/>
      <c r="BR3" s="257"/>
      <c r="BS3" s="257"/>
      <c r="BT3" s="257"/>
      <c r="BU3" s="257"/>
      <c r="BV3" s="257"/>
      <c r="BW3" s="257"/>
      <c r="BX3" s="257"/>
      <c r="BY3" s="257"/>
      <c r="BZ3" s="257"/>
      <c r="CA3" s="257"/>
      <c r="CC3" s="257" t="s">
        <v>311</v>
      </c>
      <c r="CD3" s="257"/>
      <c r="CE3" s="257"/>
      <c r="CF3" s="257"/>
      <c r="CG3" s="257"/>
      <c r="CH3" s="257"/>
      <c r="CI3" s="257"/>
      <c r="CJ3" s="257"/>
      <c r="CK3" s="257"/>
      <c r="CL3" s="257"/>
      <c r="CM3" s="257"/>
      <c r="CN3" s="257"/>
      <c r="CO3" s="257"/>
      <c r="CP3" s="257"/>
      <c r="CQ3" s="257"/>
      <c r="CR3" s="257"/>
      <c r="CT3" s="257" t="s">
        <v>312</v>
      </c>
      <c r="CU3" s="257"/>
      <c r="CV3" s="257"/>
      <c r="CW3" s="257"/>
      <c r="CX3" s="257"/>
      <c r="CY3" s="257"/>
      <c r="CZ3" s="257"/>
      <c r="DA3" s="257"/>
      <c r="DB3" s="257"/>
      <c r="DC3" s="257"/>
      <c r="DD3" s="257"/>
      <c r="DE3" s="257"/>
      <c r="DF3" s="257"/>
      <c r="DG3" s="257"/>
      <c r="DH3" s="257"/>
      <c r="DI3" s="257"/>
      <c r="DK3" s="88" t="s">
        <v>137</v>
      </c>
      <c r="DM3" s="257" t="s">
        <v>314</v>
      </c>
      <c r="DN3" s="257"/>
      <c r="DO3" s="257"/>
      <c r="DP3" s="257"/>
      <c r="DQ3" s="257"/>
      <c r="DR3" s="257"/>
      <c r="DS3" s="257"/>
      <c r="DT3" s="257"/>
      <c r="DV3" s="257" t="s">
        <v>318</v>
      </c>
      <c r="DW3" s="257"/>
      <c r="DX3" s="257"/>
      <c r="DY3" s="257"/>
      <c r="DZ3" s="257"/>
      <c r="EA3" s="257"/>
      <c r="EB3" s="257"/>
      <c r="EC3" s="257"/>
      <c r="EE3" s="257" t="s">
        <v>317</v>
      </c>
      <c r="EF3" s="257"/>
      <c r="EG3" s="257"/>
      <c r="EH3" s="257"/>
      <c r="EI3" s="257"/>
      <c r="EJ3" s="257"/>
      <c r="EK3" s="257"/>
      <c r="EL3" s="257"/>
      <c r="EN3" s="257" t="s">
        <v>316</v>
      </c>
      <c r="EO3" s="257"/>
      <c r="EP3" s="257"/>
      <c r="EQ3" s="257"/>
      <c r="ER3" s="257"/>
      <c r="ES3" s="257"/>
      <c r="ET3" s="257"/>
      <c r="EU3" s="257"/>
      <c r="EW3" s="257" t="s">
        <v>315</v>
      </c>
      <c r="EX3" s="257"/>
      <c r="EY3" s="257"/>
      <c r="EZ3" s="257"/>
      <c r="FA3" s="257"/>
      <c r="FB3" s="257"/>
      <c r="FC3" s="257"/>
      <c r="FD3" s="257"/>
      <c r="FF3" s="257" t="s">
        <v>137</v>
      </c>
      <c r="FG3" s="257"/>
      <c r="FH3" s="257"/>
      <c r="FI3" s="257"/>
      <c r="FJ3" s="257"/>
      <c r="FK3" s="257"/>
      <c r="FM3" s="257" t="s">
        <v>321</v>
      </c>
      <c r="FN3" s="257"/>
      <c r="FO3" s="257"/>
      <c r="FP3" s="257"/>
      <c r="FQ3" s="257"/>
      <c r="FR3" s="257"/>
      <c r="FS3" s="257"/>
      <c r="FT3" s="257"/>
      <c r="FU3" s="257"/>
      <c r="FW3" s="257" t="s">
        <v>322</v>
      </c>
      <c r="FX3" s="257"/>
      <c r="FY3" s="257"/>
      <c r="FZ3" s="257"/>
      <c r="GA3" s="257"/>
      <c r="GB3" s="257"/>
      <c r="GC3" s="257"/>
      <c r="GD3" s="257"/>
      <c r="GE3" s="257"/>
      <c r="GG3" s="257" t="s">
        <v>323</v>
      </c>
      <c r="GH3" s="257"/>
      <c r="GI3" s="257"/>
      <c r="GJ3" s="257"/>
      <c r="GK3" s="257"/>
      <c r="GL3" s="257"/>
      <c r="GM3" s="257"/>
      <c r="GN3" s="257"/>
      <c r="GO3" s="257"/>
      <c r="GQ3" s="257" t="s">
        <v>324</v>
      </c>
      <c r="GR3" s="257"/>
      <c r="GS3" s="257"/>
      <c r="GT3" s="257"/>
      <c r="GU3" s="257"/>
      <c r="GV3" s="257"/>
      <c r="GW3" s="257"/>
      <c r="GX3" s="257"/>
      <c r="GY3" s="257"/>
      <c r="HA3" s="257" t="s">
        <v>325</v>
      </c>
      <c r="HB3" s="257"/>
      <c r="HC3" s="257"/>
      <c r="HD3" s="257"/>
      <c r="HE3" s="257"/>
      <c r="HF3" s="257"/>
      <c r="HG3" s="257"/>
      <c r="HH3" s="257"/>
      <c r="HI3" s="257"/>
      <c r="HK3" s="257" t="s">
        <v>326</v>
      </c>
      <c r="HL3" s="257"/>
      <c r="HM3" s="257"/>
      <c r="HN3" s="257"/>
      <c r="HO3" s="257"/>
      <c r="HP3" s="257"/>
      <c r="HQ3" s="257"/>
      <c r="HR3" s="257"/>
      <c r="HS3" s="257"/>
      <c r="HU3" s="257" t="s">
        <v>327</v>
      </c>
      <c r="HV3" s="257"/>
      <c r="HW3" s="257"/>
      <c r="HX3" s="257"/>
      <c r="HY3" s="257"/>
      <c r="HZ3" s="257"/>
      <c r="IA3" s="257"/>
      <c r="IB3" s="257"/>
      <c r="IC3" s="257"/>
      <c r="IE3" s="257" t="s">
        <v>328</v>
      </c>
      <c r="IF3" s="257"/>
      <c r="IG3" s="257"/>
      <c r="IH3" s="257"/>
      <c r="II3" s="257"/>
      <c r="IJ3" s="257"/>
      <c r="IK3" s="257"/>
      <c r="IL3" s="257"/>
      <c r="IM3" s="257"/>
      <c r="IO3" s="257" t="s">
        <v>329</v>
      </c>
      <c r="IP3" s="257"/>
      <c r="IQ3" s="257"/>
      <c r="IR3" s="257"/>
      <c r="IS3" s="257"/>
      <c r="IT3" s="257"/>
      <c r="IU3" s="257"/>
      <c r="IV3" s="257"/>
      <c r="IW3" s="257"/>
      <c r="IY3" s="257" t="s">
        <v>330</v>
      </c>
      <c r="IZ3" s="257"/>
      <c r="JA3" s="257"/>
      <c r="JB3" s="257"/>
      <c r="JC3" s="257"/>
      <c r="JD3" s="257"/>
      <c r="JE3" s="257"/>
      <c r="JF3" s="257"/>
      <c r="JG3" s="257"/>
      <c r="JI3" s="257" t="s">
        <v>331</v>
      </c>
      <c r="JJ3" s="257"/>
      <c r="JK3" s="257"/>
      <c r="JL3" s="257"/>
      <c r="JM3" s="257"/>
      <c r="JN3" s="257"/>
      <c r="JO3" s="257"/>
      <c r="JP3" s="257"/>
      <c r="JQ3" s="257"/>
      <c r="JS3" s="254" t="s">
        <v>332</v>
      </c>
      <c r="JT3" s="255"/>
      <c r="JU3" s="255"/>
      <c r="JV3" s="255"/>
      <c r="JW3" s="255"/>
      <c r="JX3" s="255"/>
      <c r="JY3" s="255"/>
      <c r="JZ3" s="255"/>
      <c r="KA3" s="256"/>
      <c r="KC3" s="257" t="s">
        <v>137</v>
      </c>
      <c r="KD3" s="257"/>
      <c r="KE3" s="257"/>
      <c r="KF3" s="257"/>
      <c r="KH3" s="257" t="s">
        <v>333</v>
      </c>
      <c r="KI3" s="257"/>
      <c r="KJ3" s="257"/>
      <c r="KK3" s="257"/>
      <c r="KL3" s="257"/>
      <c r="KM3" s="257"/>
      <c r="KN3" s="257"/>
      <c r="KO3" s="257"/>
      <c r="KQ3" s="257" t="s">
        <v>336</v>
      </c>
    </row>
    <row r="4" spans="1:303" s="87" customFormat="1" ht="162">
      <c r="A4" s="76" t="s">
        <v>169</v>
      </c>
      <c r="B4" s="76" t="s">
        <v>160</v>
      </c>
      <c r="C4" s="76" t="s">
        <v>305</v>
      </c>
      <c r="D4" s="76" t="s">
        <v>163</v>
      </c>
      <c r="E4" s="76" t="s">
        <v>162</v>
      </c>
      <c r="F4" s="76" t="s">
        <v>161</v>
      </c>
      <c r="G4" s="90" t="s">
        <v>170</v>
      </c>
      <c r="H4" s="76" t="s">
        <v>164</v>
      </c>
      <c r="I4" s="76" t="s">
        <v>165</v>
      </c>
      <c r="J4" s="76" t="s">
        <v>166</v>
      </c>
      <c r="K4" s="76" t="s">
        <v>167</v>
      </c>
      <c r="L4" s="91"/>
      <c r="M4" s="76" t="s">
        <v>212</v>
      </c>
      <c r="N4" s="76" t="s">
        <v>213</v>
      </c>
      <c r="O4" s="76" t="s">
        <v>217</v>
      </c>
      <c r="P4" s="76" t="s">
        <v>220</v>
      </c>
      <c r="Q4" s="76" t="s">
        <v>219</v>
      </c>
      <c r="R4" s="76" t="s">
        <v>238</v>
      </c>
      <c r="S4" s="76" t="s">
        <v>221</v>
      </c>
      <c r="T4" s="76" t="s">
        <v>218</v>
      </c>
      <c r="U4" s="76" t="s">
        <v>222</v>
      </c>
      <c r="V4" s="76" t="s">
        <v>219</v>
      </c>
      <c r="W4" s="76" t="s">
        <v>223</v>
      </c>
      <c r="X4" s="76" t="s">
        <v>229</v>
      </c>
      <c r="Y4" s="76" t="s">
        <v>306</v>
      </c>
      <c r="Z4" s="76" t="s">
        <v>255</v>
      </c>
      <c r="AA4" s="76" t="s">
        <v>144</v>
      </c>
      <c r="AB4" s="76" t="s">
        <v>135</v>
      </c>
      <c r="AD4" s="76" t="s">
        <v>212</v>
      </c>
      <c r="AE4" s="76" t="s">
        <v>213</v>
      </c>
      <c r="AF4" s="76" t="s">
        <v>217</v>
      </c>
      <c r="AG4" s="76" t="s">
        <v>220</v>
      </c>
      <c r="AH4" s="76" t="s">
        <v>219</v>
      </c>
      <c r="AI4" s="76" t="s">
        <v>238</v>
      </c>
      <c r="AJ4" s="76" t="s">
        <v>221</v>
      </c>
      <c r="AK4" s="76" t="s">
        <v>218</v>
      </c>
      <c r="AL4" s="76" t="s">
        <v>222</v>
      </c>
      <c r="AM4" s="76" t="s">
        <v>219</v>
      </c>
      <c r="AN4" s="76" t="s">
        <v>223</v>
      </c>
      <c r="AO4" s="76" t="s">
        <v>229</v>
      </c>
      <c r="AP4" s="76" t="s">
        <v>306</v>
      </c>
      <c r="AQ4" s="76" t="s">
        <v>255</v>
      </c>
      <c r="AR4" s="76" t="s">
        <v>144</v>
      </c>
      <c r="AS4" s="76" t="s">
        <v>135</v>
      </c>
      <c r="AU4" s="76" t="s">
        <v>212</v>
      </c>
      <c r="AV4" s="76" t="s">
        <v>213</v>
      </c>
      <c r="AW4" s="76" t="s">
        <v>217</v>
      </c>
      <c r="AX4" s="76" t="s">
        <v>220</v>
      </c>
      <c r="AY4" s="76" t="s">
        <v>219</v>
      </c>
      <c r="AZ4" s="76" t="s">
        <v>238</v>
      </c>
      <c r="BA4" s="76" t="s">
        <v>221</v>
      </c>
      <c r="BB4" s="76" t="s">
        <v>218</v>
      </c>
      <c r="BC4" s="76" t="s">
        <v>222</v>
      </c>
      <c r="BD4" s="76" t="s">
        <v>219</v>
      </c>
      <c r="BE4" s="76" t="s">
        <v>223</v>
      </c>
      <c r="BF4" s="76" t="s">
        <v>229</v>
      </c>
      <c r="BG4" s="76" t="s">
        <v>306</v>
      </c>
      <c r="BH4" s="76" t="s">
        <v>255</v>
      </c>
      <c r="BI4" s="76" t="s">
        <v>144</v>
      </c>
      <c r="BJ4" s="76" t="s">
        <v>135</v>
      </c>
      <c r="BL4" s="76" t="s">
        <v>212</v>
      </c>
      <c r="BM4" s="76" t="s">
        <v>213</v>
      </c>
      <c r="BN4" s="76" t="s">
        <v>217</v>
      </c>
      <c r="BO4" s="76" t="s">
        <v>220</v>
      </c>
      <c r="BP4" s="76" t="s">
        <v>219</v>
      </c>
      <c r="BQ4" s="76" t="s">
        <v>238</v>
      </c>
      <c r="BR4" s="76" t="s">
        <v>221</v>
      </c>
      <c r="BS4" s="76" t="s">
        <v>218</v>
      </c>
      <c r="BT4" s="76" t="s">
        <v>222</v>
      </c>
      <c r="BU4" s="76" t="s">
        <v>219</v>
      </c>
      <c r="BV4" s="76" t="s">
        <v>223</v>
      </c>
      <c r="BW4" s="76" t="s">
        <v>229</v>
      </c>
      <c r="BX4" s="76" t="s">
        <v>306</v>
      </c>
      <c r="BY4" s="76" t="s">
        <v>255</v>
      </c>
      <c r="BZ4" s="76" t="s">
        <v>144</v>
      </c>
      <c r="CA4" s="76" t="s">
        <v>135</v>
      </c>
      <c r="CC4" s="76" t="s">
        <v>212</v>
      </c>
      <c r="CD4" s="76" t="s">
        <v>213</v>
      </c>
      <c r="CE4" s="76" t="s">
        <v>217</v>
      </c>
      <c r="CF4" s="76" t="s">
        <v>220</v>
      </c>
      <c r="CG4" s="76" t="s">
        <v>219</v>
      </c>
      <c r="CH4" s="76" t="s">
        <v>238</v>
      </c>
      <c r="CI4" s="76" t="s">
        <v>221</v>
      </c>
      <c r="CJ4" s="76" t="s">
        <v>218</v>
      </c>
      <c r="CK4" s="76" t="s">
        <v>222</v>
      </c>
      <c r="CL4" s="76" t="s">
        <v>219</v>
      </c>
      <c r="CM4" s="76" t="s">
        <v>223</v>
      </c>
      <c r="CN4" s="76" t="s">
        <v>229</v>
      </c>
      <c r="CO4" s="76" t="s">
        <v>306</v>
      </c>
      <c r="CP4" s="76" t="s">
        <v>255</v>
      </c>
      <c r="CQ4" s="76" t="s">
        <v>144</v>
      </c>
      <c r="CR4" s="76" t="s">
        <v>135</v>
      </c>
      <c r="CT4" s="76" t="s">
        <v>212</v>
      </c>
      <c r="CU4" s="76" t="s">
        <v>213</v>
      </c>
      <c r="CV4" s="76" t="s">
        <v>217</v>
      </c>
      <c r="CW4" s="76" t="s">
        <v>220</v>
      </c>
      <c r="CX4" s="76" t="s">
        <v>219</v>
      </c>
      <c r="CY4" s="76" t="s">
        <v>238</v>
      </c>
      <c r="CZ4" s="76" t="s">
        <v>221</v>
      </c>
      <c r="DA4" s="76" t="s">
        <v>218</v>
      </c>
      <c r="DB4" s="76" t="s">
        <v>222</v>
      </c>
      <c r="DC4" s="76" t="s">
        <v>219</v>
      </c>
      <c r="DD4" s="76" t="s">
        <v>223</v>
      </c>
      <c r="DE4" s="76" t="s">
        <v>229</v>
      </c>
      <c r="DF4" s="76" t="s">
        <v>306</v>
      </c>
      <c r="DG4" s="76" t="s">
        <v>255</v>
      </c>
      <c r="DH4" s="76" t="s">
        <v>144</v>
      </c>
      <c r="DI4" s="76" t="s">
        <v>135</v>
      </c>
      <c r="DK4" s="76" t="s">
        <v>135</v>
      </c>
      <c r="DM4" s="76" t="s">
        <v>244</v>
      </c>
      <c r="DN4" s="76" t="s">
        <v>273</v>
      </c>
      <c r="DO4" s="76" t="s">
        <v>238</v>
      </c>
      <c r="DP4" s="89" t="s">
        <v>221</v>
      </c>
      <c r="DQ4" s="76" t="s">
        <v>313</v>
      </c>
      <c r="DR4" s="89" t="s">
        <v>222</v>
      </c>
      <c r="DS4" s="89" t="s">
        <v>219</v>
      </c>
      <c r="DT4" s="76" t="s">
        <v>223</v>
      </c>
      <c r="DV4" s="76" t="s">
        <v>244</v>
      </c>
      <c r="DW4" s="76" t="s">
        <v>273</v>
      </c>
      <c r="DX4" s="76" t="s">
        <v>238</v>
      </c>
      <c r="DY4" s="89" t="s">
        <v>221</v>
      </c>
      <c r="DZ4" s="76" t="s">
        <v>313</v>
      </c>
      <c r="EA4" s="89" t="s">
        <v>222</v>
      </c>
      <c r="EB4" s="89" t="s">
        <v>219</v>
      </c>
      <c r="EC4" s="76" t="s">
        <v>223</v>
      </c>
      <c r="EE4" s="76" t="s">
        <v>244</v>
      </c>
      <c r="EF4" s="76" t="s">
        <v>273</v>
      </c>
      <c r="EG4" s="76" t="s">
        <v>238</v>
      </c>
      <c r="EH4" s="89" t="s">
        <v>221</v>
      </c>
      <c r="EI4" s="76" t="s">
        <v>313</v>
      </c>
      <c r="EJ4" s="89" t="s">
        <v>222</v>
      </c>
      <c r="EK4" s="89" t="s">
        <v>219</v>
      </c>
      <c r="EL4" s="76" t="s">
        <v>223</v>
      </c>
      <c r="EN4" s="76" t="s">
        <v>244</v>
      </c>
      <c r="EO4" s="76" t="s">
        <v>273</v>
      </c>
      <c r="EP4" s="76" t="s">
        <v>238</v>
      </c>
      <c r="EQ4" s="89" t="s">
        <v>221</v>
      </c>
      <c r="ER4" s="76" t="s">
        <v>313</v>
      </c>
      <c r="ES4" s="89" t="s">
        <v>222</v>
      </c>
      <c r="ET4" s="89" t="s">
        <v>219</v>
      </c>
      <c r="EU4" s="76" t="s">
        <v>223</v>
      </c>
      <c r="EW4" s="76" t="s">
        <v>244</v>
      </c>
      <c r="EX4" s="76" t="s">
        <v>273</v>
      </c>
      <c r="EY4" s="76" t="s">
        <v>238</v>
      </c>
      <c r="EZ4" s="89" t="s">
        <v>221</v>
      </c>
      <c r="FA4" s="76" t="s">
        <v>313</v>
      </c>
      <c r="FB4" s="89" t="s">
        <v>222</v>
      </c>
      <c r="FC4" s="89" t="s">
        <v>219</v>
      </c>
      <c r="FD4" s="76" t="s">
        <v>223</v>
      </c>
      <c r="FF4" s="17" t="s">
        <v>276</v>
      </c>
      <c r="FG4" s="17" t="s">
        <v>215</v>
      </c>
      <c r="FH4" s="17" t="s">
        <v>242</v>
      </c>
      <c r="FI4" s="17" t="s">
        <v>134</v>
      </c>
      <c r="FJ4" s="17" t="s">
        <v>277</v>
      </c>
      <c r="FK4" s="17" t="s">
        <v>319</v>
      </c>
      <c r="FM4" s="94" t="s">
        <v>320</v>
      </c>
      <c r="FN4" s="94" t="s">
        <v>251</v>
      </c>
      <c r="FO4" s="94" t="s">
        <v>243</v>
      </c>
      <c r="FP4" s="94" t="s">
        <v>238</v>
      </c>
      <c r="FQ4" s="76" t="s">
        <v>221</v>
      </c>
      <c r="FR4" s="94" t="s">
        <v>313</v>
      </c>
      <c r="FS4" s="76" t="s">
        <v>222</v>
      </c>
      <c r="FT4" s="76" t="s">
        <v>219</v>
      </c>
      <c r="FU4" s="94" t="s">
        <v>223</v>
      </c>
      <c r="FW4" s="94" t="s">
        <v>320</v>
      </c>
      <c r="FX4" s="94" t="s">
        <v>251</v>
      </c>
      <c r="FY4" s="94" t="s">
        <v>243</v>
      </c>
      <c r="FZ4" s="94" t="s">
        <v>238</v>
      </c>
      <c r="GA4" s="76" t="s">
        <v>221</v>
      </c>
      <c r="GB4" s="94" t="s">
        <v>313</v>
      </c>
      <c r="GC4" s="76" t="s">
        <v>222</v>
      </c>
      <c r="GD4" s="76" t="s">
        <v>219</v>
      </c>
      <c r="GE4" s="94" t="s">
        <v>223</v>
      </c>
      <c r="GG4" s="94" t="s">
        <v>320</v>
      </c>
      <c r="GH4" s="94" t="s">
        <v>251</v>
      </c>
      <c r="GI4" s="94" t="s">
        <v>243</v>
      </c>
      <c r="GJ4" s="94" t="s">
        <v>238</v>
      </c>
      <c r="GK4" s="76" t="s">
        <v>221</v>
      </c>
      <c r="GL4" s="94" t="s">
        <v>313</v>
      </c>
      <c r="GM4" s="76" t="s">
        <v>222</v>
      </c>
      <c r="GN4" s="76" t="s">
        <v>219</v>
      </c>
      <c r="GO4" s="94" t="s">
        <v>223</v>
      </c>
      <c r="GQ4" s="94" t="s">
        <v>320</v>
      </c>
      <c r="GR4" s="94" t="s">
        <v>251</v>
      </c>
      <c r="GS4" s="94" t="s">
        <v>243</v>
      </c>
      <c r="GT4" s="94" t="s">
        <v>238</v>
      </c>
      <c r="GU4" s="76" t="s">
        <v>221</v>
      </c>
      <c r="GV4" s="94" t="s">
        <v>313</v>
      </c>
      <c r="GW4" s="76" t="s">
        <v>222</v>
      </c>
      <c r="GX4" s="76" t="s">
        <v>219</v>
      </c>
      <c r="GY4" s="94" t="s">
        <v>223</v>
      </c>
      <c r="HA4" s="94" t="s">
        <v>320</v>
      </c>
      <c r="HB4" s="94" t="s">
        <v>251</v>
      </c>
      <c r="HC4" s="94" t="s">
        <v>243</v>
      </c>
      <c r="HD4" s="94" t="s">
        <v>238</v>
      </c>
      <c r="HE4" s="76" t="s">
        <v>221</v>
      </c>
      <c r="HF4" s="94" t="s">
        <v>313</v>
      </c>
      <c r="HG4" s="76" t="s">
        <v>222</v>
      </c>
      <c r="HH4" s="76" t="s">
        <v>219</v>
      </c>
      <c r="HI4" s="94" t="s">
        <v>223</v>
      </c>
      <c r="HK4" s="94" t="s">
        <v>320</v>
      </c>
      <c r="HL4" s="94" t="s">
        <v>251</v>
      </c>
      <c r="HM4" s="94" t="s">
        <v>243</v>
      </c>
      <c r="HN4" s="94" t="s">
        <v>238</v>
      </c>
      <c r="HO4" s="76" t="s">
        <v>221</v>
      </c>
      <c r="HP4" s="94" t="s">
        <v>313</v>
      </c>
      <c r="HQ4" s="76" t="s">
        <v>222</v>
      </c>
      <c r="HR4" s="76" t="s">
        <v>219</v>
      </c>
      <c r="HS4" s="94" t="s">
        <v>223</v>
      </c>
      <c r="HU4" s="94" t="s">
        <v>320</v>
      </c>
      <c r="HV4" s="94" t="s">
        <v>251</v>
      </c>
      <c r="HW4" s="94" t="s">
        <v>243</v>
      </c>
      <c r="HX4" s="94" t="s">
        <v>238</v>
      </c>
      <c r="HY4" s="76" t="s">
        <v>221</v>
      </c>
      <c r="HZ4" s="94" t="s">
        <v>313</v>
      </c>
      <c r="IA4" s="76" t="s">
        <v>222</v>
      </c>
      <c r="IB4" s="76" t="s">
        <v>219</v>
      </c>
      <c r="IC4" s="94" t="s">
        <v>223</v>
      </c>
      <c r="IE4" s="94" t="s">
        <v>320</v>
      </c>
      <c r="IF4" s="94" t="s">
        <v>251</v>
      </c>
      <c r="IG4" s="94" t="s">
        <v>243</v>
      </c>
      <c r="IH4" s="94" t="s">
        <v>238</v>
      </c>
      <c r="II4" s="76" t="s">
        <v>221</v>
      </c>
      <c r="IJ4" s="94" t="s">
        <v>313</v>
      </c>
      <c r="IK4" s="76" t="s">
        <v>222</v>
      </c>
      <c r="IL4" s="76" t="s">
        <v>219</v>
      </c>
      <c r="IM4" s="94" t="s">
        <v>223</v>
      </c>
      <c r="IO4" s="94" t="s">
        <v>320</v>
      </c>
      <c r="IP4" s="94" t="s">
        <v>251</v>
      </c>
      <c r="IQ4" s="94" t="s">
        <v>243</v>
      </c>
      <c r="IR4" s="94" t="s">
        <v>238</v>
      </c>
      <c r="IS4" s="76" t="s">
        <v>221</v>
      </c>
      <c r="IT4" s="94" t="s">
        <v>313</v>
      </c>
      <c r="IU4" s="76" t="s">
        <v>222</v>
      </c>
      <c r="IV4" s="76" t="s">
        <v>219</v>
      </c>
      <c r="IW4" s="94" t="s">
        <v>223</v>
      </c>
      <c r="IY4" s="94" t="s">
        <v>320</v>
      </c>
      <c r="IZ4" s="94" t="s">
        <v>251</v>
      </c>
      <c r="JA4" s="94" t="s">
        <v>243</v>
      </c>
      <c r="JB4" s="94" t="s">
        <v>238</v>
      </c>
      <c r="JC4" s="76" t="s">
        <v>221</v>
      </c>
      <c r="JD4" s="94" t="s">
        <v>313</v>
      </c>
      <c r="JE4" s="76" t="s">
        <v>222</v>
      </c>
      <c r="JF4" s="76" t="s">
        <v>219</v>
      </c>
      <c r="JG4" s="94" t="s">
        <v>223</v>
      </c>
      <c r="JI4" s="94" t="s">
        <v>320</v>
      </c>
      <c r="JJ4" s="94" t="s">
        <v>251</v>
      </c>
      <c r="JK4" s="94" t="s">
        <v>243</v>
      </c>
      <c r="JL4" s="94" t="s">
        <v>238</v>
      </c>
      <c r="JM4" s="76" t="s">
        <v>221</v>
      </c>
      <c r="JN4" s="94" t="s">
        <v>313</v>
      </c>
      <c r="JO4" s="76" t="s">
        <v>222</v>
      </c>
      <c r="JP4" s="76" t="s">
        <v>219</v>
      </c>
      <c r="JQ4" s="94" t="s">
        <v>223</v>
      </c>
      <c r="JS4" s="94" t="s">
        <v>320</v>
      </c>
      <c r="JT4" s="94" t="s">
        <v>251</v>
      </c>
      <c r="JU4" s="94" t="s">
        <v>243</v>
      </c>
      <c r="JV4" s="94" t="s">
        <v>238</v>
      </c>
      <c r="JW4" s="76" t="s">
        <v>221</v>
      </c>
      <c r="JX4" s="94" t="s">
        <v>313</v>
      </c>
      <c r="JY4" s="76" t="s">
        <v>222</v>
      </c>
      <c r="JZ4" s="76" t="s">
        <v>219</v>
      </c>
      <c r="KA4" s="94" t="s">
        <v>223</v>
      </c>
      <c r="KC4" s="94" t="s">
        <v>258</v>
      </c>
      <c r="KD4" s="94" t="s">
        <v>134</v>
      </c>
      <c r="KE4" s="94" t="s">
        <v>259</v>
      </c>
      <c r="KF4" s="94" t="s">
        <v>319</v>
      </c>
      <c r="KH4" s="94" t="s">
        <v>334</v>
      </c>
      <c r="KI4" s="94" t="s">
        <v>154</v>
      </c>
      <c r="KJ4" s="94" t="s">
        <v>335</v>
      </c>
      <c r="KK4" s="94" t="s">
        <v>154</v>
      </c>
      <c r="KL4" s="94" t="s">
        <v>288</v>
      </c>
      <c r="KM4" s="94" t="s">
        <v>134</v>
      </c>
      <c r="KN4" s="94" t="s">
        <v>291</v>
      </c>
      <c r="KO4" s="94" t="s">
        <v>319</v>
      </c>
      <c r="KQ4" s="257"/>
    </row>
    <row r="5" spans="1:303" s="22" customFormat="1" ht="80.25" customHeight="1">
      <c r="A5" s="17"/>
      <c r="B5" s="17" t="str">
        <f>'（別紙２）経費所要額調書'!D4</f>
        <v>●●法人　●●●</v>
      </c>
      <c r="C5" s="17" t="str">
        <f>'（別紙２）経費所要額調書'!D5</f>
        <v>〒●●●－●●●　●●市●●町●番地</v>
      </c>
      <c r="D5" s="17" t="str">
        <f>'（別紙２）経費所要額調書'!D6</f>
        <v>理事長　●●　●●</v>
      </c>
      <c r="E5" s="17" t="str">
        <f>'（別紙２）経費所要額調書'!D7</f>
        <v>令和８年●月●日</v>
      </c>
      <c r="F5" s="17">
        <f>'（別紙２）経費所要額調書'!I4</f>
        <v>0</v>
      </c>
      <c r="G5" s="17">
        <f>'（別紙２）経費所要額調書'!I5</f>
        <v>0</v>
      </c>
      <c r="H5" s="17">
        <f>'（別紙２）経費所要額調書'!I6</f>
        <v>0</v>
      </c>
      <c r="I5" s="17" t="str">
        <f>'（別紙２）経費所要額調書'!P4</f>
        <v>●●　●●</v>
      </c>
      <c r="J5" s="17" t="str">
        <f>'（別紙２）経費所要額調書'!P5</f>
        <v>xxxx-xx-xxxx</v>
      </c>
      <c r="K5" s="17" t="str">
        <f>'（別紙２）経費所要額調書'!P6</f>
        <v>xxx@xxxx</v>
      </c>
      <c r="L5"/>
      <c r="M5" s="17">
        <f>'（別紙２）経費所要額調書'!C13</f>
        <v>0</v>
      </c>
      <c r="N5" s="17">
        <f>'（別紙２）経費所要額調書'!D13</f>
        <v>0</v>
      </c>
      <c r="O5" s="17">
        <f>'（別紙２）経費所要額調書'!E13</f>
        <v>0</v>
      </c>
      <c r="P5" s="89">
        <f>'（別紙２）経費所要額調書'!F13</f>
        <v>0</v>
      </c>
      <c r="Q5" s="17">
        <f>'（別紙２）経費所要額調書'!G13</f>
        <v>0</v>
      </c>
      <c r="R5" s="17">
        <f>'（別紙２）経費所要額調書'!H13</f>
        <v>0</v>
      </c>
      <c r="S5" s="89">
        <f>'（別紙２）経費所要額調書'!I13</f>
        <v>0</v>
      </c>
      <c r="T5" s="17">
        <f>'（別紙２）経費所要額調書'!J13</f>
        <v>0</v>
      </c>
      <c r="U5" s="89">
        <f>'（別紙２）経費所要額調書'!K13</f>
        <v>0</v>
      </c>
      <c r="V5" s="17">
        <f>'（別紙２）経費所要額調書'!L13</f>
        <v>0</v>
      </c>
      <c r="W5" s="89">
        <f>'（別紙２）経費所要額調書'!M13</f>
        <v>0</v>
      </c>
      <c r="X5" s="89">
        <f>'（別紙２）経費所要額調書'!N13</f>
        <v>0</v>
      </c>
      <c r="Y5" s="89">
        <f>'（別紙２）経費所要額調書'!O13</f>
        <v>0</v>
      </c>
      <c r="Z5" s="89" t="str">
        <f>'（別紙２）経費所要額調書'!P13</f>
        <v/>
      </c>
      <c r="AA5" s="89">
        <f>'（別紙２）経費所要額調書'!Q13</f>
        <v>0</v>
      </c>
      <c r="AB5" s="89">
        <f>'（別紙２）経費所要額調書'!R13</f>
        <v>0</v>
      </c>
      <c r="AD5" s="17">
        <f>'（別紙２）経費所要額調書'!C14</f>
        <v>0</v>
      </c>
      <c r="AE5" s="17">
        <f>'（別紙２）経費所要額調書'!D14</f>
        <v>0</v>
      </c>
      <c r="AF5" s="17">
        <f>'（別紙２）経費所要額調書'!E14</f>
        <v>0</v>
      </c>
      <c r="AG5" s="89">
        <f>'（別紙２）経費所要額調書'!F14</f>
        <v>0</v>
      </c>
      <c r="AH5" s="17">
        <f>'（別紙２）経費所要額調書'!G14</f>
        <v>0</v>
      </c>
      <c r="AI5" s="17">
        <f>'（別紙２）経費所要額調書'!H14</f>
        <v>0</v>
      </c>
      <c r="AJ5" s="89">
        <f>'（別紙２）経費所要額調書'!I14</f>
        <v>0</v>
      </c>
      <c r="AK5" s="17">
        <f>'（別紙２）経費所要額調書'!J14</f>
        <v>0</v>
      </c>
      <c r="AL5" s="89">
        <f>'（別紙２）経費所要額調書'!K14</f>
        <v>0</v>
      </c>
      <c r="AM5" s="17">
        <f>'（別紙２）経費所要額調書'!L14</f>
        <v>0</v>
      </c>
      <c r="AN5" s="89">
        <f>'（別紙２）経費所要額調書'!M14</f>
        <v>0</v>
      </c>
      <c r="AO5" s="89">
        <f>'（別紙２）経費所要額調書'!N14</f>
        <v>0</v>
      </c>
      <c r="AP5" s="89">
        <f>'（別紙２）経費所要額調書'!O14</f>
        <v>0</v>
      </c>
      <c r="AQ5" s="89" t="str">
        <f>'（別紙２）経費所要額調書'!P14</f>
        <v/>
      </c>
      <c r="AR5" s="89">
        <f>'（別紙２）経費所要額調書'!Q14</f>
        <v>0</v>
      </c>
      <c r="AS5" s="89">
        <f>'（別紙２）経費所要額調書'!R14</f>
        <v>0</v>
      </c>
      <c r="AU5" s="17">
        <f>'（別紙２）経費所要額調書'!C15</f>
        <v>0</v>
      </c>
      <c r="AV5" s="17">
        <f>'（別紙２）経費所要額調書'!D15</f>
        <v>0</v>
      </c>
      <c r="AW5" s="17">
        <f>'（別紙２）経費所要額調書'!E15</f>
        <v>0</v>
      </c>
      <c r="AX5" s="89">
        <f>'（別紙２）経費所要額調書'!F15</f>
        <v>0</v>
      </c>
      <c r="AY5" s="17">
        <f>'（別紙２）経費所要額調書'!G15</f>
        <v>0</v>
      </c>
      <c r="AZ5" s="17">
        <f>'（別紙２）経費所要額調書'!H15</f>
        <v>0</v>
      </c>
      <c r="BA5" s="89">
        <f>'（別紙２）経費所要額調書'!I15</f>
        <v>0</v>
      </c>
      <c r="BB5" s="17">
        <f>'（別紙２）経費所要額調書'!J15</f>
        <v>0</v>
      </c>
      <c r="BC5" s="89">
        <f>'（別紙２）経費所要額調書'!K15</f>
        <v>0</v>
      </c>
      <c r="BD5" s="17">
        <f>'（別紙２）経費所要額調書'!L15</f>
        <v>0</v>
      </c>
      <c r="BE5" s="89">
        <f>'（別紙２）経費所要額調書'!M15</f>
        <v>0</v>
      </c>
      <c r="BF5" s="89">
        <f>'（別紙２）経費所要額調書'!N15</f>
        <v>0</v>
      </c>
      <c r="BG5" s="89">
        <f>'（別紙２）経費所要額調書'!O15</f>
        <v>0</v>
      </c>
      <c r="BH5" s="89" t="str">
        <f>'（別紙２）経費所要額調書'!P15</f>
        <v/>
      </c>
      <c r="BI5" s="89">
        <f>'（別紙２）経費所要額調書'!Q15</f>
        <v>0</v>
      </c>
      <c r="BJ5" s="89">
        <f>'（別紙２）経費所要額調書'!R15</f>
        <v>0</v>
      </c>
      <c r="BL5" s="17">
        <f>'（別紙２）経費所要額調書'!C16</f>
        <v>0</v>
      </c>
      <c r="BM5" s="17">
        <f>'（別紙２）経費所要額調書'!D16</f>
        <v>0</v>
      </c>
      <c r="BN5" s="17">
        <f>'（別紙２）経費所要額調書'!E16</f>
        <v>0</v>
      </c>
      <c r="BO5" s="89">
        <f>'（別紙２）経費所要額調書'!F16</f>
        <v>0</v>
      </c>
      <c r="BP5" s="17">
        <f>'（別紙２）経費所要額調書'!G16</f>
        <v>0</v>
      </c>
      <c r="BQ5" s="17">
        <f>'（別紙２）経費所要額調書'!H16</f>
        <v>0</v>
      </c>
      <c r="BR5" s="89">
        <f>'（別紙２）経費所要額調書'!I16</f>
        <v>0</v>
      </c>
      <c r="BS5" s="17">
        <f>'（別紙２）経費所要額調書'!J16</f>
        <v>0</v>
      </c>
      <c r="BT5" s="89">
        <f>'（別紙２）経費所要額調書'!K16</f>
        <v>0</v>
      </c>
      <c r="BU5" s="17">
        <f>'（別紙２）経費所要額調書'!L16</f>
        <v>0</v>
      </c>
      <c r="BV5" s="89">
        <f>'（別紙２）経費所要額調書'!M16</f>
        <v>0</v>
      </c>
      <c r="BW5" s="89">
        <f>'（別紙２）経費所要額調書'!N16</f>
        <v>0</v>
      </c>
      <c r="BX5" s="89">
        <f>'（別紙２）経費所要額調書'!O16</f>
        <v>0</v>
      </c>
      <c r="BY5" s="89" t="str">
        <f>'（別紙２）経費所要額調書'!P16</f>
        <v/>
      </c>
      <c r="BZ5" s="89">
        <f>'（別紙２）経費所要額調書'!Q16</f>
        <v>0</v>
      </c>
      <c r="CA5" s="89">
        <f>'（別紙２）経費所要額調書'!R16</f>
        <v>0</v>
      </c>
      <c r="CC5" s="17">
        <f>'（別紙２）経費所要額調書'!C17</f>
        <v>0</v>
      </c>
      <c r="CD5" s="17">
        <f>'（別紙２）経費所要額調書'!D17</f>
        <v>0</v>
      </c>
      <c r="CE5" s="17">
        <f>'（別紙２）経費所要額調書'!E17</f>
        <v>0</v>
      </c>
      <c r="CF5" s="89">
        <f>'（別紙２）経費所要額調書'!F17</f>
        <v>0</v>
      </c>
      <c r="CG5" s="17">
        <f>'（別紙２）経費所要額調書'!G17</f>
        <v>0</v>
      </c>
      <c r="CH5" s="17">
        <f>'（別紙２）経費所要額調書'!H17</f>
        <v>0</v>
      </c>
      <c r="CI5" s="89">
        <f>'（別紙２）経費所要額調書'!I17</f>
        <v>0</v>
      </c>
      <c r="CJ5" s="17">
        <f>'（別紙２）経費所要額調書'!J17</f>
        <v>0</v>
      </c>
      <c r="CK5" s="89">
        <f>'（別紙２）経費所要額調書'!K17</f>
        <v>0</v>
      </c>
      <c r="CL5" s="17">
        <f>'（別紙２）経費所要額調書'!L17</f>
        <v>0</v>
      </c>
      <c r="CM5" s="89">
        <f>'（別紙２）経費所要額調書'!M17</f>
        <v>0</v>
      </c>
      <c r="CN5" s="89">
        <f>'（別紙２）経費所要額調書'!N17</f>
        <v>0</v>
      </c>
      <c r="CO5" s="89">
        <f>'（別紙２）経費所要額調書'!O17</f>
        <v>0</v>
      </c>
      <c r="CP5" s="89" t="str">
        <f>'（別紙２）経費所要額調書'!P17</f>
        <v/>
      </c>
      <c r="CQ5" s="89">
        <f>'（別紙２）経費所要額調書'!Q17</f>
        <v>0</v>
      </c>
      <c r="CR5" s="89">
        <f>'（別紙２）経費所要額調書'!R17</f>
        <v>0</v>
      </c>
      <c r="CT5" s="17">
        <f>'（別紙２）経費所要額調書'!C18</f>
        <v>0</v>
      </c>
      <c r="CU5" s="17">
        <f>'（別紙２）経費所要額調書'!D18</f>
        <v>0</v>
      </c>
      <c r="CV5" s="17">
        <f>'（別紙２）経費所要額調書'!E18</f>
        <v>0</v>
      </c>
      <c r="CW5" s="89">
        <f>'（別紙２）経費所要額調書'!F18</f>
        <v>0</v>
      </c>
      <c r="CX5" s="17">
        <f>'（別紙２）経費所要額調書'!G18</f>
        <v>0</v>
      </c>
      <c r="CY5" s="17">
        <f>'（別紙２）経費所要額調書'!H18</f>
        <v>0</v>
      </c>
      <c r="CZ5" s="89">
        <f>'（別紙２）経費所要額調書'!I18</f>
        <v>0</v>
      </c>
      <c r="DA5" s="17">
        <f>'（別紙２）経費所要額調書'!J18</f>
        <v>0</v>
      </c>
      <c r="DB5" s="89">
        <f>'（別紙２）経費所要額調書'!K18</f>
        <v>0</v>
      </c>
      <c r="DC5" s="17">
        <f>'（別紙２）経費所要額調書'!L18</f>
        <v>0</v>
      </c>
      <c r="DD5" s="89">
        <f>'（別紙２）経費所要額調書'!M18</f>
        <v>0</v>
      </c>
      <c r="DE5" s="89">
        <f>'（別紙２）経費所要額調書'!N18</f>
        <v>0</v>
      </c>
      <c r="DF5" s="89">
        <f>'（別紙２）経費所要額調書'!O18</f>
        <v>0</v>
      </c>
      <c r="DG5" s="89" t="str">
        <f>'（別紙２）経費所要額調書'!P18</f>
        <v/>
      </c>
      <c r="DH5" s="89">
        <f>'（別紙２）経費所要額調書'!Q18</f>
        <v>0</v>
      </c>
      <c r="DI5" s="89">
        <f>'（別紙２）経費所要額調書'!R18</f>
        <v>0</v>
      </c>
      <c r="DK5" s="89">
        <f>'（別紙２）経費所要額調書'!R19</f>
        <v>0</v>
      </c>
      <c r="DM5" s="17">
        <f>'（別紙２）経費所要額調書'!D25</f>
        <v>0</v>
      </c>
      <c r="DN5" s="89">
        <f>'（別紙２）経費所要額調書'!F25</f>
        <v>0</v>
      </c>
      <c r="DO5" s="17">
        <f>'（別紙２）経費所要額調書'!H25</f>
        <v>0</v>
      </c>
      <c r="DP5" s="89">
        <f>'（別紙２）経費所要額調書'!I25</f>
        <v>0</v>
      </c>
      <c r="DQ5" s="17">
        <f>'（別紙２）経費所要額調書'!J25</f>
        <v>0</v>
      </c>
      <c r="DR5" s="89">
        <f>'（別紙２）経費所要額調書'!K25</f>
        <v>0</v>
      </c>
      <c r="DS5" s="89">
        <f>'（別紙２）経費所要額調書'!L25</f>
        <v>0</v>
      </c>
      <c r="DT5" s="89">
        <f>'（別紙２）経費所要額調書'!M25</f>
        <v>0</v>
      </c>
      <c r="DU5" s="86"/>
      <c r="DV5" s="17">
        <f>'（別紙２）経費所要額調書'!D26</f>
        <v>0</v>
      </c>
      <c r="DW5" s="89">
        <f>'（別紙２）経費所要額調書'!F26</f>
        <v>0</v>
      </c>
      <c r="DX5" s="17">
        <f>'（別紙２）経費所要額調書'!H26</f>
        <v>0</v>
      </c>
      <c r="DY5" s="89">
        <f>'（別紙２）経費所要額調書'!I26</f>
        <v>0</v>
      </c>
      <c r="DZ5" s="17">
        <f>'（別紙２）経費所要額調書'!J26</f>
        <v>0</v>
      </c>
      <c r="EA5" s="89">
        <f>'（別紙２）経費所要額調書'!K26</f>
        <v>0</v>
      </c>
      <c r="EB5" s="89">
        <f>'（別紙２）経費所要額調書'!L26</f>
        <v>0</v>
      </c>
      <c r="EC5" s="89">
        <f>'（別紙２）経費所要額調書'!M26</f>
        <v>0</v>
      </c>
      <c r="ED5" s="86"/>
      <c r="EE5" s="17">
        <f>'（別紙２）経費所要額調書'!D27</f>
        <v>0</v>
      </c>
      <c r="EF5" s="89">
        <f>'（別紙２）経費所要額調書'!F27</f>
        <v>0</v>
      </c>
      <c r="EG5" s="17">
        <f>'（別紙２）経費所要額調書'!H27</f>
        <v>0</v>
      </c>
      <c r="EH5" s="89">
        <f>'（別紙２）経費所要額調書'!I27</f>
        <v>0</v>
      </c>
      <c r="EI5" s="17">
        <f>'（別紙２）経費所要額調書'!J27</f>
        <v>0</v>
      </c>
      <c r="EJ5" s="89">
        <f>'（別紙２）経費所要額調書'!K27</f>
        <v>0</v>
      </c>
      <c r="EK5" s="89">
        <f>'（別紙２）経費所要額調書'!L27</f>
        <v>0</v>
      </c>
      <c r="EL5" s="89">
        <f>'（別紙２）経費所要額調書'!M27</f>
        <v>0</v>
      </c>
      <c r="EM5" s="86"/>
      <c r="EN5" s="17">
        <f>'（別紙２）経費所要額調書'!D28</f>
        <v>0</v>
      </c>
      <c r="EO5" s="89">
        <f>'（別紙２）経費所要額調書'!F28</f>
        <v>0</v>
      </c>
      <c r="EP5" s="17">
        <f>'（別紙２）経費所要額調書'!H28</f>
        <v>0</v>
      </c>
      <c r="EQ5" s="89">
        <f>'（別紙２）経費所要額調書'!I28</f>
        <v>0</v>
      </c>
      <c r="ER5" s="17">
        <f>'（別紙２）経費所要額調書'!J28</f>
        <v>0</v>
      </c>
      <c r="ES5" s="89">
        <f>'（別紙２）経費所要額調書'!K28</f>
        <v>0</v>
      </c>
      <c r="ET5" s="89">
        <f>'（別紙２）経費所要額調書'!L28</f>
        <v>0</v>
      </c>
      <c r="EU5" s="89">
        <f>'（別紙２）経費所要額調書'!M28</f>
        <v>0</v>
      </c>
      <c r="EW5" s="17">
        <f>'（別紙２）経費所要額調書'!D29</f>
        <v>0</v>
      </c>
      <c r="EX5" s="89">
        <f>'（別紙２）経費所要額調書'!F29</f>
        <v>0</v>
      </c>
      <c r="EY5" s="17">
        <f>'（別紙２）経費所要額調書'!H29</f>
        <v>0</v>
      </c>
      <c r="EZ5" s="89">
        <f>'（別紙２）経費所要額調書'!I29</f>
        <v>0</v>
      </c>
      <c r="FA5" s="17">
        <f>'（別紙２）経費所要額調書'!J29</f>
        <v>0</v>
      </c>
      <c r="FB5" s="89">
        <f>'（別紙２）経費所要額調書'!K29</f>
        <v>0</v>
      </c>
      <c r="FC5" s="89">
        <f>'（別紙２）経費所要額調書'!L29</f>
        <v>0</v>
      </c>
      <c r="FD5" s="89">
        <f>'（別紙２）経費所要額調書'!M29</f>
        <v>0</v>
      </c>
      <c r="FF5" s="89">
        <f>'（別紙２）経費所要額調書'!N25</f>
        <v>0</v>
      </c>
      <c r="FG5" s="17">
        <f>'（別紙２）経費所要額調書'!O25</f>
        <v>0</v>
      </c>
      <c r="FH5" s="17">
        <f>'（別紙２）経費所要額調書'!P25</f>
        <v>0</v>
      </c>
      <c r="FI5" s="89">
        <f>'（別紙２）経費所要額調書'!Q25</f>
        <v>2500000</v>
      </c>
      <c r="FJ5" s="89">
        <f>'（別紙２）経費所要額調書'!R25</f>
        <v>0</v>
      </c>
      <c r="FK5" s="89">
        <f>'（別紙２）経費所要額調書'!S25</f>
        <v>0</v>
      </c>
      <c r="FM5" s="17" t="str">
        <f>'（別紙２）経費所要額調書'!D40</f>
        <v>⑬介護業務支援</v>
      </c>
      <c r="FN5" s="17">
        <f>'（別紙２）経費所要額調書'!E40</f>
        <v>0</v>
      </c>
      <c r="FO5" s="89">
        <f>'（別紙２）経費所要額調書'!F40</f>
        <v>0</v>
      </c>
      <c r="FP5" s="89">
        <f>'（別紙２）経費所要額調書'!H40</f>
        <v>0</v>
      </c>
      <c r="FQ5" s="89">
        <f>'（別紙２）経費所要額調書'!I40</f>
        <v>0</v>
      </c>
      <c r="FR5" s="17">
        <f>'（別紙２）経費所要額調書'!J40</f>
        <v>0</v>
      </c>
      <c r="FS5" s="89">
        <f>'（別紙２）経費所要額調書'!K40</f>
        <v>0</v>
      </c>
      <c r="FT5" s="89">
        <f>'（別紙２）経費所要額調書'!L40</f>
        <v>0</v>
      </c>
      <c r="FU5" s="89">
        <f>'（別紙２）経費所要額調書'!M40</f>
        <v>0</v>
      </c>
      <c r="FV5" s="86"/>
      <c r="FW5" s="17" t="str">
        <f>'（別紙２）経費所要額調書'!D40</f>
        <v>⑬介護業務支援</v>
      </c>
      <c r="FX5" s="17">
        <f>'（別紙２）経費所要額調書'!E41</f>
        <v>0</v>
      </c>
      <c r="FY5" s="89">
        <f>'（別紙２）経費所要額調書'!F41</f>
        <v>0</v>
      </c>
      <c r="FZ5" s="89">
        <f>'（別紙２）経費所要額調書'!H41</f>
        <v>0</v>
      </c>
      <c r="GA5" s="89">
        <f>'（別紙２）経費所要額調書'!I41</f>
        <v>0</v>
      </c>
      <c r="GB5" s="17">
        <f>'（別紙２）経費所要額調書'!J41</f>
        <v>0</v>
      </c>
      <c r="GC5" s="89">
        <f>'（別紙２）経費所要額調書'!K41</f>
        <v>0</v>
      </c>
      <c r="GD5" s="89">
        <f>'（別紙２）経費所要額調書'!L41</f>
        <v>0</v>
      </c>
      <c r="GE5" s="89">
        <f>'（別紙２）経費所要額調書'!M41</f>
        <v>0</v>
      </c>
      <c r="GG5" s="17" t="str">
        <f>'（別紙２）経費所要額調書'!D40</f>
        <v>⑬介護業務支援</v>
      </c>
      <c r="GH5" s="17">
        <f>'（別紙２）経費所要額調書'!E42</f>
        <v>0</v>
      </c>
      <c r="GI5" s="89">
        <f>'（別紙２）経費所要額調書'!F42</f>
        <v>0</v>
      </c>
      <c r="GJ5" s="89">
        <f>'（別紙２）経費所要額調書'!H42</f>
        <v>0</v>
      </c>
      <c r="GK5" s="89">
        <f>'（別紙２）経費所要額調書'!I42</f>
        <v>0</v>
      </c>
      <c r="GL5" s="17">
        <f>'（別紙２）経費所要額調書'!J42</f>
        <v>0</v>
      </c>
      <c r="GM5" s="89">
        <f>'（別紙２）経費所要額調書'!K42</f>
        <v>0</v>
      </c>
      <c r="GN5" s="89">
        <f>'（別紙２）経費所要額調書'!L42</f>
        <v>0</v>
      </c>
      <c r="GO5" s="89">
        <f>'（別紙２）経費所要額調書'!M42</f>
        <v>0</v>
      </c>
      <c r="GQ5" s="17" t="str">
        <f>'（別紙２）経費所要額調書'!D40</f>
        <v>⑬介護業務支援</v>
      </c>
      <c r="GR5" s="17">
        <f>'（別紙２）経費所要額調書'!E43</f>
        <v>0</v>
      </c>
      <c r="GS5" s="89">
        <f>'（別紙２）経費所要額調書'!F43</f>
        <v>0</v>
      </c>
      <c r="GT5" s="89">
        <f>'（別紙２）経費所要額調書'!H43</f>
        <v>0</v>
      </c>
      <c r="GU5" s="89">
        <f>'（別紙２）経費所要額調書'!I43</f>
        <v>0</v>
      </c>
      <c r="GV5" s="17">
        <f>'（別紙２）経費所要額調書'!J43</f>
        <v>0</v>
      </c>
      <c r="GW5" s="89">
        <f>'（別紙２）経費所要額調書'!K43</f>
        <v>0</v>
      </c>
      <c r="GX5" s="89">
        <f>'（別紙２）経費所要額調書'!L43</f>
        <v>0</v>
      </c>
      <c r="GY5" s="89">
        <f>'（別紙２）経費所要額調書'!M43</f>
        <v>0</v>
      </c>
      <c r="HA5" s="17" t="str">
        <f>'（別紙２）経費所要額調書'!D40</f>
        <v>⑬介護業務支援</v>
      </c>
      <c r="HB5" s="17">
        <f>'（別紙２）経費所要額調書'!E44</f>
        <v>0</v>
      </c>
      <c r="HC5" s="89">
        <f>'（別紙２）経費所要額調書'!F44</f>
        <v>0</v>
      </c>
      <c r="HD5" s="89">
        <f>'（別紙２）経費所要額調書'!H44</f>
        <v>0</v>
      </c>
      <c r="HE5" s="89">
        <f>'（別紙２）経費所要額調書'!I44</f>
        <v>0</v>
      </c>
      <c r="HF5" s="17">
        <f>'（別紙２）経費所要額調書'!J44</f>
        <v>0</v>
      </c>
      <c r="HG5" s="89">
        <f>'（別紙２）経費所要額調書'!K44</f>
        <v>0</v>
      </c>
      <c r="HH5" s="89">
        <f>'（別紙２）経費所要額調書'!L44</f>
        <v>0</v>
      </c>
      <c r="HI5" s="89">
        <f>'（別紙２）経費所要額調書'!M44</f>
        <v>0</v>
      </c>
      <c r="HK5" s="17" t="str">
        <f>'（別紙２）経費所要額調書'!D40</f>
        <v>⑬介護業務支援</v>
      </c>
      <c r="HL5" s="17">
        <f>'（別紙２）経費所要額調書'!E45</f>
        <v>0</v>
      </c>
      <c r="HM5" s="89">
        <f>'（別紙２）経費所要額調書'!F45</f>
        <v>0</v>
      </c>
      <c r="HN5" s="89">
        <f>'（別紙２）経費所要額調書'!H45</f>
        <v>0</v>
      </c>
      <c r="HO5" s="89">
        <f>'（別紙２）経費所要額調書'!I45</f>
        <v>0</v>
      </c>
      <c r="HP5" s="17">
        <f>'（別紙２）経費所要額調書'!J45</f>
        <v>0</v>
      </c>
      <c r="HQ5" s="89">
        <f>'（別紙２）経費所要額調書'!K45</f>
        <v>0</v>
      </c>
      <c r="HR5" s="89">
        <f>'（別紙２）経費所要額調書'!L45</f>
        <v>0</v>
      </c>
      <c r="HS5" s="89">
        <f>'（別紙２）経費所要額調書'!M45</f>
        <v>0</v>
      </c>
      <c r="HU5" s="17">
        <f>'（別紙２）経費所要額調書'!D46</f>
        <v>0</v>
      </c>
      <c r="HV5" s="17">
        <f>'（別紙２）経費所要額調書'!E46</f>
        <v>0</v>
      </c>
      <c r="HW5" s="89">
        <f>'（別紙２）経費所要額調書'!F46</f>
        <v>0</v>
      </c>
      <c r="HX5" s="89">
        <f>'（別紙２）経費所要額調書'!H46</f>
        <v>0</v>
      </c>
      <c r="HY5" s="89">
        <f>'（別紙２）経費所要額調書'!I46</f>
        <v>0</v>
      </c>
      <c r="HZ5" s="17">
        <f>'（別紙２）経費所要額調書'!J46</f>
        <v>0</v>
      </c>
      <c r="IA5" s="89">
        <f>'（別紙２）経費所要額調書'!K46</f>
        <v>0</v>
      </c>
      <c r="IB5" s="89">
        <f>'（別紙２）経費所要額調書'!L46</f>
        <v>0</v>
      </c>
      <c r="IC5" s="89">
        <f>'（別紙２）経費所要額調書'!M46</f>
        <v>0</v>
      </c>
      <c r="IE5" s="17">
        <f>'（別紙２）経費所要額調書'!D47</f>
        <v>0</v>
      </c>
      <c r="IF5" s="17">
        <f>'（別紙２）経費所要額調書'!E47</f>
        <v>0</v>
      </c>
      <c r="IG5" s="89">
        <f>'（別紙２）経費所要額調書'!F47</f>
        <v>0</v>
      </c>
      <c r="IH5" s="89">
        <f>'（別紙２）経費所要額調書'!H47</f>
        <v>0</v>
      </c>
      <c r="II5" s="89">
        <f>'（別紙２）経費所要額調書'!I47</f>
        <v>0</v>
      </c>
      <c r="IJ5" s="17">
        <f>'（別紙２）経費所要額調書'!J47</f>
        <v>0</v>
      </c>
      <c r="IK5" s="89">
        <f>'（別紙２）経費所要額調書'!K47</f>
        <v>0</v>
      </c>
      <c r="IL5" s="89">
        <f>'（別紙２）経費所要額調書'!L47</f>
        <v>0</v>
      </c>
      <c r="IM5" s="89">
        <f>'（別紙２）経費所要額調書'!M47</f>
        <v>0</v>
      </c>
      <c r="IO5" s="17">
        <f>'（別紙２）経費所要額調書'!D48</f>
        <v>0</v>
      </c>
      <c r="IP5" s="17">
        <f>'（別紙２）経費所要額調書'!E48</f>
        <v>0</v>
      </c>
      <c r="IQ5" s="89">
        <f>'（別紙２）経費所要額調書'!F48</f>
        <v>0</v>
      </c>
      <c r="IR5" s="89">
        <f>'（別紙２）経費所要額調書'!H48</f>
        <v>0</v>
      </c>
      <c r="IS5" s="89">
        <f>'（別紙２）経費所要額調書'!I48</f>
        <v>0</v>
      </c>
      <c r="IT5" s="17">
        <f>'（別紙２）経費所要額調書'!J48</f>
        <v>0</v>
      </c>
      <c r="IU5" s="89">
        <f>'（別紙２）経費所要額調書'!K48</f>
        <v>0</v>
      </c>
      <c r="IV5" s="89">
        <f>'（別紙２）経費所要額調書'!L48</f>
        <v>0</v>
      </c>
      <c r="IW5" s="89">
        <f>'（別紙２）経費所要額調書'!M48</f>
        <v>0</v>
      </c>
      <c r="IY5" s="17">
        <f>'（別紙２）経費所要額調書'!D49</f>
        <v>0</v>
      </c>
      <c r="IZ5" s="17">
        <f>'（別紙２）経費所要額調書'!E49</f>
        <v>0</v>
      </c>
      <c r="JA5" s="89">
        <f>'（別紙２）経費所要額調書'!F49</f>
        <v>0</v>
      </c>
      <c r="JB5" s="89">
        <f>'（別紙２）経費所要額調書'!H49</f>
        <v>0</v>
      </c>
      <c r="JC5" s="89">
        <f>'（別紙２）経費所要額調書'!I49</f>
        <v>0</v>
      </c>
      <c r="JD5" s="17">
        <f>'（別紙２）経費所要額調書'!J49</f>
        <v>0</v>
      </c>
      <c r="JE5" s="89">
        <f>'（別紙２）経費所要額調書'!K49</f>
        <v>0</v>
      </c>
      <c r="JF5" s="89">
        <f>'（別紙２）経費所要額調書'!L49</f>
        <v>0</v>
      </c>
      <c r="JG5" s="89">
        <f>'（別紙２）経費所要額調書'!M49</f>
        <v>0</v>
      </c>
      <c r="JI5" s="17">
        <f>'（別紙２）経費所要額調書'!D50</f>
        <v>0</v>
      </c>
      <c r="JJ5" s="17">
        <f>'（別紙２）経費所要額調書'!E50</f>
        <v>0</v>
      </c>
      <c r="JK5" s="89">
        <f>'（別紙２）経費所要額調書'!F50</f>
        <v>0</v>
      </c>
      <c r="JL5" s="89">
        <f>'（別紙２）経費所要額調書'!H50</f>
        <v>0</v>
      </c>
      <c r="JM5" s="89">
        <f>'（別紙２）経費所要額調書'!I50</f>
        <v>0</v>
      </c>
      <c r="JN5" s="17">
        <f>'（別紙２）経費所要額調書'!J50</f>
        <v>0</v>
      </c>
      <c r="JO5" s="89">
        <f>'（別紙２）経費所要額調書'!K50</f>
        <v>0</v>
      </c>
      <c r="JP5" s="89">
        <f>'（別紙２）経費所要額調書'!L50</f>
        <v>0</v>
      </c>
      <c r="JQ5" s="89">
        <f>'（別紙２）経費所要額調書'!M50</f>
        <v>0</v>
      </c>
      <c r="JS5" s="17">
        <f>'（別紙２）経費所要額調書'!D51</f>
        <v>0</v>
      </c>
      <c r="JT5" s="17">
        <f>'（別紙２）経費所要額調書'!E51</f>
        <v>0</v>
      </c>
      <c r="JU5" s="89">
        <f>'（別紙２）経費所要額調書'!F51</f>
        <v>0</v>
      </c>
      <c r="JV5" s="89">
        <f>'（別紙２）経費所要額調書'!H51</f>
        <v>0</v>
      </c>
      <c r="JW5" s="89">
        <f>'（別紙２）経費所要額調書'!I51</f>
        <v>0</v>
      </c>
      <c r="JX5" s="17">
        <f>'（別紙２）経費所要額調書'!J51</f>
        <v>0</v>
      </c>
      <c r="JY5" s="89">
        <f>'（別紙２）経費所要額調書'!K51</f>
        <v>0</v>
      </c>
      <c r="JZ5" s="89">
        <f>'（別紙２）経費所要額調書'!L51</f>
        <v>0</v>
      </c>
      <c r="KA5" s="89">
        <f>'（別紙２）経費所要額調書'!M51</f>
        <v>0</v>
      </c>
      <c r="KC5" s="89">
        <f>'（別紙２）経費所要額調書'!N40</f>
        <v>0</v>
      </c>
      <c r="KD5" s="89">
        <f>'（別紙２）経費所要額調書'!O40</f>
        <v>10000000</v>
      </c>
      <c r="KE5" s="89">
        <f>'（別紙２）経費所要額調書'!P40</f>
        <v>0</v>
      </c>
      <c r="KF5" s="89">
        <f>'（別紙２）経費所要額調書'!Q40</f>
        <v>0</v>
      </c>
      <c r="KH5" s="17">
        <f>'（別紙２）経費所要額調書'!F56</f>
        <v>0</v>
      </c>
      <c r="KI5" s="89">
        <f>'（別紙２）経費所要額調書'!K56</f>
        <v>0</v>
      </c>
      <c r="KJ5" s="17">
        <f>'（別紙２）経費所要額調書'!F57</f>
        <v>0</v>
      </c>
      <c r="KK5" s="89">
        <f>'（別紙２）経費所要額調書'!K57</f>
        <v>0</v>
      </c>
      <c r="KL5" s="89">
        <f>'（別紙２）経費所要額調書'!M56</f>
        <v>0</v>
      </c>
      <c r="KM5" s="89">
        <f>'（別紙２）経費所要額調書'!O56</f>
        <v>480000</v>
      </c>
      <c r="KN5" s="89">
        <f>'（別紙２）経費所要額調書'!P56</f>
        <v>0</v>
      </c>
      <c r="KO5" s="89">
        <f>'（別紙２）経費所要額調書'!Q56</f>
        <v>0</v>
      </c>
      <c r="KQ5" s="89">
        <f>'（別紙２）経費所要額調書'!P60</f>
        <v>0</v>
      </c>
    </row>
  </sheetData>
  <sheetProtection insertColumns="0" insertRows="0" deleteColumns="0" deleteRows="0" selectLockedCells="1" selectUnlockedCells="1"/>
  <mergeCells count="28">
    <mergeCell ref="A3:K3"/>
    <mergeCell ref="M3:AB3"/>
    <mergeCell ref="AD3:AS3"/>
    <mergeCell ref="AU3:BJ3"/>
    <mergeCell ref="BL3:CA3"/>
    <mergeCell ref="CC3:CR3"/>
    <mergeCell ref="EN3:EU3"/>
    <mergeCell ref="EW3:FD3"/>
    <mergeCell ref="FM3:FU3"/>
    <mergeCell ref="CT3:DI3"/>
    <mergeCell ref="DM3:DT3"/>
    <mergeCell ref="DV3:EC3"/>
    <mergeCell ref="EE3:EL3"/>
    <mergeCell ref="JS3:KA3"/>
    <mergeCell ref="KC3:KF3"/>
    <mergeCell ref="KH3:KO3"/>
    <mergeCell ref="KQ3:KQ4"/>
    <mergeCell ref="FF3:FK3"/>
    <mergeCell ref="HU3:IC3"/>
    <mergeCell ref="IE3:IM3"/>
    <mergeCell ref="IO3:IW3"/>
    <mergeCell ref="IY3:JG3"/>
    <mergeCell ref="JI3:JQ3"/>
    <mergeCell ref="FW3:GE3"/>
    <mergeCell ref="GG3:GO3"/>
    <mergeCell ref="GQ3:GY3"/>
    <mergeCell ref="HA3:HI3"/>
    <mergeCell ref="HK3:HS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R48"/>
  <sheetViews>
    <sheetView topLeftCell="B1" zoomScaleNormal="100" workbookViewId="0">
      <selection activeCell="E168" sqref="E168"/>
    </sheetView>
  </sheetViews>
  <sheetFormatPr defaultRowHeight="18.75"/>
  <cols>
    <col min="1" max="1" width="13.125" style="2" customWidth="1"/>
    <col min="3" max="3" width="34" customWidth="1"/>
    <col min="4" max="4" width="9.25" bestFit="1" customWidth="1"/>
    <col min="5" max="5" width="12.375" bestFit="1" customWidth="1"/>
    <col min="6" max="6" width="26.75" customWidth="1"/>
    <col min="7" max="7" width="26.875" customWidth="1"/>
    <col min="9" max="9" width="11" bestFit="1" customWidth="1"/>
  </cols>
  <sheetData>
    <row r="1" spans="1:18">
      <c r="A1" s="1" t="s">
        <v>10</v>
      </c>
      <c r="B1" t="s">
        <v>11</v>
      </c>
      <c r="C1" s="1" t="s">
        <v>0</v>
      </c>
      <c r="D1" t="s">
        <v>12</v>
      </c>
      <c r="E1" t="s">
        <v>13</v>
      </c>
      <c r="F1" t="s">
        <v>14</v>
      </c>
      <c r="G1" t="s">
        <v>15</v>
      </c>
      <c r="P1" t="s">
        <v>344</v>
      </c>
    </row>
    <row r="2" spans="1:18">
      <c r="A2" s="1" t="s">
        <v>16</v>
      </c>
      <c r="B2" t="s">
        <v>17</v>
      </c>
      <c r="C2" s="1" t="s">
        <v>4</v>
      </c>
      <c r="D2" s="1" t="s">
        <v>5</v>
      </c>
      <c r="E2" s="1" t="s">
        <v>5</v>
      </c>
      <c r="F2" s="1" t="s">
        <v>6</v>
      </c>
      <c r="G2" t="s">
        <v>9</v>
      </c>
      <c r="M2" t="s">
        <v>8</v>
      </c>
      <c r="P2" t="s">
        <v>345</v>
      </c>
      <c r="R2" t="s">
        <v>353</v>
      </c>
    </row>
    <row r="3" spans="1:18">
      <c r="A3" s="1" t="s">
        <v>18</v>
      </c>
      <c r="B3" t="s">
        <v>19</v>
      </c>
      <c r="C3" s="1" t="s">
        <v>20</v>
      </c>
      <c r="D3" s="1" t="s">
        <v>21</v>
      </c>
      <c r="E3" s="1" t="s">
        <v>21</v>
      </c>
      <c r="F3" s="1" t="s">
        <v>22</v>
      </c>
      <c r="G3" s="1" t="s">
        <v>23</v>
      </c>
      <c r="M3" t="s">
        <v>24</v>
      </c>
      <c r="P3" t="s">
        <v>346</v>
      </c>
      <c r="R3" t="s">
        <v>354</v>
      </c>
    </row>
    <row r="4" spans="1:18">
      <c r="A4" s="1" t="s">
        <v>25</v>
      </c>
      <c r="C4" s="1" t="s">
        <v>26</v>
      </c>
      <c r="D4" s="1" t="s">
        <v>27</v>
      </c>
      <c r="E4" s="1" t="s">
        <v>27</v>
      </c>
      <c r="F4" s="1" t="s">
        <v>28</v>
      </c>
      <c r="I4" s="1" t="s">
        <v>2</v>
      </c>
      <c r="P4" t="s">
        <v>347</v>
      </c>
    </row>
    <row r="5" spans="1:18">
      <c r="A5" s="1" t="s">
        <v>29</v>
      </c>
      <c r="B5" t="s">
        <v>30</v>
      </c>
      <c r="C5" s="1" t="s">
        <v>31</v>
      </c>
      <c r="D5" s="1" t="s">
        <v>32</v>
      </c>
      <c r="E5" s="1" t="s">
        <v>33</v>
      </c>
      <c r="F5" s="1"/>
      <c r="I5" t="s">
        <v>2</v>
      </c>
    </row>
    <row r="6" spans="1:18">
      <c r="A6" s="1" t="s">
        <v>34</v>
      </c>
      <c r="B6" t="s">
        <v>17</v>
      </c>
      <c r="C6" s="1" t="s">
        <v>35</v>
      </c>
      <c r="E6" s="1" t="s">
        <v>36</v>
      </c>
      <c r="G6" s="1" t="s">
        <v>37</v>
      </c>
      <c r="N6" t="s">
        <v>38</v>
      </c>
    </row>
    <row r="7" spans="1:18">
      <c r="A7" s="1" t="s">
        <v>39</v>
      </c>
      <c r="B7" t="s">
        <v>40</v>
      </c>
      <c r="C7" s="1" t="s">
        <v>41</v>
      </c>
      <c r="E7" s="1" t="s">
        <v>42</v>
      </c>
      <c r="G7" s="1" t="s">
        <v>43</v>
      </c>
      <c r="N7" t="s">
        <v>44</v>
      </c>
    </row>
    <row r="8" spans="1:18">
      <c r="A8" s="1" t="s">
        <v>45</v>
      </c>
      <c r="C8" s="1" t="s">
        <v>46</v>
      </c>
      <c r="E8" s="1" t="s">
        <v>47</v>
      </c>
      <c r="N8" t="s">
        <v>48</v>
      </c>
    </row>
    <row r="9" spans="1:18">
      <c r="A9" s="1" t="s">
        <v>49</v>
      </c>
      <c r="C9" s="1" t="s">
        <v>50</v>
      </c>
      <c r="E9" s="1" t="s">
        <v>51</v>
      </c>
      <c r="G9" t="s">
        <v>52</v>
      </c>
      <c r="N9" t="s">
        <v>53</v>
      </c>
    </row>
    <row r="10" spans="1:18">
      <c r="A10" s="1" t="s">
        <v>54</v>
      </c>
      <c r="C10" s="1" t="s">
        <v>55</v>
      </c>
      <c r="E10" s="1" t="s">
        <v>56</v>
      </c>
      <c r="G10" t="s">
        <v>57</v>
      </c>
      <c r="N10" t="s">
        <v>58</v>
      </c>
    </row>
    <row r="11" spans="1:18">
      <c r="A11" s="1" t="s">
        <v>59</v>
      </c>
      <c r="C11" s="1" t="s">
        <v>60</v>
      </c>
      <c r="E11" s="1" t="s">
        <v>61</v>
      </c>
      <c r="G11" t="s">
        <v>7</v>
      </c>
      <c r="N11" t="s">
        <v>62</v>
      </c>
    </row>
    <row r="12" spans="1:18">
      <c r="A12" s="1" t="s">
        <v>63</v>
      </c>
      <c r="C12" s="1" t="s">
        <v>64</v>
      </c>
      <c r="E12" s="1" t="s">
        <v>65</v>
      </c>
      <c r="N12" t="s">
        <v>66</v>
      </c>
    </row>
    <row r="13" spans="1:18">
      <c r="A13" s="1" t="s">
        <v>3</v>
      </c>
      <c r="C13" s="1" t="s">
        <v>67</v>
      </c>
      <c r="N13" t="s">
        <v>68</v>
      </c>
    </row>
    <row r="14" spans="1:18">
      <c r="A14" s="1" t="s">
        <v>69</v>
      </c>
      <c r="C14" s="1" t="s">
        <v>127</v>
      </c>
      <c r="N14" t="s">
        <v>70</v>
      </c>
    </row>
    <row r="15" spans="1:18">
      <c r="A15" s="1" t="s">
        <v>71</v>
      </c>
      <c r="C15" s="1" t="s">
        <v>72</v>
      </c>
      <c r="N15" t="s">
        <v>73</v>
      </c>
    </row>
    <row r="16" spans="1:18">
      <c r="A16" s="1" t="s">
        <v>74</v>
      </c>
      <c r="C16" s="1" t="s">
        <v>75</v>
      </c>
      <c r="N16" t="s">
        <v>76</v>
      </c>
    </row>
    <row r="17" spans="1:3">
      <c r="A17" s="1" t="s">
        <v>77</v>
      </c>
      <c r="C17" s="1" t="s">
        <v>128</v>
      </c>
    </row>
    <row r="18" spans="1:3">
      <c r="A18" s="1" t="s">
        <v>79</v>
      </c>
      <c r="C18" s="1" t="s">
        <v>78</v>
      </c>
    </row>
    <row r="19" spans="1:3">
      <c r="A19" s="1" t="s">
        <v>81</v>
      </c>
      <c r="C19" s="1" t="s">
        <v>80</v>
      </c>
    </row>
    <row r="20" spans="1:3">
      <c r="A20" s="1" t="s">
        <v>83</v>
      </c>
      <c r="C20" s="1" t="s">
        <v>82</v>
      </c>
    </row>
    <row r="21" spans="1:3">
      <c r="A21" s="1" t="s">
        <v>84</v>
      </c>
      <c r="C21" s="1" t="s">
        <v>129</v>
      </c>
    </row>
    <row r="22" spans="1:3">
      <c r="A22" s="1" t="s">
        <v>86</v>
      </c>
      <c r="C22" s="1" t="s">
        <v>130</v>
      </c>
    </row>
    <row r="23" spans="1:3">
      <c r="A23" s="1" t="s">
        <v>87</v>
      </c>
      <c r="C23" s="1" t="s">
        <v>85</v>
      </c>
    </row>
    <row r="24" spans="1:3">
      <c r="A24" s="1" t="s">
        <v>89</v>
      </c>
      <c r="C24" s="1" t="s">
        <v>132</v>
      </c>
    </row>
    <row r="25" spans="1:3">
      <c r="A25" s="1" t="s">
        <v>91</v>
      </c>
      <c r="C25" s="1" t="s">
        <v>131</v>
      </c>
    </row>
    <row r="26" spans="1:3">
      <c r="A26" s="1" t="s">
        <v>93</v>
      </c>
      <c r="C26" s="1" t="s">
        <v>88</v>
      </c>
    </row>
    <row r="27" spans="1:3">
      <c r="A27" s="1" t="s">
        <v>95</v>
      </c>
      <c r="C27" s="1" t="s">
        <v>90</v>
      </c>
    </row>
    <row r="28" spans="1:3">
      <c r="A28" s="1" t="s">
        <v>97</v>
      </c>
      <c r="C28" s="1" t="s">
        <v>92</v>
      </c>
    </row>
    <row r="29" spans="1:3">
      <c r="A29" s="1" t="s">
        <v>99</v>
      </c>
      <c r="C29" s="1" t="s">
        <v>94</v>
      </c>
    </row>
    <row r="30" spans="1:3">
      <c r="A30" s="1" t="s">
        <v>101</v>
      </c>
      <c r="C30" s="1" t="s">
        <v>96</v>
      </c>
    </row>
    <row r="31" spans="1:3">
      <c r="A31" s="1" t="s">
        <v>103</v>
      </c>
      <c r="C31" s="1" t="s">
        <v>98</v>
      </c>
    </row>
    <row r="32" spans="1:3">
      <c r="A32" s="1" t="s">
        <v>105</v>
      </c>
      <c r="C32" s="1" t="s">
        <v>100</v>
      </c>
    </row>
    <row r="33" spans="1:3">
      <c r="A33" s="1" t="s">
        <v>107</v>
      </c>
      <c r="C33" s="1" t="s">
        <v>102</v>
      </c>
    </row>
    <row r="34" spans="1:3">
      <c r="A34" s="1" t="s">
        <v>109</v>
      </c>
      <c r="C34" s="1" t="s">
        <v>104</v>
      </c>
    </row>
    <row r="35" spans="1:3">
      <c r="A35" s="1" t="s">
        <v>111</v>
      </c>
      <c r="C35" s="1" t="s">
        <v>106</v>
      </c>
    </row>
    <row r="36" spans="1:3">
      <c r="A36" s="1" t="s">
        <v>113</v>
      </c>
      <c r="C36" s="1" t="s">
        <v>108</v>
      </c>
    </row>
    <row r="37" spans="1:3">
      <c r="A37" s="1" t="s">
        <v>115</v>
      </c>
      <c r="C37" s="1" t="s">
        <v>110</v>
      </c>
    </row>
    <row r="38" spans="1:3">
      <c r="A38" s="1" t="s">
        <v>116</v>
      </c>
      <c r="C38" s="1" t="s">
        <v>112</v>
      </c>
    </row>
    <row r="39" spans="1:3">
      <c r="A39" s="1" t="s">
        <v>117</v>
      </c>
      <c r="C39" s="1" t="s">
        <v>114</v>
      </c>
    </row>
    <row r="40" spans="1:3">
      <c r="A40" s="1" t="s">
        <v>118</v>
      </c>
    </row>
    <row r="41" spans="1:3">
      <c r="A41" s="1" t="s">
        <v>119</v>
      </c>
    </row>
    <row r="42" spans="1:3">
      <c r="A42" s="1" t="s">
        <v>120</v>
      </c>
    </row>
    <row r="43" spans="1:3">
      <c r="A43" s="1" t="s">
        <v>121</v>
      </c>
    </row>
    <row r="44" spans="1:3">
      <c r="A44" s="1" t="s">
        <v>122</v>
      </c>
    </row>
    <row r="45" spans="1:3">
      <c r="A45" s="1" t="s">
        <v>123</v>
      </c>
    </row>
    <row r="46" spans="1:3">
      <c r="A46" s="1" t="s">
        <v>124</v>
      </c>
    </row>
    <row r="47" spans="1:3">
      <c r="A47" s="1" t="s">
        <v>125</v>
      </c>
    </row>
    <row r="48" spans="1:3">
      <c r="A48" s="1" t="s">
        <v>126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（別紙２）経費所要額調書</vt:lpstr>
      <vt:lpstr>別紙（３）収支予算書</vt:lpstr>
      <vt:lpstr>職員数一覧</vt:lpstr>
      <vt:lpstr>リスト（送信時には非表示）</vt:lpstr>
      <vt:lpstr>集計用シート（編集厳禁）</vt:lpstr>
      <vt:lpstr>データセット</vt:lpstr>
      <vt:lpstr>'（別紙２）経費所要額調書'!Print_Area</vt:lpstr>
      <vt:lpstr>職員数一覧!Print_Area</vt:lpstr>
      <vt:lpstr>パッケージ</vt:lpstr>
      <vt:lpstr>種別⑴</vt:lpstr>
      <vt:lpstr>種別⑵</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2024-10-09T11:10:12Z</dcterms:created>
  <dcterms:modified xsi:type="dcterms:W3CDTF">2026-06-17T02:19:26Z</dcterms:modified>
  <cp:category/>
  <cp:contentStatus/>
</cp:coreProperties>
</file>