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s.ad.pref.shimane.jp\健康福祉部\高齢者福祉課\★07_地域包括ケア推進室\31_訪問看護\02   訪問看護師確保対策事業（H27以降）\●R7年度事業\キャリアラダー\"/>
    </mc:Choice>
  </mc:AlternateContent>
  <xr:revisionPtr revIDLastSave="0" documentId="13_ncr:1_{0689CCA8-2112-485E-8CCE-A484C854679F}" xr6:coauthVersionLast="47" xr6:coauthVersionMax="47" xr10:uidLastSave="{00000000-0000-0000-0000-000000000000}"/>
  <bookViews>
    <workbookView xWindow="-110" yWindow="-110" windowWidth="19420" windowHeight="10300" xr2:uid="{186D8D90-0E48-4D42-B7D9-86344E2973F8}"/>
  </bookViews>
  <sheets>
    <sheet name="Ⅰ（新人）" sheetId="9" r:id="rId1"/>
    <sheet name="Ⅰ（新人） (記入例)" sheetId="12" r:id="rId2"/>
    <sheet name="Ⅱ（初級）" sheetId="2" r:id="rId3"/>
    <sheet name="Ⅲ（中級）" sheetId="3" r:id="rId4"/>
    <sheet name="Ⅳ（上級）" sheetId="4" r:id="rId5"/>
    <sheet name="Ⅴ（管理者）" sheetId="5" r:id="rId6"/>
  </sheets>
  <definedNames>
    <definedName name="_xlnm.Print_Area" localSheetId="0">'Ⅰ（新人）'!$A$1:$X$86</definedName>
    <definedName name="_xlnm.Print_Area" localSheetId="1">'Ⅰ（新人） (記入例)'!$A$1:$X$86</definedName>
    <definedName name="_xlnm.Print_Area" localSheetId="2">'Ⅱ（初級）'!$A$1:$U$85</definedName>
    <definedName name="_xlnm.Print_Area" localSheetId="3">'Ⅲ（中級）'!$A$1:$U$93</definedName>
    <definedName name="_xlnm.Print_Area" localSheetId="4">'Ⅳ（上級）'!$A$1:$U$88</definedName>
    <definedName name="_xlnm.Print_Area" localSheetId="5">'Ⅴ（管理者）'!$A$1:$U$86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5" i="12" l="1"/>
  <c r="AI35" i="12"/>
  <c r="AH35" i="12"/>
  <c r="AG35" i="12"/>
  <c r="AF35" i="12"/>
  <c r="AE35" i="12"/>
  <c r="AD35" i="12"/>
  <c r="AC35" i="12"/>
  <c r="AJ34" i="12"/>
  <c r="AI34" i="12"/>
  <c r="AH34" i="12"/>
  <c r="AG34" i="12"/>
  <c r="AF34" i="12"/>
  <c r="AE34" i="12"/>
  <c r="AD34" i="12"/>
  <c r="AC34" i="12"/>
  <c r="AJ33" i="12"/>
  <c r="AI33" i="12"/>
  <c r="AH33" i="12"/>
  <c r="AG33" i="12"/>
  <c r="AF33" i="12"/>
  <c r="AE33" i="12"/>
  <c r="AD33" i="12"/>
  <c r="AC33" i="12"/>
  <c r="AJ32" i="12"/>
  <c r="AI32" i="12"/>
  <c r="AH32" i="12"/>
  <c r="AG32" i="12"/>
  <c r="AF32" i="12"/>
  <c r="AE32" i="12"/>
  <c r="AD32" i="12"/>
  <c r="AC32" i="12"/>
  <c r="AJ31" i="12"/>
  <c r="AI31" i="12"/>
  <c r="AH31" i="12"/>
  <c r="AG31" i="12"/>
  <c r="AF31" i="12"/>
  <c r="AE31" i="12"/>
  <c r="AD31" i="12"/>
  <c r="AC31" i="12"/>
  <c r="AJ30" i="12"/>
  <c r="AI30" i="12"/>
  <c r="AH30" i="12"/>
  <c r="AG30" i="12"/>
  <c r="AF30" i="12"/>
  <c r="AE30" i="12"/>
  <c r="AD30" i="12"/>
  <c r="AC30" i="12"/>
  <c r="AK30" i="12" s="1"/>
  <c r="V67" i="12" s="1"/>
  <c r="AJ29" i="12"/>
  <c r="AI29" i="12"/>
  <c r="AH29" i="12"/>
  <c r="AG29" i="12"/>
  <c r="AF29" i="12"/>
  <c r="AE29" i="12"/>
  <c r="AD29" i="12"/>
  <c r="AC29" i="12"/>
  <c r="AJ28" i="12"/>
  <c r="AI28" i="12"/>
  <c r="AH28" i="12"/>
  <c r="AG28" i="12"/>
  <c r="AF28" i="12"/>
  <c r="AE28" i="12"/>
  <c r="AD28" i="12"/>
  <c r="AC28" i="12"/>
  <c r="AJ27" i="12"/>
  <c r="AI27" i="12"/>
  <c r="AH27" i="12"/>
  <c r="AG27" i="12"/>
  <c r="AF27" i="12"/>
  <c r="AE27" i="12"/>
  <c r="AD27" i="12"/>
  <c r="AC27" i="12"/>
  <c r="AJ26" i="12"/>
  <c r="AI26" i="12"/>
  <c r="AH26" i="12"/>
  <c r="AG26" i="12"/>
  <c r="AF26" i="12"/>
  <c r="AE26" i="12"/>
  <c r="AD26" i="12"/>
  <c r="AC26" i="12"/>
  <c r="AJ25" i="12"/>
  <c r="AI25" i="12"/>
  <c r="AH25" i="12"/>
  <c r="AG25" i="12"/>
  <c r="AF25" i="12"/>
  <c r="AE25" i="12"/>
  <c r="AD25" i="12"/>
  <c r="AC25" i="12"/>
  <c r="AJ24" i="12"/>
  <c r="AI24" i="12"/>
  <c r="AH24" i="12"/>
  <c r="AG24" i="12"/>
  <c r="AF24" i="12"/>
  <c r="AE24" i="12"/>
  <c r="AD24" i="12"/>
  <c r="AC24" i="12"/>
  <c r="AJ23" i="12"/>
  <c r="AI23" i="12"/>
  <c r="AH23" i="12"/>
  <c r="AG23" i="12"/>
  <c r="AF23" i="12"/>
  <c r="AE23" i="12"/>
  <c r="AD23" i="12"/>
  <c r="AC23" i="12"/>
  <c r="AJ22" i="12"/>
  <c r="AI22" i="12"/>
  <c r="AH22" i="12"/>
  <c r="AG22" i="12"/>
  <c r="AF22" i="12"/>
  <c r="AE22" i="12"/>
  <c r="AD22" i="12"/>
  <c r="AC22" i="12"/>
  <c r="AJ21" i="12"/>
  <c r="AI21" i="12"/>
  <c r="AH21" i="12"/>
  <c r="AG21" i="12"/>
  <c r="AF21" i="12"/>
  <c r="AE21" i="12"/>
  <c r="AD21" i="12"/>
  <c r="AC21" i="12"/>
  <c r="AK21" i="12" s="1"/>
  <c r="W49" i="12" s="1"/>
  <c r="AJ20" i="12"/>
  <c r="AI20" i="12"/>
  <c r="AH20" i="12"/>
  <c r="AG20" i="12"/>
  <c r="AF20" i="12"/>
  <c r="AE20" i="12"/>
  <c r="AD20" i="12"/>
  <c r="AC20" i="12"/>
  <c r="AJ19" i="12"/>
  <c r="AI19" i="12"/>
  <c r="AH19" i="12"/>
  <c r="AG19" i="12"/>
  <c r="AF19" i="12"/>
  <c r="AE19" i="12"/>
  <c r="AD19" i="12"/>
  <c r="AC19" i="12"/>
  <c r="AJ18" i="12"/>
  <c r="AI18" i="12"/>
  <c r="AH18" i="12"/>
  <c r="AG18" i="12"/>
  <c r="AF18" i="12"/>
  <c r="AE18" i="12"/>
  <c r="AD18" i="12"/>
  <c r="AC18" i="12"/>
  <c r="AK18" i="12" s="1"/>
  <c r="V51" i="12" s="1"/>
  <c r="AJ17" i="12"/>
  <c r="AI17" i="12"/>
  <c r="AH17" i="12"/>
  <c r="AG17" i="12"/>
  <c r="AF17" i="12"/>
  <c r="AE17" i="12"/>
  <c r="AD17" i="12"/>
  <c r="AC17" i="12"/>
  <c r="AJ16" i="12"/>
  <c r="AI16" i="12"/>
  <c r="AH16" i="12"/>
  <c r="AG16" i="12"/>
  <c r="AF16" i="12"/>
  <c r="AE16" i="12"/>
  <c r="AD16" i="12"/>
  <c r="AC16" i="12"/>
  <c r="V16" i="12"/>
  <c r="U16" i="12"/>
  <c r="T16" i="12"/>
  <c r="S16" i="12"/>
  <c r="R16" i="12"/>
  <c r="Q16" i="12"/>
  <c r="P16" i="12"/>
  <c r="O16" i="12"/>
  <c r="AJ15" i="12"/>
  <c r="AI15" i="12"/>
  <c r="AH15" i="12"/>
  <c r="AG15" i="12"/>
  <c r="AF15" i="12"/>
  <c r="AE15" i="12"/>
  <c r="AD15" i="12"/>
  <c r="AC15" i="12"/>
  <c r="V15" i="12"/>
  <c r="U15" i="12"/>
  <c r="T15" i="12"/>
  <c r="S15" i="12"/>
  <c r="R15" i="12"/>
  <c r="Q15" i="12"/>
  <c r="P15" i="12"/>
  <c r="O15" i="12"/>
  <c r="AJ14" i="12"/>
  <c r="AI14" i="12"/>
  <c r="AH14" i="12"/>
  <c r="AG14" i="12"/>
  <c r="AF14" i="12"/>
  <c r="AE14" i="12"/>
  <c r="AD14" i="12"/>
  <c r="AC14" i="12"/>
  <c r="AJ13" i="12"/>
  <c r="AI13" i="12"/>
  <c r="AH13" i="12"/>
  <c r="AG13" i="12"/>
  <c r="AF13" i="12"/>
  <c r="AE13" i="12"/>
  <c r="AD13" i="12"/>
  <c r="AC13" i="12"/>
  <c r="AJ12" i="12"/>
  <c r="AI12" i="12"/>
  <c r="AH12" i="12"/>
  <c r="AG12" i="12"/>
  <c r="AF12" i="12"/>
  <c r="AE12" i="12"/>
  <c r="AD12" i="12"/>
  <c r="AC12" i="12"/>
  <c r="AJ11" i="12"/>
  <c r="AI11" i="12"/>
  <c r="AH11" i="12"/>
  <c r="AG11" i="12"/>
  <c r="AF11" i="12"/>
  <c r="AE11" i="12"/>
  <c r="AD11" i="12"/>
  <c r="AC11" i="12"/>
  <c r="V11" i="12"/>
  <c r="U11" i="12"/>
  <c r="T11" i="12"/>
  <c r="S11" i="12"/>
  <c r="R11" i="12"/>
  <c r="Q11" i="12"/>
  <c r="P11" i="12"/>
  <c r="O11" i="12"/>
  <c r="AJ10" i="12"/>
  <c r="AI10" i="12"/>
  <c r="AH10" i="12"/>
  <c r="AG10" i="12"/>
  <c r="AF10" i="12"/>
  <c r="AE10" i="12"/>
  <c r="AD10" i="12"/>
  <c r="AC10" i="12"/>
  <c r="V10" i="12"/>
  <c r="U10" i="12"/>
  <c r="T10" i="12"/>
  <c r="S10" i="12"/>
  <c r="R10" i="12"/>
  <c r="Q10" i="12"/>
  <c r="P10" i="12"/>
  <c r="O10" i="12"/>
  <c r="AJ9" i="12"/>
  <c r="AI9" i="12"/>
  <c r="AH9" i="12"/>
  <c r="AG9" i="12"/>
  <c r="AF9" i="12"/>
  <c r="AE9" i="12"/>
  <c r="AD9" i="12"/>
  <c r="AC9" i="12"/>
  <c r="AJ8" i="12"/>
  <c r="AI8" i="12"/>
  <c r="AH8" i="12"/>
  <c r="AG8" i="12"/>
  <c r="AF8" i="12"/>
  <c r="AE8" i="12"/>
  <c r="AD8" i="12"/>
  <c r="AC8" i="12"/>
  <c r="AJ7" i="12"/>
  <c r="AI7" i="12"/>
  <c r="AH7" i="12"/>
  <c r="AG7" i="12"/>
  <c r="AF7" i="12"/>
  <c r="AE7" i="12"/>
  <c r="AD7" i="12"/>
  <c r="AC7" i="12"/>
  <c r="AK7" i="12" s="1"/>
  <c r="V31" i="12" s="1"/>
  <c r="V7" i="12"/>
  <c r="U7" i="12"/>
  <c r="T7" i="12"/>
  <c r="S7" i="12"/>
  <c r="R7" i="12"/>
  <c r="Q7" i="12"/>
  <c r="P7" i="12"/>
  <c r="O7" i="12"/>
  <c r="AJ6" i="12"/>
  <c r="AI6" i="12"/>
  <c r="AH6" i="12"/>
  <c r="AG6" i="12"/>
  <c r="AK6" i="12" s="1"/>
  <c r="V30" i="12" s="1"/>
  <c r="AF6" i="12"/>
  <c r="AE6" i="12"/>
  <c r="AD6" i="12"/>
  <c r="AC6" i="12"/>
  <c r="V6" i="12"/>
  <c r="U6" i="12"/>
  <c r="T6" i="12"/>
  <c r="S6" i="12"/>
  <c r="R6" i="12"/>
  <c r="Q6" i="12"/>
  <c r="P6" i="12"/>
  <c r="O6" i="12"/>
  <c r="T15" i="9"/>
  <c r="V16" i="9"/>
  <c r="V15" i="9"/>
  <c r="V11" i="9"/>
  <c r="V10" i="9"/>
  <c r="V7" i="9"/>
  <c r="V6" i="9"/>
  <c r="U16" i="9"/>
  <c r="U15" i="9"/>
  <c r="U11" i="9"/>
  <c r="U10" i="9"/>
  <c r="U7" i="9"/>
  <c r="U6" i="9"/>
  <c r="T16" i="9"/>
  <c r="T11" i="9"/>
  <c r="T10" i="9"/>
  <c r="T7" i="9"/>
  <c r="T6" i="9"/>
  <c r="S16" i="9"/>
  <c r="S15" i="9"/>
  <c r="S11" i="9"/>
  <c r="S10" i="9"/>
  <c r="S7" i="9"/>
  <c r="S6" i="9"/>
  <c r="R16" i="9"/>
  <c r="R15" i="9"/>
  <c r="R11" i="9"/>
  <c r="R10" i="9"/>
  <c r="R7" i="9"/>
  <c r="R6" i="9"/>
  <c r="Q16" i="9"/>
  <c r="Q15" i="9"/>
  <c r="Q11" i="9"/>
  <c r="Q10" i="9"/>
  <c r="Q7" i="9"/>
  <c r="Q6" i="9"/>
  <c r="P16" i="9"/>
  <c r="P15" i="9"/>
  <c r="P11" i="9"/>
  <c r="P10" i="9"/>
  <c r="P7" i="9"/>
  <c r="P6" i="9"/>
  <c r="O16" i="9"/>
  <c r="O15" i="9"/>
  <c r="O11" i="9"/>
  <c r="O10" i="9"/>
  <c r="O7" i="9"/>
  <c r="O6" i="9"/>
  <c r="AJ16" i="9"/>
  <c r="AJ14" i="9"/>
  <c r="AJ13" i="9"/>
  <c r="AI29" i="9"/>
  <c r="AH19" i="9"/>
  <c r="AH20" i="9"/>
  <c r="AH18" i="9"/>
  <c r="AD24" i="9"/>
  <c r="AD23" i="9"/>
  <c r="AD22" i="9"/>
  <c r="AD21" i="9"/>
  <c r="AD20" i="9"/>
  <c r="AD19" i="9"/>
  <c r="AD31" i="9"/>
  <c r="AJ35" i="9"/>
  <c r="AJ34" i="9"/>
  <c r="AJ33" i="9"/>
  <c r="AJ32" i="9"/>
  <c r="AJ31" i="9"/>
  <c r="AJ30" i="9"/>
  <c r="AJ29" i="9"/>
  <c r="AJ28" i="9"/>
  <c r="AJ27" i="9"/>
  <c r="AJ26" i="9"/>
  <c r="AJ25" i="9"/>
  <c r="AJ24" i="9"/>
  <c r="AJ23" i="9"/>
  <c r="AJ22" i="9"/>
  <c r="AJ21" i="9"/>
  <c r="AJ20" i="9"/>
  <c r="AJ19" i="9"/>
  <c r="AJ18" i="9"/>
  <c r="AJ17" i="9"/>
  <c r="AJ15" i="9"/>
  <c r="AJ12" i="9"/>
  <c r="AJ11" i="9"/>
  <c r="AJ10" i="9"/>
  <c r="AJ9" i="9"/>
  <c r="AJ8" i="9"/>
  <c r="AJ7" i="9"/>
  <c r="AJ6" i="9"/>
  <c r="AI35" i="9"/>
  <c r="AI34" i="9"/>
  <c r="AI33" i="9"/>
  <c r="AI32" i="9"/>
  <c r="AI31" i="9"/>
  <c r="AI30" i="9"/>
  <c r="AI28" i="9"/>
  <c r="AI27" i="9"/>
  <c r="AI26" i="9"/>
  <c r="AI25" i="9"/>
  <c r="AI24" i="9"/>
  <c r="AI23" i="9"/>
  <c r="AI22" i="9"/>
  <c r="AI21" i="9"/>
  <c r="AI20" i="9"/>
  <c r="AI19" i="9"/>
  <c r="AI18" i="9"/>
  <c r="AI17" i="9"/>
  <c r="AI16" i="9"/>
  <c r="AI15" i="9"/>
  <c r="AI14" i="9"/>
  <c r="AI13" i="9"/>
  <c r="AI12" i="9"/>
  <c r="AI11" i="9"/>
  <c r="AI10" i="9"/>
  <c r="AI9" i="9"/>
  <c r="AI8" i="9"/>
  <c r="AI7" i="9"/>
  <c r="AI6" i="9"/>
  <c r="AH35" i="9"/>
  <c r="AH34" i="9"/>
  <c r="AH33" i="9"/>
  <c r="AH32" i="9"/>
  <c r="AH31" i="9"/>
  <c r="AH30" i="9"/>
  <c r="AH29" i="9"/>
  <c r="AH28" i="9"/>
  <c r="AH27" i="9"/>
  <c r="AH26" i="9"/>
  <c r="AH25" i="9"/>
  <c r="AH24" i="9"/>
  <c r="AH23" i="9"/>
  <c r="AH22" i="9"/>
  <c r="AH21" i="9"/>
  <c r="AH17" i="9"/>
  <c r="AH16" i="9"/>
  <c r="AH15" i="9"/>
  <c r="AH14" i="9"/>
  <c r="AH13" i="9"/>
  <c r="AH12" i="9"/>
  <c r="AH11" i="9"/>
  <c r="AH10" i="9"/>
  <c r="AH9" i="9"/>
  <c r="AH8" i="9"/>
  <c r="AH7" i="9"/>
  <c r="AH6" i="9"/>
  <c r="AG35" i="9"/>
  <c r="AG34" i="9"/>
  <c r="AG33" i="9"/>
  <c r="AG32" i="9"/>
  <c r="AG31" i="9"/>
  <c r="AG30" i="9"/>
  <c r="AG29" i="9"/>
  <c r="AG28" i="9"/>
  <c r="AG27" i="9"/>
  <c r="AG26" i="9"/>
  <c r="AG25" i="9"/>
  <c r="AG24" i="9"/>
  <c r="AG23" i="9"/>
  <c r="AG22" i="9"/>
  <c r="AG21" i="9"/>
  <c r="AG20" i="9"/>
  <c r="AG19" i="9"/>
  <c r="AG18" i="9"/>
  <c r="AG17" i="9"/>
  <c r="AG16" i="9"/>
  <c r="AG15" i="9"/>
  <c r="AG14" i="9"/>
  <c r="AG13" i="9"/>
  <c r="AG12" i="9"/>
  <c r="AG11" i="9"/>
  <c r="AG10" i="9"/>
  <c r="AG9" i="9"/>
  <c r="AG8" i="9"/>
  <c r="AG7" i="9"/>
  <c r="AG6" i="9"/>
  <c r="AF35" i="9"/>
  <c r="AF34" i="9"/>
  <c r="AF33" i="9"/>
  <c r="AF32" i="9"/>
  <c r="AF31" i="9"/>
  <c r="AF30" i="9"/>
  <c r="AF29" i="9"/>
  <c r="AF28" i="9"/>
  <c r="AF27" i="9"/>
  <c r="AF26" i="9"/>
  <c r="AF25" i="9"/>
  <c r="AF24" i="9"/>
  <c r="AF23" i="9"/>
  <c r="AF22" i="9"/>
  <c r="AF21" i="9"/>
  <c r="AF20" i="9"/>
  <c r="AF19" i="9"/>
  <c r="AF18" i="9"/>
  <c r="AF17" i="9"/>
  <c r="AF16" i="9"/>
  <c r="AF15" i="9"/>
  <c r="AF14" i="9"/>
  <c r="AF13" i="9"/>
  <c r="AF12" i="9"/>
  <c r="AF11" i="9"/>
  <c r="AF10" i="9"/>
  <c r="AF9" i="9"/>
  <c r="AF8" i="9"/>
  <c r="AF7" i="9"/>
  <c r="AF6" i="9"/>
  <c r="AE35" i="9"/>
  <c r="AE34" i="9"/>
  <c r="AE33" i="9"/>
  <c r="AE32" i="9"/>
  <c r="AE31" i="9"/>
  <c r="AE30" i="9"/>
  <c r="AE29" i="9"/>
  <c r="AE28" i="9"/>
  <c r="AE27" i="9"/>
  <c r="AE26" i="9"/>
  <c r="AE25" i="9"/>
  <c r="AE24" i="9"/>
  <c r="AE23" i="9"/>
  <c r="AE22" i="9"/>
  <c r="AE21" i="9"/>
  <c r="AE20" i="9"/>
  <c r="AE19" i="9"/>
  <c r="AE18" i="9"/>
  <c r="AE17" i="9"/>
  <c r="AE16" i="9"/>
  <c r="AE15" i="9"/>
  <c r="AE14" i="9"/>
  <c r="AE13" i="9"/>
  <c r="AE12" i="9"/>
  <c r="AE11" i="9"/>
  <c r="AE10" i="9"/>
  <c r="AE9" i="9"/>
  <c r="AE8" i="9"/>
  <c r="AE7" i="9"/>
  <c r="AE6" i="9"/>
  <c r="AD35" i="9"/>
  <c r="AD34" i="9"/>
  <c r="AD33" i="9"/>
  <c r="AD32" i="9"/>
  <c r="AD30" i="9"/>
  <c r="AD29" i="9"/>
  <c r="AD28" i="9"/>
  <c r="AD27" i="9"/>
  <c r="AD26" i="9"/>
  <c r="AD25" i="9"/>
  <c r="AD18" i="9"/>
  <c r="AD17" i="9"/>
  <c r="AD16" i="9"/>
  <c r="AD15" i="9"/>
  <c r="AD14" i="9"/>
  <c r="AD13" i="9"/>
  <c r="AD12" i="9"/>
  <c r="AD11" i="9"/>
  <c r="AD10" i="9"/>
  <c r="AD9" i="9"/>
  <c r="AD8" i="9"/>
  <c r="AD7" i="9"/>
  <c r="AD6" i="9"/>
  <c r="AC35" i="9"/>
  <c r="AC34" i="9"/>
  <c r="AC33" i="9"/>
  <c r="AC32" i="9"/>
  <c r="AC31" i="9"/>
  <c r="AC30" i="9"/>
  <c r="AC29" i="9"/>
  <c r="AC28" i="9"/>
  <c r="AC27" i="9"/>
  <c r="AC26" i="9"/>
  <c r="AC25" i="9"/>
  <c r="AC24" i="9"/>
  <c r="AC23" i="9"/>
  <c r="AC22" i="9"/>
  <c r="AC21" i="9"/>
  <c r="AC20" i="9"/>
  <c r="AC19" i="9"/>
  <c r="AC18" i="9"/>
  <c r="AC17" i="9"/>
  <c r="AC16" i="9"/>
  <c r="AC15" i="9"/>
  <c r="AC14" i="9"/>
  <c r="AC13" i="9"/>
  <c r="AC12" i="9"/>
  <c r="AC11" i="9"/>
  <c r="AC10" i="9"/>
  <c r="AC9" i="9"/>
  <c r="AC8" i="9"/>
  <c r="AC7" i="9"/>
  <c r="AC6" i="9"/>
  <c r="AG21" i="2"/>
  <c r="AG16" i="2"/>
  <c r="AG11" i="2"/>
  <c r="AG6" i="2"/>
  <c r="AF21" i="2"/>
  <c r="AF16" i="2"/>
  <c r="AF11" i="2"/>
  <c r="AF6" i="2"/>
  <c r="AE21" i="2"/>
  <c r="AE16" i="2"/>
  <c r="AE11" i="2"/>
  <c r="AE6" i="2"/>
  <c r="AD21" i="2"/>
  <c r="AD16" i="2"/>
  <c r="AD11" i="2"/>
  <c r="AD6" i="2"/>
  <c r="AC21" i="2"/>
  <c r="AC16" i="2"/>
  <c r="AC11" i="2"/>
  <c r="AC6" i="2"/>
  <c r="AB21" i="2"/>
  <c r="AB16" i="2"/>
  <c r="AB11" i="2"/>
  <c r="AB6" i="2"/>
  <c r="AA21" i="2"/>
  <c r="AA16" i="2"/>
  <c r="AA11" i="2"/>
  <c r="AA6" i="2"/>
  <c r="Z21" i="2"/>
  <c r="Z16" i="2"/>
  <c r="Z11" i="2"/>
  <c r="Z6" i="2"/>
  <c r="AG21" i="3"/>
  <c r="AG16" i="3"/>
  <c r="AG11" i="3"/>
  <c r="AG6" i="3"/>
  <c r="AF21" i="3"/>
  <c r="AF16" i="3"/>
  <c r="AF11" i="3"/>
  <c r="AF6" i="3"/>
  <c r="AE21" i="3"/>
  <c r="AE16" i="3"/>
  <c r="AE11" i="3"/>
  <c r="AE6" i="3"/>
  <c r="AD21" i="3"/>
  <c r="AD16" i="3"/>
  <c r="AD11" i="3"/>
  <c r="AD6" i="3"/>
  <c r="AC21" i="3"/>
  <c r="AC16" i="3"/>
  <c r="AC11" i="3"/>
  <c r="AC6" i="3"/>
  <c r="AB21" i="3"/>
  <c r="AB16" i="3"/>
  <c r="AB11" i="3"/>
  <c r="AB6" i="3"/>
  <c r="AA21" i="3"/>
  <c r="AA16" i="3"/>
  <c r="AA11" i="3"/>
  <c r="AA6" i="3"/>
  <c r="Z21" i="3"/>
  <c r="Z16" i="3"/>
  <c r="Z11" i="3"/>
  <c r="Z6" i="3"/>
  <c r="AG21" i="4"/>
  <c r="AG16" i="4"/>
  <c r="AG11" i="4"/>
  <c r="AG6" i="4"/>
  <c r="AF21" i="4"/>
  <c r="AF16" i="4"/>
  <c r="AF11" i="4"/>
  <c r="AF6" i="4"/>
  <c r="AE21" i="4"/>
  <c r="AE16" i="4"/>
  <c r="AE11" i="4"/>
  <c r="AE6" i="4"/>
  <c r="AD21" i="4"/>
  <c r="AD16" i="4"/>
  <c r="AD11" i="4"/>
  <c r="AD6" i="4"/>
  <c r="AC21" i="4"/>
  <c r="AC16" i="4"/>
  <c r="AC11" i="4"/>
  <c r="AC6" i="4"/>
  <c r="AB21" i="4"/>
  <c r="AB16" i="4"/>
  <c r="AB11" i="4"/>
  <c r="AB6" i="4"/>
  <c r="AA21" i="4"/>
  <c r="AA16" i="4"/>
  <c r="AA11" i="4"/>
  <c r="AA6" i="4"/>
  <c r="Z21" i="4"/>
  <c r="Z16" i="4"/>
  <c r="Z11" i="4"/>
  <c r="AH11" i="4" s="1"/>
  <c r="T18" i="4" s="1"/>
  <c r="Z6" i="4"/>
  <c r="AG21" i="5"/>
  <c r="AG16" i="5"/>
  <c r="AG11" i="5"/>
  <c r="AG6" i="5"/>
  <c r="AF21" i="5"/>
  <c r="AF16" i="5"/>
  <c r="AF11" i="5"/>
  <c r="AF6" i="5"/>
  <c r="AE21" i="5"/>
  <c r="AE16" i="5"/>
  <c r="AE11" i="5"/>
  <c r="AE6" i="5"/>
  <c r="AD21" i="5"/>
  <c r="AD16" i="5"/>
  <c r="AD11" i="5"/>
  <c r="AD6" i="5"/>
  <c r="AC21" i="5"/>
  <c r="AC16" i="5"/>
  <c r="AC11" i="5"/>
  <c r="AC6" i="5"/>
  <c r="AB21" i="5"/>
  <c r="AB16" i="5"/>
  <c r="AB11" i="5"/>
  <c r="AB6" i="5"/>
  <c r="AA21" i="5"/>
  <c r="AA16" i="5"/>
  <c r="AA11" i="5"/>
  <c r="AA6" i="5"/>
  <c r="Z21" i="5"/>
  <c r="Z16" i="5"/>
  <c r="Z11" i="5"/>
  <c r="Z6" i="5"/>
  <c r="Z7" i="5"/>
  <c r="AG25" i="5"/>
  <c r="AG24" i="5"/>
  <c r="AG23" i="5"/>
  <c r="AG22" i="5"/>
  <c r="AG20" i="5"/>
  <c r="AG19" i="5"/>
  <c r="AG18" i="5"/>
  <c r="AG17" i="5"/>
  <c r="AG15" i="5"/>
  <c r="AG14" i="5"/>
  <c r="AG13" i="5"/>
  <c r="AG12" i="5"/>
  <c r="AG10" i="5"/>
  <c r="AG9" i="5"/>
  <c r="AG8" i="5"/>
  <c r="AG7" i="5"/>
  <c r="AF25" i="5"/>
  <c r="AF24" i="5"/>
  <c r="AF23" i="5"/>
  <c r="AF22" i="5"/>
  <c r="AF20" i="5"/>
  <c r="AF19" i="5"/>
  <c r="AF18" i="5"/>
  <c r="AF17" i="5"/>
  <c r="AF15" i="5"/>
  <c r="AF14" i="5"/>
  <c r="AF13" i="5"/>
  <c r="AF12" i="5"/>
  <c r="AF10" i="5"/>
  <c r="AF9" i="5"/>
  <c r="AF8" i="5"/>
  <c r="AF7" i="5"/>
  <c r="AE25" i="5"/>
  <c r="AE24" i="5"/>
  <c r="AE23" i="5"/>
  <c r="AE22" i="5"/>
  <c r="AE20" i="5"/>
  <c r="AE19" i="5"/>
  <c r="AE18" i="5"/>
  <c r="AE17" i="5"/>
  <c r="AE15" i="5"/>
  <c r="AE14" i="5"/>
  <c r="AE13" i="5"/>
  <c r="AE12" i="5"/>
  <c r="AE10" i="5"/>
  <c r="AE9" i="5"/>
  <c r="AE8" i="5"/>
  <c r="AE7" i="5"/>
  <c r="AD25" i="5"/>
  <c r="AD24" i="5"/>
  <c r="AD23" i="5"/>
  <c r="AD22" i="5"/>
  <c r="AD20" i="5"/>
  <c r="AD19" i="5"/>
  <c r="AD18" i="5"/>
  <c r="AD17" i="5"/>
  <c r="AD15" i="5"/>
  <c r="AD14" i="5"/>
  <c r="AD13" i="5"/>
  <c r="AD12" i="5"/>
  <c r="AD10" i="5"/>
  <c r="AD9" i="5"/>
  <c r="AD8" i="5"/>
  <c r="AD7" i="5"/>
  <c r="AC25" i="5"/>
  <c r="AC24" i="5"/>
  <c r="AC23" i="5"/>
  <c r="AC22" i="5"/>
  <c r="AC20" i="5"/>
  <c r="AC19" i="5"/>
  <c r="AC18" i="5"/>
  <c r="AC17" i="5"/>
  <c r="AC15" i="5"/>
  <c r="AC14" i="5"/>
  <c r="AC13" i="5"/>
  <c r="AC12" i="5"/>
  <c r="AC10" i="5"/>
  <c r="AC9" i="5"/>
  <c r="AC8" i="5"/>
  <c r="AC7" i="5"/>
  <c r="AB25" i="5"/>
  <c r="AB24" i="5"/>
  <c r="AB23" i="5"/>
  <c r="AB22" i="5"/>
  <c r="AB20" i="5"/>
  <c r="AB19" i="5"/>
  <c r="AB18" i="5"/>
  <c r="AB17" i="5"/>
  <c r="AB15" i="5"/>
  <c r="AB14" i="5"/>
  <c r="AB13" i="5"/>
  <c r="AB12" i="5"/>
  <c r="AB10" i="5"/>
  <c r="AB9" i="5"/>
  <c r="AB8" i="5"/>
  <c r="AB7" i="5"/>
  <c r="AA25" i="5"/>
  <c r="AA24" i="5"/>
  <c r="AA23" i="5"/>
  <c r="AA22" i="5"/>
  <c r="AA20" i="5"/>
  <c r="AA19" i="5"/>
  <c r="AA18" i="5"/>
  <c r="AA17" i="5"/>
  <c r="AA15" i="5"/>
  <c r="AA14" i="5"/>
  <c r="AA13" i="5"/>
  <c r="AA12" i="5"/>
  <c r="AA10" i="5"/>
  <c r="AA9" i="5"/>
  <c r="AA8" i="5"/>
  <c r="AA7" i="5"/>
  <c r="Z25" i="5"/>
  <c r="Z24" i="5"/>
  <c r="Z23" i="5"/>
  <c r="Z22" i="5"/>
  <c r="Z20" i="5"/>
  <c r="Z19" i="5"/>
  <c r="Z18" i="5"/>
  <c r="Z17" i="5"/>
  <c r="AH17" i="5" s="1"/>
  <c r="S36" i="5" s="1"/>
  <c r="Z15" i="5"/>
  <c r="Z14" i="5"/>
  <c r="AH14" i="5" s="1"/>
  <c r="T23" i="5" s="1"/>
  <c r="Z13" i="5"/>
  <c r="Z12" i="5"/>
  <c r="Z10" i="5"/>
  <c r="Z9" i="5"/>
  <c r="Z8" i="5"/>
  <c r="T11" i="5"/>
  <c r="T10" i="5"/>
  <c r="T7" i="5"/>
  <c r="T6" i="5"/>
  <c r="S11" i="5"/>
  <c r="S10" i="5"/>
  <c r="S7" i="5"/>
  <c r="S6" i="5"/>
  <c r="R11" i="5"/>
  <c r="R10" i="5"/>
  <c r="R7" i="5"/>
  <c r="R6" i="5"/>
  <c r="Q11" i="5"/>
  <c r="Q10" i="5"/>
  <c r="Q7" i="5"/>
  <c r="Q6" i="5"/>
  <c r="P11" i="5"/>
  <c r="P10" i="5"/>
  <c r="P7" i="5"/>
  <c r="P6" i="5"/>
  <c r="O11" i="5"/>
  <c r="O10" i="5"/>
  <c r="O7" i="5"/>
  <c r="O6" i="5"/>
  <c r="N11" i="5"/>
  <c r="N10" i="5"/>
  <c r="N7" i="5"/>
  <c r="N6" i="5"/>
  <c r="M11" i="5"/>
  <c r="M10" i="5"/>
  <c r="M7" i="5"/>
  <c r="M6" i="5"/>
  <c r="AE10" i="4"/>
  <c r="AA20" i="4"/>
  <c r="AA19" i="4"/>
  <c r="AA17" i="4"/>
  <c r="AG25" i="4"/>
  <c r="AG24" i="4"/>
  <c r="AG23" i="4"/>
  <c r="AG22" i="4"/>
  <c r="AG20" i="4"/>
  <c r="AG19" i="4"/>
  <c r="AG18" i="4"/>
  <c r="AG17" i="4"/>
  <c r="AG15" i="4"/>
  <c r="AG14" i="4"/>
  <c r="AG13" i="4"/>
  <c r="AG12" i="4"/>
  <c r="AG10" i="4"/>
  <c r="AG9" i="4"/>
  <c r="AG8" i="4"/>
  <c r="AG7" i="4"/>
  <c r="AF25" i="4"/>
  <c r="AF24" i="4"/>
  <c r="AF23" i="4"/>
  <c r="AF22" i="4"/>
  <c r="AF20" i="4"/>
  <c r="AF19" i="4"/>
  <c r="AF18" i="4"/>
  <c r="AF17" i="4"/>
  <c r="AF15" i="4"/>
  <c r="AF14" i="4"/>
  <c r="AF13" i="4"/>
  <c r="AF12" i="4"/>
  <c r="AF10" i="4"/>
  <c r="AF9" i="4"/>
  <c r="AF8" i="4"/>
  <c r="AF7" i="4"/>
  <c r="AE25" i="4"/>
  <c r="AE24" i="4"/>
  <c r="AE23" i="4"/>
  <c r="AE22" i="4"/>
  <c r="AE20" i="4"/>
  <c r="AE19" i="4"/>
  <c r="AE18" i="4"/>
  <c r="AE17" i="4"/>
  <c r="AE15" i="4"/>
  <c r="AE14" i="4"/>
  <c r="AE13" i="4"/>
  <c r="AE12" i="4"/>
  <c r="AE9" i="4"/>
  <c r="AE8" i="4"/>
  <c r="AE7" i="4"/>
  <c r="AD25" i="4"/>
  <c r="AD24" i="4"/>
  <c r="AD23" i="4"/>
  <c r="AD22" i="4"/>
  <c r="AD20" i="4"/>
  <c r="AD19" i="4"/>
  <c r="AD18" i="4"/>
  <c r="AD17" i="4"/>
  <c r="AD15" i="4"/>
  <c r="AD14" i="4"/>
  <c r="AD13" i="4"/>
  <c r="AD12" i="4"/>
  <c r="AD10" i="4"/>
  <c r="AD9" i="4"/>
  <c r="AD8" i="4"/>
  <c r="AD7" i="4"/>
  <c r="AC25" i="4"/>
  <c r="AC24" i="4"/>
  <c r="AC23" i="4"/>
  <c r="AC22" i="4"/>
  <c r="AC20" i="4"/>
  <c r="AC19" i="4"/>
  <c r="AC18" i="4"/>
  <c r="AC17" i="4"/>
  <c r="AC15" i="4"/>
  <c r="AC14" i="4"/>
  <c r="AC13" i="4"/>
  <c r="AC12" i="4"/>
  <c r="AC10" i="4"/>
  <c r="AC9" i="4"/>
  <c r="AC8" i="4"/>
  <c r="AC7" i="4"/>
  <c r="AB25" i="4"/>
  <c r="AB24" i="4"/>
  <c r="AB23" i="4"/>
  <c r="AB22" i="4"/>
  <c r="AB20" i="4"/>
  <c r="AB19" i="4"/>
  <c r="AB18" i="4"/>
  <c r="AB17" i="4"/>
  <c r="AB15" i="4"/>
  <c r="AB14" i="4"/>
  <c r="AB13" i="4"/>
  <c r="AB12" i="4"/>
  <c r="AB10" i="4"/>
  <c r="AB9" i="4"/>
  <c r="AB8" i="4"/>
  <c r="AB7" i="4"/>
  <c r="AA25" i="4"/>
  <c r="AA24" i="4"/>
  <c r="AA23" i="4"/>
  <c r="AA22" i="4"/>
  <c r="AA18" i="4"/>
  <c r="AA15" i="4"/>
  <c r="AA14" i="4"/>
  <c r="AA13" i="4"/>
  <c r="AA12" i="4"/>
  <c r="AA10" i="4"/>
  <c r="AA9" i="4"/>
  <c r="AA8" i="4"/>
  <c r="AA7" i="4"/>
  <c r="Z25" i="4"/>
  <c r="Z24" i="4"/>
  <c r="Z23" i="4"/>
  <c r="Z22" i="4"/>
  <c r="Z20" i="4"/>
  <c r="Z19" i="4"/>
  <c r="Z18" i="4"/>
  <c r="Z17" i="4"/>
  <c r="Z15" i="4"/>
  <c r="Z14" i="4"/>
  <c r="Z13" i="4"/>
  <c r="Z12" i="4"/>
  <c r="Z10" i="4"/>
  <c r="Z9" i="4"/>
  <c r="Z8" i="4"/>
  <c r="Z7" i="4"/>
  <c r="T11" i="4"/>
  <c r="T10" i="4"/>
  <c r="T7" i="4"/>
  <c r="T6" i="4"/>
  <c r="S11" i="4"/>
  <c r="S10" i="4"/>
  <c r="S7" i="4"/>
  <c r="S6" i="4"/>
  <c r="R11" i="4"/>
  <c r="R10" i="4"/>
  <c r="R7" i="4"/>
  <c r="R6" i="4"/>
  <c r="Q11" i="4"/>
  <c r="Q10" i="4"/>
  <c r="Q7" i="4"/>
  <c r="Q6" i="4"/>
  <c r="P11" i="4"/>
  <c r="P10" i="4"/>
  <c r="P7" i="4"/>
  <c r="P6" i="4"/>
  <c r="O11" i="4"/>
  <c r="O10" i="4"/>
  <c r="O7" i="4"/>
  <c r="O6" i="4"/>
  <c r="N11" i="4"/>
  <c r="N10" i="4"/>
  <c r="N7" i="4"/>
  <c r="N6" i="4"/>
  <c r="M11" i="4"/>
  <c r="M10" i="4"/>
  <c r="M7" i="4"/>
  <c r="M6" i="4"/>
  <c r="Z20" i="3"/>
  <c r="Z15" i="3"/>
  <c r="AG25" i="3"/>
  <c r="AG24" i="3"/>
  <c r="AG23" i="3"/>
  <c r="AG22" i="3"/>
  <c r="AG20" i="3"/>
  <c r="AG19" i="3"/>
  <c r="AG18" i="3"/>
  <c r="AG17" i="3"/>
  <c r="AG15" i="3"/>
  <c r="AG14" i="3"/>
  <c r="AG13" i="3"/>
  <c r="AG12" i="3"/>
  <c r="AG10" i="3"/>
  <c r="AG9" i="3"/>
  <c r="AG8" i="3"/>
  <c r="AG7" i="3"/>
  <c r="AF25" i="3"/>
  <c r="AF24" i="3"/>
  <c r="AF23" i="3"/>
  <c r="AF22" i="3"/>
  <c r="AF20" i="3"/>
  <c r="AF19" i="3"/>
  <c r="AF18" i="3"/>
  <c r="AF17" i="3"/>
  <c r="AF15" i="3"/>
  <c r="AF14" i="3"/>
  <c r="AF13" i="3"/>
  <c r="AF12" i="3"/>
  <c r="AF10" i="3"/>
  <c r="AF9" i="3"/>
  <c r="AF8" i="3"/>
  <c r="AF7" i="3"/>
  <c r="AE25" i="3"/>
  <c r="AE24" i="3"/>
  <c r="AE23" i="3"/>
  <c r="AE22" i="3"/>
  <c r="AE20" i="3"/>
  <c r="AE19" i="3"/>
  <c r="AE18" i="3"/>
  <c r="AE17" i="3"/>
  <c r="AE15" i="3"/>
  <c r="AE14" i="3"/>
  <c r="AE13" i="3"/>
  <c r="AE12" i="3"/>
  <c r="AE10" i="3"/>
  <c r="AE7" i="3"/>
  <c r="AE9" i="3"/>
  <c r="AE8" i="3"/>
  <c r="AD25" i="3"/>
  <c r="AD24" i="3"/>
  <c r="AD23" i="3"/>
  <c r="AD22" i="3"/>
  <c r="AD20" i="3"/>
  <c r="AD19" i="3"/>
  <c r="AD18" i="3"/>
  <c r="AD17" i="3"/>
  <c r="AD15" i="3"/>
  <c r="AD14" i="3"/>
  <c r="AD13" i="3"/>
  <c r="AD12" i="3"/>
  <c r="AD10" i="3"/>
  <c r="AD9" i="3"/>
  <c r="AD8" i="3"/>
  <c r="AD7" i="3"/>
  <c r="AC25" i="3"/>
  <c r="AC24" i="3"/>
  <c r="AC23" i="3"/>
  <c r="AC22" i="3"/>
  <c r="AC20" i="3"/>
  <c r="AC19" i="3"/>
  <c r="AC18" i="3"/>
  <c r="AC17" i="3"/>
  <c r="AC15" i="3"/>
  <c r="AC14" i="3"/>
  <c r="AC13" i="3"/>
  <c r="AC12" i="3"/>
  <c r="AC10" i="3"/>
  <c r="AC9" i="3"/>
  <c r="AC8" i="3"/>
  <c r="AC7" i="3"/>
  <c r="AB25" i="3"/>
  <c r="AB24" i="3"/>
  <c r="AB23" i="3"/>
  <c r="AB22" i="3"/>
  <c r="AB20" i="3"/>
  <c r="AB19" i="3"/>
  <c r="AB18" i="3"/>
  <c r="AB17" i="3"/>
  <c r="AB15" i="3"/>
  <c r="AB14" i="3"/>
  <c r="AB13" i="3"/>
  <c r="AB12" i="3"/>
  <c r="AB10" i="3"/>
  <c r="AB9" i="3"/>
  <c r="AB8" i="3"/>
  <c r="AB7" i="3"/>
  <c r="AA25" i="3"/>
  <c r="AA24" i="3"/>
  <c r="AA23" i="3"/>
  <c r="AA22" i="3"/>
  <c r="AA20" i="3"/>
  <c r="AA19" i="3"/>
  <c r="AA18" i="3"/>
  <c r="AA17" i="3"/>
  <c r="AA15" i="3"/>
  <c r="AA14" i="3"/>
  <c r="AA13" i="3"/>
  <c r="AA12" i="3"/>
  <c r="AA10" i="3"/>
  <c r="AA9" i="3"/>
  <c r="AA8" i="3"/>
  <c r="AA7" i="3"/>
  <c r="Z25" i="3"/>
  <c r="Z24" i="3"/>
  <c r="Z23" i="3"/>
  <c r="Z22" i="3"/>
  <c r="Z19" i="3"/>
  <c r="Z18" i="3"/>
  <c r="Z17" i="3"/>
  <c r="Z14" i="3"/>
  <c r="Z13" i="3"/>
  <c r="Z12" i="3"/>
  <c r="Z10" i="3"/>
  <c r="Z9" i="3"/>
  <c r="Z8" i="3"/>
  <c r="Z7" i="3"/>
  <c r="T11" i="3"/>
  <c r="T10" i="3"/>
  <c r="T7" i="3"/>
  <c r="T6" i="3"/>
  <c r="S11" i="3"/>
  <c r="S10" i="3"/>
  <c r="S7" i="3"/>
  <c r="S6" i="3"/>
  <c r="R11" i="3"/>
  <c r="R10" i="3"/>
  <c r="R7" i="3"/>
  <c r="R6" i="3"/>
  <c r="Q11" i="3"/>
  <c r="Q10" i="3"/>
  <c r="Q7" i="3"/>
  <c r="Q6" i="3"/>
  <c r="P11" i="3"/>
  <c r="P10" i="3"/>
  <c r="P7" i="3"/>
  <c r="P6" i="3"/>
  <c r="O11" i="3"/>
  <c r="O10" i="3"/>
  <c r="O7" i="3"/>
  <c r="O6" i="3"/>
  <c r="N11" i="3"/>
  <c r="N10" i="3"/>
  <c r="N7" i="3"/>
  <c r="N6" i="3"/>
  <c r="M11" i="3"/>
  <c r="M10" i="3"/>
  <c r="M7" i="3"/>
  <c r="M6" i="3"/>
  <c r="AE20" i="2"/>
  <c r="AD20" i="2"/>
  <c r="AB9" i="2"/>
  <c r="AG25" i="2"/>
  <c r="AG24" i="2"/>
  <c r="AG23" i="2"/>
  <c r="AG22" i="2"/>
  <c r="AG20" i="2"/>
  <c r="AG19" i="2"/>
  <c r="AG18" i="2"/>
  <c r="AG17" i="2"/>
  <c r="AG15" i="2"/>
  <c r="AG14" i="2"/>
  <c r="AG13" i="2"/>
  <c r="AG12" i="2"/>
  <c r="AG10" i="2"/>
  <c r="AG9" i="2"/>
  <c r="AG8" i="2"/>
  <c r="AG7" i="2"/>
  <c r="AF25" i="2"/>
  <c r="AF24" i="2"/>
  <c r="AF23" i="2"/>
  <c r="AF22" i="2"/>
  <c r="AF20" i="2"/>
  <c r="AF19" i="2"/>
  <c r="AF18" i="2"/>
  <c r="AF17" i="2"/>
  <c r="AF15" i="2"/>
  <c r="AF14" i="2"/>
  <c r="AF13" i="2"/>
  <c r="AF12" i="2"/>
  <c r="AF10" i="2"/>
  <c r="AF9" i="2"/>
  <c r="AF8" i="2"/>
  <c r="AF7" i="2"/>
  <c r="AE25" i="2"/>
  <c r="AE24" i="2"/>
  <c r="AE23" i="2"/>
  <c r="AE22" i="2"/>
  <c r="AE19" i="2"/>
  <c r="AE18" i="2"/>
  <c r="AE17" i="2"/>
  <c r="AE15" i="2"/>
  <c r="AE14" i="2"/>
  <c r="AE13" i="2"/>
  <c r="AE12" i="2"/>
  <c r="AE10" i="2"/>
  <c r="AE9" i="2"/>
  <c r="AE8" i="2"/>
  <c r="AE7" i="2"/>
  <c r="AD25" i="2"/>
  <c r="AD24" i="2"/>
  <c r="AD23" i="2"/>
  <c r="AD22" i="2"/>
  <c r="AD19" i="2"/>
  <c r="AD18" i="2"/>
  <c r="AD17" i="2"/>
  <c r="AD15" i="2"/>
  <c r="AD14" i="2"/>
  <c r="AD13" i="2"/>
  <c r="AD12" i="2"/>
  <c r="AD10" i="2"/>
  <c r="AD9" i="2"/>
  <c r="AD8" i="2"/>
  <c r="AD7" i="2"/>
  <c r="AC25" i="2"/>
  <c r="AC24" i="2"/>
  <c r="AC23" i="2"/>
  <c r="AC22" i="2"/>
  <c r="AC20" i="2"/>
  <c r="AC19" i="2"/>
  <c r="AC18" i="2"/>
  <c r="AC17" i="2"/>
  <c r="AC15" i="2"/>
  <c r="AC14" i="2"/>
  <c r="AC13" i="2"/>
  <c r="AC12" i="2"/>
  <c r="AC10" i="2"/>
  <c r="AC9" i="2"/>
  <c r="AC8" i="2"/>
  <c r="AC7" i="2"/>
  <c r="AB25" i="2"/>
  <c r="AB24" i="2"/>
  <c r="AB23" i="2"/>
  <c r="AB22" i="2"/>
  <c r="AB20" i="2"/>
  <c r="AB19" i="2"/>
  <c r="AB18" i="2"/>
  <c r="AB17" i="2"/>
  <c r="AB15" i="2"/>
  <c r="AB14" i="2"/>
  <c r="AB13" i="2"/>
  <c r="AB12" i="2"/>
  <c r="AB10" i="2"/>
  <c r="AB8" i="2"/>
  <c r="AB7" i="2"/>
  <c r="AA25" i="2"/>
  <c r="AA24" i="2"/>
  <c r="AA23" i="2"/>
  <c r="AA22" i="2"/>
  <c r="AA20" i="2"/>
  <c r="AA19" i="2"/>
  <c r="AA18" i="2"/>
  <c r="AA17" i="2"/>
  <c r="AA15" i="2"/>
  <c r="AA14" i="2"/>
  <c r="AA13" i="2"/>
  <c r="AA12" i="2"/>
  <c r="AA10" i="2"/>
  <c r="AA9" i="2"/>
  <c r="AA8" i="2"/>
  <c r="AA7" i="2"/>
  <c r="Z7" i="2"/>
  <c r="Z25" i="2"/>
  <c r="Z24" i="2"/>
  <c r="Z23" i="2"/>
  <c r="Z22" i="2"/>
  <c r="Z20" i="2"/>
  <c r="Z19" i="2"/>
  <c r="Z18" i="2"/>
  <c r="Z17" i="2"/>
  <c r="Z15" i="2"/>
  <c r="Z14" i="2"/>
  <c r="Z13" i="2"/>
  <c r="Z12" i="2"/>
  <c r="Z10" i="2"/>
  <c r="Z9" i="2"/>
  <c r="Z8" i="2"/>
  <c r="T11" i="2"/>
  <c r="T10" i="2"/>
  <c r="T7" i="2"/>
  <c r="T6" i="2"/>
  <c r="S11" i="2"/>
  <c r="S10" i="2"/>
  <c r="S7" i="2"/>
  <c r="S6" i="2"/>
  <c r="R11" i="2"/>
  <c r="R10" i="2"/>
  <c r="R7" i="2"/>
  <c r="R6" i="2"/>
  <c r="Q11" i="2"/>
  <c r="Q10" i="2"/>
  <c r="Q7" i="2"/>
  <c r="Q6" i="2"/>
  <c r="P11" i="2"/>
  <c r="P10" i="2"/>
  <c r="P7" i="2"/>
  <c r="P6" i="2"/>
  <c r="O11" i="2"/>
  <c r="O10" i="2"/>
  <c r="O7" i="2"/>
  <c r="O6" i="2"/>
  <c r="N11" i="2"/>
  <c r="N10" i="2"/>
  <c r="N7" i="2"/>
  <c r="N6" i="2"/>
  <c r="M11" i="2"/>
  <c r="M10" i="2"/>
  <c r="M7" i="2"/>
  <c r="M6" i="2"/>
  <c r="AK28" i="12" l="1"/>
  <c r="V65" i="12" s="1"/>
  <c r="AK16" i="12"/>
  <c r="V49" i="12" s="1"/>
  <c r="AK15" i="12"/>
  <c r="W34" i="12" s="1"/>
  <c r="AK17" i="12"/>
  <c r="V50" i="12" s="1"/>
  <c r="AK26" i="12"/>
  <c r="V63" i="12" s="1"/>
  <c r="AK29" i="12"/>
  <c r="V66" i="12" s="1"/>
  <c r="AK32" i="12"/>
  <c r="W64" i="12" s="1"/>
  <c r="AK10" i="12"/>
  <c r="V34" i="12" s="1"/>
  <c r="AK12" i="12"/>
  <c r="W31" i="12" s="1"/>
  <c r="AK22" i="12"/>
  <c r="W50" i="12" s="1"/>
  <c r="AK25" i="12"/>
  <c r="W53" i="12" s="1"/>
  <c r="AK31" i="12"/>
  <c r="W63" i="12" s="1"/>
  <c r="AK34" i="12"/>
  <c r="W66" i="12" s="1"/>
  <c r="AK33" i="12"/>
  <c r="W65" i="12" s="1"/>
  <c r="AK27" i="12"/>
  <c r="V64" i="12" s="1"/>
  <c r="AK24" i="12"/>
  <c r="W52" i="12" s="1"/>
  <c r="AK11" i="12"/>
  <c r="W30" i="12" s="1"/>
  <c r="AK9" i="12"/>
  <c r="V33" i="12" s="1"/>
  <c r="AK35" i="12"/>
  <c r="W67" i="12" s="1"/>
  <c r="AK13" i="12"/>
  <c r="W32" i="12" s="1"/>
  <c r="AK8" i="12"/>
  <c r="V32" i="12" s="1"/>
  <c r="AK20" i="12"/>
  <c r="V53" i="12" s="1"/>
  <c r="AK14" i="12"/>
  <c r="W33" i="12" s="1"/>
  <c r="AK23" i="12"/>
  <c r="W51" i="12" s="1"/>
  <c r="AK19" i="12"/>
  <c r="V52" i="12" s="1"/>
  <c r="AK20" i="9"/>
  <c r="V53" i="9" s="1"/>
  <c r="AK21" i="9"/>
  <c r="W49" i="9" s="1"/>
  <c r="AH11" i="5"/>
  <c r="T20" i="5" s="1"/>
  <c r="AH18" i="4"/>
  <c r="S33" i="4" s="1"/>
  <c r="AH21" i="4"/>
  <c r="T31" i="4" s="1"/>
  <c r="AH18" i="5"/>
  <c r="S37" i="5" s="1"/>
  <c r="AH15" i="4"/>
  <c r="T22" i="4" s="1"/>
  <c r="AH20" i="4"/>
  <c r="S35" i="4" s="1"/>
  <c r="AK7" i="9"/>
  <c r="V31" i="9" s="1"/>
  <c r="AK10" i="9"/>
  <c r="V34" i="9" s="1"/>
  <c r="AK8" i="9"/>
  <c r="V32" i="9" s="1"/>
  <c r="AH24" i="5"/>
  <c r="T38" i="5" s="1"/>
  <c r="AH16" i="5"/>
  <c r="S35" i="5" s="1"/>
  <c r="AH10" i="5"/>
  <c r="S24" i="5" s="1"/>
  <c r="AH25" i="5"/>
  <c r="T39" i="5" s="1"/>
  <c r="AH19" i="5"/>
  <c r="S38" i="5" s="1"/>
  <c r="AH20" i="5"/>
  <c r="S39" i="5" s="1"/>
  <c r="AH12" i="5"/>
  <c r="T21" i="5" s="1"/>
  <c r="AH22" i="5"/>
  <c r="T36" i="5" s="1"/>
  <c r="AH21" i="5"/>
  <c r="T35" i="5" s="1"/>
  <c r="AH15" i="5"/>
  <c r="T24" i="5" s="1"/>
  <c r="AH13" i="5"/>
  <c r="T22" i="5" s="1"/>
  <c r="AH23" i="5"/>
  <c r="T37" i="5" s="1"/>
  <c r="AH14" i="4"/>
  <c r="T21" i="4" s="1"/>
  <c r="AH13" i="4"/>
  <c r="T20" i="4" s="1"/>
  <c r="AH7" i="4"/>
  <c r="S19" i="4" s="1"/>
  <c r="AH23" i="4"/>
  <c r="T33" i="4" s="1"/>
  <c r="AH12" i="4"/>
  <c r="T19" i="4" s="1"/>
  <c r="AH19" i="4"/>
  <c r="S34" i="4" s="1"/>
  <c r="AH22" i="4"/>
  <c r="T32" i="4" s="1"/>
  <c r="AH25" i="4"/>
  <c r="T35" i="4" s="1"/>
  <c r="AH8" i="4"/>
  <c r="S20" i="4" s="1"/>
  <c r="AH24" i="4"/>
  <c r="T34" i="4" s="1"/>
  <c r="AH17" i="4"/>
  <c r="S32" i="4" s="1"/>
  <c r="AK23" i="9"/>
  <c r="W51" i="9" s="1"/>
  <c r="AK12" i="9"/>
  <c r="W31" i="9" s="1"/>
  <c r="AK25" i="9"/>
  <c r="W53" i="9" s="1"/>
  <c r="AK26" i="9"/>
  <c r="V63" i="9" s="1"/>
  <c r="AK9" i="9"/>
  <c r="V33" i="9" s="1"/>
  <c r="AK17" i="9"/>
  <c r="V50" i="9" s="1"/>
  <c r="AK19" i="9"/>
  <c r="V52" i="9" s="1"/>
  <c r="AK13" i="9"/>
  <c r="W32" i="9" s="1"/>
  <c r="AK14" i="9"/>
  <c r="W33" i="9" s="1"/>
  <c r="AK27" i="9"/>
  <c r="V64" i="9" s="1"/>
  <c r="AK34" i="9"/>
  <c r="W66" i="9" s="1"/>
  <c r="AK16" i="9"/>
  <c r="V49" i="9" s="1"/>
  <c r="AK33" i="9"/>
  <c r="W65" i="9" s="1"/>
  <c r="AK6" i="9"/>
  <c r="V30" i="9" s="1"/>
  <c r="AK32" i="9"/>
  <c r="W64" i="9" s="1"/>
  <c r="AK11" i="9"/>
  <c r="W30" i="9" s="1"/>
  <c r="AK15" i="9"/>
  <c r="W34" i="9" s="1"/>
  <c r="AK28" i="9"/>
  <c r="V65" i="9" s="1"/>
  <c r="AK35" i="9"/>
  <c r="W67" i="9" s="1"/>
  <c r="AK18" i="9"/>
  <c r="V51" i="9" s="1"/>
  <c r="AK24" i="9"/>
  <c r="W52" i="9" s="1"/>
  <c r="AK30" i="9"/>
  <c r="V67" i="9" s="1"/>
  <c r="AH6" i="5"/>
  <c r="S20" i="5" s="1"/>
  <c r="AH8" i="5"/>
  <c r="S22" i="5" s="1"/>
  <c r="AH7" i="5"/>
  <c r="S21" i="5" s="1"/>
  <c r="AH9" i="5"/>
  <c r="S23" i="5" s="1"/>
  <c r="AH9" i="4"/>
  <c r="S21" i="4" s="1"/>
  <c r="AH10" i="4"/>
  <c r="S22" i="4" s="1"/>
  <c r="AH16" i="4"/>
  <c r="S31" i="4" s="1"/>
  <c r="AK22" i="9"/>
  <c r="W50" i="9" s="1"/>
  <c r="AK31" i="9"/>
  <c r="W63" i="9" s="1"/>
  <c r="AK29" i="9"/>
  <c r="V66" i="9" s="1"/>
  <c r="AH17" i="2"/>
  <c r="S30" i="2" s="1"/>
  <c r="AH18" i="2"/>
  <c r="S31" i="2" s="1"/>
  <c r="AH13" i="2"/>
  <c r="T19" i="2" s="1"/>
  <c r="AH24" i="2"/>
  <c r="T32" i="2" s="1"/>
  <c r="AH25" i="2"/>
  <c r="T33" i="2" s="1"/>
  <c r="AH22" i="2"/>
  <c r="T30" i="2" s="1"/>
  <c r="AH12" i="2"/>
  <c r="T18" i="2" s="1"/>
  <c r="AH15" i="2"/>
  <c r="T21" i="2" s="1"/>
  <c r="AH19" i="2"/>
  <c r="S32" i="2" s="1"/>
  <c r="AH14" i="2"/>
  <c r="T20" i="2" s="1"/>
  <c r="AH20" i="2"/>
  <c r="S33" i="2" s="1"/>
  <c r="AH10" i="2"/>
  <c r="S21" i="2" s="1"/>
  <c r="AH8" i="2"/>
  <c r="S19" i="2" s="1"/>
  <c r="AH23" i="2"/>
  <c r="T31" i="2" s="1"/>
  <c r="AH6" i="2"/>
  <c r="S17" i="2" s="1"/>
  <c r="AH9" i="2"/>
  <c r="S20" i="2" s="1"/>
  <c r="AH11" i="2"/>
  <c r="T17" i="2" s="1"/>
  <c r="AH16" i="2"/>
  <c r="S29" i="2" s="1"/>
  <c r="AH7" i="2"/>
  <c r="S18" i="2" s="1"/>
  <c r="AH9" i="3"/>
  <c r="S22" i="3" s="1"/>
  <c r="AH17" i="3"/>
  <c r="S33" i="3" s="1"/>
  <c r="AH10" i="3"/>
  <c r="S23" i="3" s="1"/>
  <c r="AH18" i="3"/>
  <c r="S34" i="3" s="1"/>
  <c r="AH20" i="3"/>
  <c r="S36" i="3" s="1"/>
  <c r="AH19" i="3"/>
  <c r="S35" i="3" s="1"/>
  <c r="AH13" i="3"/>
  <c r="T21" i="3" s="1"/>
  <c r="AH6" i="3"/>
  <c r="S19" i="3" s="1"/>
  <c r="AH23" i="3"/>
  <c r="T34" i="3" s="1"/>
  <c r="AH14" i="3"/>
  <c r="T22" i="3" s="1"/>
  <c r="AH15" i="3"/>
  <c r="T23" i="3" s="1"/>
  <c r="AH22" i="3"/>
  <c r="T33" i="3" s="1"/>
  <c r="AH7" i="3"/>
  <c r="S20" i="3" s="1"/>
  <c r="AH24" i="3"/>
  <c r="T35" i="3" s="1"/>
  <c r="AH12" i="3"/>
  <c r="T20" i="3" s="1"/>
  <c r="AH8" i="3"/>
  <c r="S21" i="3" s="1"/>
  <c r="AH25" i="3"/>
  <c r="T36" i="3" s="1"/>
  <c r="AH21" i="3"/>
  <c r="T32" i="3" s="1"/>
  <c r="AH11" i="3"/>
  <c r="T19" i="3" s="1"/>
  <c r="AH21" i="2"/>
  <c r="T29" i="2" s="1"/>
  <c r="AH16" i="3"/>
  <c r="S32" i="3" s="1"/>
  <c r="AH6" i="4"/>
  <c r="S18" i="4" s="1"/>
</calcChain>
</file>

<file path=xl/sharedStrings.xml><?xml version="1.0" encoding="utf-8"?>
<sst xmlns="http://schemas.openxmlformats.org/spreadsheetml/2006/main" count="1312" uniqueCount="306">
  <si>
    <t>島根県　訪問看護師キャリアラダーシート　Ⅰ（新人）</t>
    <rPh sb="0" eb="3">
      <t>シマネケン</t>
    </rPh>
    <rPh sb="4" eb="9">
      <t>ホウモンカンゴシ</t>
    </rPh>
    <rPh sb="22" eb="24">
      <t>シンジン</t>
    </rPh>
    <phoneticPr fontId="1"/>
  </si>
  <si>
    <t>【看護実践能力】</t>
    <rPh sb="1" eb="3">
      <t>カンゴ</t>
    </rPh>
    <rPh sb="3" eb="7">
      <t>ジッセンノウリョク</t>
    </rPh>
    <phoneticPr fontId="1"/>
  </si>
  <si>
    <t>目標</t>
    <rPh sb="0" eb="2">
      <t>モクヒョウ</t>
    </rPh>
    <phoneticPr fontId="1"/>
  </si>
  <si>
    <t>助言を受けてケアの受け手や状況（場）のニーズをとらえる</t>
    <rPh sb="0" eb="2">
      <t>ジョゲン</t>
    </rPh>
    <rPh sb="3" eb="4">
      <t>ウ</t>
    </rPh>
    <rPh sb="9" eb="10">
      <t>ウ</t>
    </rPh>
    <rPh sb="11" eb="12">
      <t>テ</t>
    </rPh>
    <rPh sb="13" eb="15">
      <t>ジョウキョウ</t>
    </rPh>
    <rPh sb="16" eb="17">
      <t>バ</t>
    </rPh>
    <phoneticPr fontId="1"/>
  </si>
  <si>
    <t>行動目標</t>
    <rPh sb="0" eb="2">
      <t>コウドウ</t>
    </rPh>
    <rPh sb="2" eb="4">
      <t>モクヒョウ</t>
    </rPh>
    <phoneticPr fontId="1"/>
  </si>
  <si>
    <t>□助言を受けながらケアの受け手の身体的、精神的、社会的、スピリチュアルな側面から必要な情報収集ができる</t>
    <rPh sb="1" eb="3">
      <t>ジョゲン</t>
    </rPh>
    <rPh sb="4" eb="5">
      <t>ウ</t>
    </rPh>
    <rPh sb="12" eb="13">
      <t>ウ</t>
    </rPh>
    <rPh sb="14" eb="15">
      <t>テ</t>
    </rPh>
    <rPh sb="16" eb="19">
      <t>シンタイテキ</t>
    </rPh>
    <rPh sb="20" eb="23">
      <t>セイシンテキ</t>
    </rPh>
    <rPh sb="24" eb="27">
      <t>シャカイテキ</t>
    </rPh>
    <rPh sb="36" eb="38">
      <t>ソクメン</t>
    </rPh>
    <rPh sb="40" eb="42">
      <t>ヒツヨウ</t>
    </rPh>
    <rPh sb="43" eb="45">
      <t>ジョウホウ</t>
    </rPh>
    <rPh sb="45" eb="47">
      <t>シュウシュウ</t>
    </rPh>
    <phoneticPr fontId="1"/>
  </si>
  <si>
    <t>□ケアの受け手の状況から緊急度をとらえることができる</t>
    <rPh sb="4" eb="5">
      <t>ウ</t>
    </rPh>
    <rPh sb="6" eb="7">
      <t>テ</t>
    </rPh>
    <rPh sb="8" eb="10">
      <t>ジョウキョウ</t>
    </rPh>
    <rPh sb="12" eb="15">
      <t>キンキュウド</t>
    </rPh>
    <phoneticPr fontId="1"/>
  </si>
  <si>
    <t>中間</t>
    <rPh sb="0" eb="2">
      <t>チュウカン</t>
    </rPh>
    <phoneticPr fontId="1"/>
  </si>
  <si>
    <t>訪問看護に必要な情報収集とアセスメントの考え方を理解する</t>
    <rPh sb="0" eb="4">
      <t>ホウモンカンゴ</t>
    </rPh>
    <rPh sb="5" eb="7">
      <t>ヒツヨウ</t>
    </rPh>
    <rPh sb="8" eb="12">
      <t>ジョウホウシュウシュウ</t>
    </rPh>
    <rPh sb="20" eb="21">
      <t>カンガ</t>
    </rPh>
    <rPh sb="22" eb="23">
      <t>カタ</t>
    </rPh>
    <rPh sb="24" eb="26">
      <t>リカイ</t>
    </rPh>
    <phoneticPr fontId="1"/>
  </si>
  <si>
    <t>利用者の状況から医療的な緊急度をとらえ、ケアする必要性に気づく。</t>
    <rPh sb="0" eb="3">
      <t>リヨウシャ</t>
    </rPh>
    <rPh sb="4" eb="6">
      <t>ジョウキョウ</t>
    </rPh>
    <rPh sb="8" eb="11">
      <t>イリョウテキ</t>
    </rPh>
    <rPh sb="12" eb="15">
      <t>キンキュウド</t>
    </rPh>
    <rPh sb="24" eb="27">
      <t>ヒツヨウセイ</t>
    </rPh>
    <rPh sb="28" eb="29">
      <t>キ</t>
    </rPh>
    <phoneticPr fontId="1"/>
  </si>
  <si>
    <t>行動目標</t>
    <rPh sb="0" eb="4">
      <t>コウドウモクヒョウ</t>
    </rPh>
    <phoneticPr fontId="1"/>
  </si>
  <si>
    <t>□指導を受けながら看護手順に沿ったケアが実践できる</t>
    <rPh sb="1" eb="3">
      <t>シドウ</t>
    </rPh>
    <rPh sb="4" eb="5">
      <t>ウ</t>
    </rPh>
    <rPh sb="9" eb="11">
      <t>カンゴ</t>
    </rPh>
    <rPh sb="11" eb="13">
      <t>テジュン</t>
    </rPh>
    <rPh sb="14" eb="15">
      <t>ソ</t>
    </rPh>
    <rPh sb="20" eb="22">
      <t>ジッセン</t>
    </rPh>
    <phoneticPr fontId="1"/>
  </si>
  <si>
    <t>□指導を受けながらケアの受け手に基本的援助ができる</t>
    <rPh sb="1" eb="3">
      <t>シドウ</t>
    </rPh>
    <rPh sb="4" eb="5">
      <t>ウ</t>
    </rPh>
    <rPh sb="12" eb="13">
      <t>ウ</t>
    </rPh>
    <rPh sb="14" eb="15">
      <t>テ</t>
    </rPh>
    <rPh sb="16" eb="19">
      <t>キホンテキ</t>
    </rPh>
    <rPh sb="19" eb="21">
      <t>エンジョ</t>
    </rPh>
    <phoneticPr fontId="1"/>
  </si>
  <si>
    <t>□看護手順やガイドラインに沿って、基本的看護技術を用いて看護援助ができる</t>
    <rPh sb="1" eb="5">
      <t>カンゴテジュン</t>
    </rPh>
    <rPh sb="13" eb="14">
      <t>ソ</t>
    </rPh>
    <rPh sb="17" eb="20">
      <t>キホンテキ</t>
    </rPh>
    <rPh sb="20" eb="22">
      <t>カンゴ</t>
    </rPh>
    <rPh sb="22" eb="24">
      <t>ギジュツ</t>
    </rPh>
    <rPh sb="25" eb="26">
      <t>モチ</t>
    </rPh>
    <rPh sb="28" eb="30">
      <t>カンゴ</t>
    </rPh>
    <rPh sb="30" eb="32">
      <t>エンジョ</t>
    </rPh>
    <phoneticPr fontId="1"/>
  </si>
  <si>
    <t>受け持ちの利用者に対するケア方法を知り、指導を受けながら実施できる</t>
    <rPh sb="0" eb="1">
      <t>ウ</t>
    </rPh>
    <rPh sb="2" eb="3">
      <t>モ</t>
    </rPh>
    <rPh sb="5" eb="8">
      <t>リヨウシャ</t>
    </rPh>
    <rPh sb="9" eb="10">
      <t>タイ</t>
    </rPh>
    <rPh sb="14" eb="16">
      <t>ホウホウ</t>
    </rPh>
    <rPh sb="17" eb="18">
      <t>シ</t>
    </rPh>
    <rPh sb="20" eb="22">
      <t>シドウ</t>
    </rPh>
    <rPh sb="23" eb="24">
      <t>ウ</t>
    </rPh>
    <rPh sb="28" eb="30">
      <t>ジッシ</t>
    </rPh>
    <phoneticPr fontId="1"/>
  </si>
  <si>
    <t>関係者と情報共有ができる</t>
    <rPh sb="0" eb="3">
      <t>カンケイシャ</t>
    </rPh>
    <rPh sb="4" eb="6">
      <t>ジョウホウ</t>
    </rPh>
    <rPh sb="6" eb="8">
      <t>キョウユウ</t>
    </rPh>
    <phoneticPr fontId="1"/>
  </si>
  <si>
    <t>□助言を受けながらケアの受け手を看護していくために必要な情報が何かを考え、その情報を関係者と共有することができる</t>
    <rPh sb="1" eb="3">
      <t>ジョゲン</t>
    </rPh>
    <rPh sb="4" eb="5">
      <t>ウ</t>
    </rPh>
    <rPh sb="12" eb="13">
      <t>ウ</t>
    </rPh>
    <rPh sb="14" eb="15">
      <t>テ</t>
    </rPh>
    <rPh sb="16" eb="18">
      <t>カンゴ</t>
    </rPh>
    <rPh sb="25" eb="27">
      <t>ヒツヨウ</t>
    </rPh>
    <rPh sb="28" eb="30">
      <t>ジョウホウ</t>
    </rPh>
    <rPh sb="31" eb="32">
      <t>ナニ</t>
    </rPh>
    <rPh sb="34" eb="35">
      <t>カンガ</t>
    </rPh>
    <rPh sb="39" eb="41">
      <t>ジョウホウ</t>
    </rPh>
    <rPh sb="42" eb="45">
      <t>カンケイシャ</t>
    </rPh>
    <rPh sb="46" eb="48">
      <t>キョウユウ</t>
    </rPh>
    <phoneticPr fontId="1"/>
  </si>
  <si>
    <t>□助言を受けながらチームの一員としての役割が理解できる</t>
    <rPh sb="1" eb="3">
      <t>ジョゲン</t>
    </rPh>
    <rPh sb="4" eb="5">
      <t>ウ</t>
    </rPh>
    <rPh sb="13" eb="15">
      <t>イチイン</t>
    </rPh>
    <rPh sb="19" eb="21">
      <t>ヤクワリ</t>
    </rPh>
    <rPh sb="22" eb="24">
      <t>リカイ</t>
    </rPh>
    <phoneticPr fontId="1"/>
  </si>
  <si>
    <t>□助言を受けながらケアに必要と判断した情報を関係者から収集することができる</t>
    <rPh sb="1" eb="3">
      <t>ジョゲン</t>
    </rPh>
    <rPh sb="4" eb="5">
      <t>ウ</t>
    </rPh>
    <rPh sb="12" eb="14">
      <t>ヒツヨウ</t>
    </rPh>
    <rPh sb="15" eb="17">
      <t>ハンダン</t>
    </rPh>
    <rPh sb="19" eb="21">
      <t>ジョウホウ</t>
    </rPh>
    <rPh sb="22" eb="25">
      <t>カンケイシャ</t>
    </rPh>
    <rPh sb="27" eb="29">
      <t>シュウシュウ</t>
    </rPh>
    <phoneticPr fontId="1"/>
  </si>
  <si>
    <t>□ケアの受け手を取り巻く関係者の多様な価値観を理解できる</t>
    <rPh sb="4" eb="5">
      <t>ウ</t>
    </rPh>
    <rPh sb="6" eb="7">
      <t>テ</t>
    </rPh>
    <rPh sb="8" eb="9">
      <t>ト</t>
    </rPh>
    <rPh sb="10" eb="11">
      <t>マ</t>
    </rPh>
    <rPh sb="12" eb="15">
      <t>カンケイシャ</t>
    </rPh>
    <rPh sb="16" eb="18">
      <t>タヨウ</t>
    </rPh>
    <rPh sb="19" eb="22">
      <t>カチカン</t>
    </rPh>
    <rPh sb="23" eb="25">
      <t>リカイ</t>
    </rPh>
    <phoneticPr fontId="1"/>
  </si>
  <si>
    <t>□連絡・報告・相談ができる</t>
    <rPh sb="1" eb="3">
      <t>レンラク</t>
    </rPh>
    <rPh sb="4" eb="6">
      <t>ホウコク</t>
    </rPh>
    <rPh sb="7" eb="9">
      <t>ソウダン</t>
    </rPh>
    <phoneticPr fontId="1"/>
  </si>
  <si>
    <t>多施設多職種の役割が理解できる。</t>
    <rPh sb="0" eb="3">
      <t>タシセツ</t>
    </rPh>
    <rPh sb="3" eb="6">
      <t>タショクシュ</t>
    </rPh>
    <rPh sb="7" eb="9">
      <t>ヤクワリ</t>
    </rPh>
    <rPh sb="10" eb="12">
      <t>リカイ</t>
    </rPh>
    <phoneticPr fontId="1"/>
  </si>
  <si>
    <t>訪問看護に必要な制度（医療保険・介護保険）等の仕組みについて理解して、利用者の保険や費用の状況を知る</t>
    <rPh sb="0" eb="4">
      <t>ホウモンカンゴ</t>
    </rPh>
    <rPh sb="5" eb="7">
      <t>ヒツヨウ</t>
    </rPh>
    <rPh sb="8" eb="10">
      <t>セイド</t>
    </rPh>
    <rPh sb="11" eb="15">
      <t>イリョウホケン</t>
    </rPh>
    <rPh sb="16" eb="20">
      <t>カイゴホケン</t>
    </rPh>
    <rPh sb="21" eb="22">
      <t>トウ</t>
    </rPh>
    <rPh sb="23" eb="25">
      <t>シク</t>
    </rPh>
    <rPh sb="30" eb="32">
      <t>リカイ</t>
    </rPh>
    <rPh sb="35" eb="38">
      <t>リヨウシャ</t>
    </rPh>
    <rPh sb="39" eb="41">
      <t>ホケン</t>
    </rPh>
    <rPh sb="42" eb="44">
      <t>ヒヨウ</t>
    </rPh>
    <rPh sb="45" eb="47">
      <t>ジョウキョウ</t>
    </rPh>
    <rPh sb="48" eb="49">
      <t>シ</t>
    </rPh>
    <phoneticPr fontId="1"/>
  </si>
  <si>
    <t>訪問看護ステーションの一員であることを理解し、利用者へのケアを責任をもって行う。他の看護師に連絡・報告・相談ができる</t>
    <rPh sb="0" eb="4">
      <t>ホウモンカンゴ</t>
    </rPh>
    <rPh sb="11" eb="13">
      <t>イチイン</t>
    </rPh>
    <rPh sb="19" eb="21">
      <t>リカイ</t>
    </rPh>
    <rPh sb="23" eb="26">
      <t>リヨウシャ</t>
    </rPh>
    <rPh sb="31" eb="33">
      <t>セキニン</t>
    </rPh>
    <rPh sb="37" eb="38">
      <t>オコナ</t>
    </rPh>
    <rPh sb="40" eb="41">
      <t>ホカ</t>
    </rPh>
    <rPh sb="42" eb="45">
      <t>カンゴシ</t>
    </rPh>
    <rPh sb="46" eb="48">
      <t>レンラク</t>
    </rPh>
    <rPh sb="49" eb="51">
      <t>ホウコク</t>
    </rPh>
    <rPh sb="52" eb="54">
      <t>ソウダン</t>
    </rPh>
    <phoneticPr fontId="1"/>
  </si>
  <si>
    <t>主治医やその他の職種への連絡・報告・相談の方法を理解し実践できる</t>
    <rPh sb="0" eb="3">
      <t>シュジイ</t>
    </rPh>
    <rPh sb="6" eb="7">
      <t>ホカ</t>
    </rPh>
    <rPh sb="8" eb="10">
      <t>ショクシュ</t>
    </rPh>
    <rPh sb="12" eb="14">
      <t>レンラク</t>
    </rPh>
    <rPh sb="15" eb="17">
      <t>ホウコク</t>
    </rPh>
    <rPh sb="18" eb="20">
      <t>ソウダン</t>
    </rPh>
    <rPh sb="21" eb="23">
      <t>ホウホウ</t>
    </rPh>
    <rPh sb="24" eb="26">
      <t>リカイ</t>
    </rPh>
    <rPh sb="27" eb="29">
      <t>ジッセン</t>
    </rPh>
    <phoneticPr fontId="1"/>
  </si>
  <si>
    <t>利用者の医療介護福祉の情報を把握し、助言を受けながら主治医や多職種との連携を実践できる</t>
    <rPh sb="0" eb="3">
      <t>リヨウシャ</t>
    </rPh>
    <rPh sb="4" eb="8">
      <t>イリョウカイゴ</t>
    </rPh>
    <rPh sb="8" eb="10">
      <t>フクシ</t>
    </rPh>
    <rPh sb="11" eb="13">
      <t>ジョウホウ</t>
    </rPh>
    <rPh sb="14" eb="16">
      <t>ハアク</t>
    </rPh>
    <rPh sb="18" eb="20">
      <t>ジョゲン</t>
    </rPh>
    <rPh sb="21" eb="22">
      <t>ウ</t>
    </rPh>
    <rPh sb="26" eb="29">
      <t>シュジイ</t>
    </rPh>
    <rPh sb="30" eb="33">
      <t>タショクシュ</t>
    </rPh>
    <rPh sb="35" eb="37">
      <t>レンケイ</t>
    </rPh>
    <rPh sb="38" eb="40">
      <t>ジッセン</t>
    </rPh>
    <phoneticPr fontId="1"/>
  </si>
  <si>
    <t>事業所内カンファレンスに参加し、発言することで、自らのもつ情報を提供して関係者と共有する</t>
    <rPh sb="0" eb="4">
      <t>ジギョウショナイ</t>
    </rPh>
    <rPh sb="12" eb="14">
      <t>サンカ</t>
    </rPh>
    <rPh sb="16" eb="18">
      <t>ハツゲン</t>
    </rPh>
    <rPh sb="24" eb="25">
      <t>ミズカ</t>
    </rPh>
    <rPh sb="29" eb="31">
      <t>ジョウホウ</t>
    </rPh>
    <rPh sb="32" eb="34">
      <t>テイキョウ</t>
    </rPh>
    <rPh sb="36" eb="39">
      <t>カンケイシャ</t>
    </rPh>
    <rPh sb="40" eb="42">
      <t>キョウユウ</t>
    </rPh>
    <phoneticPr fontId="1"/>
  </si>
  <si>
    <t>評価項目</t>
    <rPh sb="0" eb="2">
      <t>ヒョウカ</t>
    </rPh>
    <rPh sb="2" eb="4">
      <t>コウモク</t>
    </rPh>
    <phoneticPr fontId="1"/>
  </si>
  <si>
    <t>最終</t>
    <rPh sb="0" eb="2">
      <t>サイシュウ</t>
    </rPh>
    <phoneticPr fontId="1"/>
  </si>
  <si>
    <t>他者</t>
    <rPh sb="0" eb="2">
      <t>タシャ</t>
    </rPh>
    <phoneticPr fontId="1"/>
  </si>
  <si>
    <t>氏名：</t>
    <rPh sb="0" eb="2">
      <t>シメイ</t>
    </rPh>
    <phoneticPr fontId="1"/>
  </si>
  <si>
    <t>ケアの受け手や周囲の人々の意向を知る</t>
    <rPh sb="3" eb="4">
      <t>ウ</t>
    </rPh>
    <rPh sb="5" eb="6">
      <t>テ</t>
    </rPh>
    <rPh sb="7" eb="9">
      <t>シュウイ</t>
    </rPh>
    <rPh sb="10" eb="12">
      <t>ヒトビト</t>
    </rPh>
    <rPh sb="13" eb="15">
      <t>イコウ</t>
    </rPh>
    <rPh sb="16" eb="17">
      <t>シ</t>
    </rPh>
    <phoneticPr fontId="1"/>
  </si>
  <si>
    <t>□助言を受けながらケアの受け手や周囲の人々の思いや考え、希望を知ることができる</t>
    <rPh sb="1" eb="3">
      <t>ジョゲン</t>
    </rPh>
    <rPh sb="4" eb="5">
      <t>ウ</t>
    </rPh>
    <rPh sb="12" eb="13">
      <t>ウ</t>
    </rPh>
    <rPh sb="14" eb="15">
      <t>テ</t>
    </rPh>
    <rPh sb="16" eb="18">
      <t>シュウイ</t>
    </rPh>
    <rPh sb="19" eb="21">
      <t>ヒトビト</t>
    </rPh>
    <rPh sb="22" eb="23">
      <t>オモ</t>
    </rPh>
    <rPh sb="25" eb="26">
      <t>カンガ</t>
    </rPh>
    <rPh sb="28" eb="30">
      <t>キボウ</t>
    </rPh>
    <rPh sb="31" eb="32">
      <t>シ</t>
    </rPh>
    <phoneticPr fontId="1"/>
  </si>
  <si>
    <t>【組織的役割遂行能力】</t>
    <rPh sb="1" eb="4">
      <t>ソシキテキ</t>
    </rPh>
    <rPh sb="4" eb="6">
      <t>ヤクワリ</t>
    </rPh>
    <rPh sb="6" eb="8">
      <t>スイコウ</t>
    </rPh>
    <rPh sb="8" eb="10">
      <t>ノウリョク</t>
    </rPh>
    <phoneticPr fontId="1"/>
  </si>
  <si>
    <t>□事業所の業務の流れを理解している</t>
    <rPh sb="1" eb="4">
      <t>ジギョウショ</t>
    </rPh>
    <rPh sb="5" eb="7">
      <t>ギョウム</t>
    </rPh>
    <rPh sb="8" eb="9">
      <t>ナガ</t>
    </rPh>
    <rPh sb="11" eb="13">
      <t>リカイ</t>
    </rPh>
    <phoneticPr fontId="1"/>
  </si>
  <si>
    <t>□看護チームでは、チームのメンバーの役割、組織的には係等の役割を遂行できる</t>
    <rPh sb="1" eb="3">
      <t>カンゴ</t>
    </rPh>
    <rPh sb="18" eb="20">
      <t>ヤクワリ</t>
    </rPh>
    <rPh sb="21" eb="24">
      <t>ソシキテキ</t>
    </rPh>
    <rPh sb="26" eb="28">
      <t>カカリトウ</t>
    </rPh>
    <rPh sb="29" eb="31">
      <t>ヤクワリ</t>
    </rPh>
    <rPh sb="32" eb="34">
      <t>スイコウ</t>
    </rPh>
    <phoneticPr fontId="1"/>
  </si>
  <si>
    <t>□地域の特性（人口、産業、医療、介護等）を理解している</t>
    <rPh sb="1" eb="3">
      <t>チイキ</t>
    </rPh>
    <rPh sb="4" eb="6">
      <t>トクセイ</t>
    </rPh>
    <rPh sb="7" eb="9">
      <t>ジンコウ</t>
    </rPh>
    <rPh sb="10" eb="12">
      <t>サンギョウ</t>
    </rPh>
    <rPh sb="13" eb="15">
      <t>イリョウ</t>
    </rPh>
    <rPh sb="16" eb="19">
      <t>カイゴトウ</t>
    </rPh>
    <rPh sb="21" eb="23">
      <t>リカイ</t>
    </rPh>
    <phoneticPr fontId="1"/>
  </si>
  <si>
    <t>□在宅療養に関連する地域の資源を理解している</t>
    <rPh sb="1" eb="5">
      <t>ザイタクリョウヨウ</t>
    </rPh>
    <rPh sb="6" eb="8">
      <t>カンレン</t>
    </rPh>
    <rPh sb="10" eb="12">
      <t>チイキ</t>
    </rPh>
    <rPh sb="13" eb="15">
      <t>シゲン</t>
    </rPh>
    <rPh sb="16" eb="18">
      <t>リカイ</t>
    </rPh>
    <phoneticPr fontId="1"/>
  </si>
  <si>
    <t>【自己教育・研究能力】</t>
    <rPh sb="1" eb="5">
      <t>ジコキョウイク</t>
    </rPh>
    <rPh sb="6" eb="10">
      <t>ケンキュウノウリョク</t>
    </rPh>
    <phoneticPr fontId="1"/>
  </si>
  <si>
    <t>自己の課題を導き出し学習することができる</t>
    <rPh sb="0" eb="2">
      <t>ジコ</t>
    </rPh>
    <rPh sb="3" eb="5">
      <t>カダイ</t>
    </rPh>
    <rPh sb="6" eb="7">
      <t>ミチビ</t>
    </rPh>
    <rPh sb="8" eb="9">
      <t>ダ</t>
    </rPh>
    <rPh sb="10" eb="12">
      <t>ガクシュウ</t>
    </rPh>
    <phoneticPr fontId="1"/>
  </si>
  <si>
    <t>□同行訪問で何を学ぶかを明確にできる</t>
    <rPh sb="1" eb="5">
      <t>ドウコウホウモン</t>
    </rPh>
    <rPh sb="6" eb="7">
      <t>ナニ</t>
    </rPh>
    <rPh sb="8" eb="9">
      <t>マナ</t>
    </rPh>
    <rPh sb="12" eb="14">
      <t>メイカク</t>
    </rPh>
    <phoneticPr fontId="1"/>
  </si>
  <si>
    <t>□同行訪問で得た技術など自立して実践できるように知識・技術を習得している</t>
    <rPh sb="1" eb="3">
      <t>ドウコウ</t>
    </rPh>
    <rPh sb="3" eb="5">
      <t>ホウモン</t>
    </rPh>
    <rPh sb="6" eb="7">
      <t>エ</t>
    </rPh>
    <rPh sb="8" eb="10">
      <t>ギジュツ</t>
    </rPh>
    <rPh sb="12" eb="14">
      <t>ジリツ</t>
    </rPh>
    <rPh sb="16" eb="18">
      <t>ジッセン</t>
    </rPh>
    <rPh sb="24" eb="26">
      <t>チシキ</t>
    </rPh>
    <rPh sb="27" eb="29">
      <t>ギジュツ</t>
    </rPh>
    <rPh sb="30" eb="32">
      <t>シュウトク</t>
    </rPh>
    <phoneticPr fontId="1"/>
  </si>
  <si>
    <t>□自己の課題を指導によって発見し、自主的な学習に取り組むことができる</t>
    <rPh sb="1" eb="3">
      <t>ジコ</t>
    </rPh>
    <rPh sb="4" eb="6">
      <t>カダイ</t>
    </rPh>
    <rPh sb="7" eb="9">
      <t>シドウ</t>
    </rPh>
    <rPh sb="13" eb="15">
      <t>ハッケン</t>
    </rPh>
    <rPh sb="17" eb="20">
      <t>ジシュテキ</t>
    </rPh>
    <rPh sb="21" eb="23">
      <t>ガクシュウ</t>
    </rPh>
    <rPh sb="24" eb="25">
      <t>ト</t>
    </rPh>
    <rPh sb="26" eb="27">
      <t>ク</t>
    </rPh>
    <phoneticPr fontId="1"/>
  </si>
  <si>
    <t>評価内容</t>
    <rPh sb="0" eb="2">
      <t>ヒョウカ</t>
    </rPh>
    <rPh sb="2" eb="4">
      <t>ナイヨウ</t>
    </rPh>
    <phoneticPr fontId="1"/>
  </si>
  <si>
    <t>島根県　訪問看護師キャリアラダーシート　Ⅱ（初級）</t>
    <rPh sb="0" eb="3">
      <t>シマネケン</t>
    </rPh>
    <rPh sb="4" eb="9">
      <t>ホウモンカンゴシ</t>
    </rPh>
    <rPh sb="22" eb="24">
      <t>ショキュウ</t>
    </rPh>
    <phoneticPr fontId="1"/>
  </si>
  <si>
    <t>島根県　訪問看護師キャリアラダーシート　Ⅲ（中級）</t>
    <rPh sb="0" eb="3">
      <t>シマネケン</t>
    </rPh>
    <rPh sb="4" eb="9">
      <t>ホウモンカンゴシ</t>
    </rPh>
    <rPh sb="22" eb="24">
      <t>チュウキュウ</t>
    </rPh>
    <phoneticPr fontId="1"/>
  </si>
  <si>
    <t>島根県　訪問看護師キャリアラダーシート　Ⅳ（上級）</t>
    <rPh sb="0" eb="3">
      <t>シマネケン</t>
    </rPh>
    <rPh sb="4" eb="9">
      <t>ホウモンカンゴシ</t>
    </rPh>
    <rPh sb="22" eb="24">
      <t>ジョウキュウ</t>
    </rPh>
    <phoneticPr fontId="1"/>
  </si>
  <si>
    <t>島根県　訪問看護師キャリアラダーシート　Ⅴ（管理者）</t>
    <rPh sb="0" eb="3">
      <t>シマネケン</t>
    </rPh>
    <rPh sb="4" eb="9">
      <t>ホウモンカンゴシ</t>
    </rPh>
    <rPh sb="22" eb="25">
      <t>カンリシャ</t>
    </rPh>
    <phoneticPr fontId="1"/>
  </si>
  <si>
    <t>ケアの受け手や状況（場）のニーズを自らとらえる</t>
    <rPh sb="3" eb="4">
      <t>ウ</t>
    </rPh>
    <rPh sb="5" eb="6">
      <t>テ</t>
    </rPh>
    <rPh sb="7" eb="9">
      <t>ジョウキョウ</t>
    </rPh>
    <rPh sb="10" eb="11">
      <t>バ</t>
    </rPh>
    <rPh sb="17" eb="18">
      <t>ミズカ</t>
    </rPh>
    <phoneticPr fontId="1"/>
  </si>
  <si>
    <t>□得られた情報をもとに、ケアの受け手の全体像としての課題をとらえることができる</t>
    <rPh sb="1" eb="2">
      <t>エ</t>
    </rPh>
    <rPh sb="5" eb="7">
      <t>ジョウホウ</t>
    </rPh>
    <rPh sb="15" eb="16">
      <t>ウ</t>
    </rPh>
    <rPh sb="17" eb="18">
      <t>テ</t>
    </rPh>
    <rPh sb="19" eb="22">
      <t>ゼンタイゾウ</t>
    </rPh>
    <rPh sb="26" eb="28">
      <t>カダイ</t>
    </rPh>
    <phoneticPr fontId="1"/>
  </si>
  <si>
    <t>ケアの受け手や状況（場）に応じた看護を実践する</t>
    <rPh sb="3" eb="4">
      <t>ウ</t>
    </rPh>
    <rPh sb="5" eb="6">
      <t>テ</t>
    </rPh>
    <rPh sb="7" eb="9">
      <t>ジョウキョウ</t>
    </rPh>
    <rPh sb="10" eb="11">
      <t>バ</t>
    </rPh>
    <rPh sb="13" eb="14">
      <t>オウ</t>
    </rPh>
    <rPh sb="16" eb="18">
      <t>カンゴ</t>
    </rPh>
    <rPh sb="19" eb="21">
      <t>ジッセン</t>
    </rPh>
    <phoneticPr fontId="1"/>
  </si>
  <si>
    <t>□ケアの受け手の個別性を考慮しつつ標準的な看護計画に基づきケアを実践する</t>
    <rPh sb="4" eb="5">
      <t>ウ</t>
    </rPh>
    <rPh sb="6" eb="7">
      <t>テ</t>
    </rPh>
    <rPh sb="8" eb="11">
      <t>コベツセイ</t>
    </rPh>
    <rPh sb="12" eb="14">
      <t>コウリョ</t>
    </rPh>
    <rPh sb="17" eb="20">
      <t>ヒョウジュンテキ</t>
    </rPh>
    <rPh sb="21" eb="23">
      <t>カンゴ</t>
    </rPh>
    <rPh sb="23" eb="25">
      <t>ケイカク</t>
    </rPh>
    <rPh sb="26" eb="27">
      <t>モト</t>
    </rPh>
    <rPh sb="32" eb="34">
      <t>ジッセン</t>
    </rPh>
    <phoneticPr fontId="1"/>
  </si>
  <si>
    <t>□ケアの受け手に対してケアを実践する際に必要な情報を得ることができる</t>
    <rPh sb="4" eb="5">
      <t>ウ</t>
    </rPh>
    <rPh sb="6" eb="7">
      <t>テ</t>
    </rPh>
    <rPh sb="8" eb="9">
      <t>タイ</t>
    </rPh>
    <rPh sb="14" eb="16">
      <t>ジッセン</t>
    </rPh>
    <rPh sb="18" eb="19">
      <t>サイ</t>
    </rPh>
    <rPh sb="20" eb="22">
      <t>ヒツヨウ</t>
    </rPh>
    <rPh sb="23" eb="25">
      <t>ジョウホウ</t>
    </rPh>
    <rPh sb="26" eb="27">
      <t>エ</t>
    </rPh>
    <phoneticPr fontId="1"/>
  </si>
  <si>
    <t>□ケアの受け手の状況に応じた援助ができる</t>
    <rPh sb="4" eb="5">
      <t>ウ</t>
    </rPh>
    <rPh sb="6" eb="7">
      <t>テ</t>
    </rPh>
    <rPh sb="8" eb="10">
      <t>ジョウキョウ</t>
    </rPh>
    <rPh sb="11" eb="12">
      <t>オウ</t>
    </rPh>
    <rPh sb="14" eb="16">
      <t>エンジョ</t>
    </rPh>
    <phoneticPr fontId="1"/>
  </si>
  <si>
    <t>看護の展開に必要な関係者を特定し、情報交換ができる</t>
    <rPh sb="0" eb="2">
      <t>カンゴ</t>
    </rPh>
    <rPh sb="3" eb="5">
      <t>テンカイ</t>
    </rPh>
    <rPh sb="6" eb="8">
      <t>ヒツヨウ</t>
    </rPh>
    <rPh sb="9" eb="12">
      <t>カンケイシャ</t>
    </rPh>
    <rPh sb="13" eb="15">
      <t>トクテイ</t>
    </rPh>
    <rPh sb="17" eb="19">
      <t>ジョウホウ</t>
    </rPh>
    <rPh sb="19" eb="21">
      <t>コウカン</t>
    </rPh>
    <phoneticPr fontId="1"/>
  </si>
  <si>
    <t>□ケアの受け手を取り巻く関係者の立場や役割の違いを理解したうえで、それぞれ積極的に情報交換ができる</t>
    <rPh sb="4" eb="5">
      <t>ウ</t>
    </rPh>
    <rPh sb="6" eb="7">
      <t>テ</t>
    </rPh>
    <rPh sb="8" eb="9">
      <t>ト</t>
    </rPh>
    <rPh sb="10" eb="11">
      <t>マ</t>
    </rPh>
    <rPh sb="12" eb="15">
      <t>カンケイシャ</t>
    </rPh>
    <rPh sb="16" eb="18">
      <t>タチバ</t>
    </rPh>
    <rPh sb="19" eb="21">
      <t>ヤクワリ</t>
    </rPh>
    <rPh sb="22" eb="23">
      <t>チガ</t>
    </rPh>
    <rPh sb="25" eb="27">
      <t>リカイ</t>
    </rPh>
    <rPh sb="37" eb="40">
      <t>セッキョクテキ</t>
    </rPh>
    <rPh sb="41" eb="45">
      <t>ジョウホウコウカン</t>
    </rPh>
    <phoneticPr fontId="1"/>
  </si>
  <si>
    <t>□関係者と密にコミュニケーションをとることができる</t>
    <rPh sb="1" eb="4">
      <t>カンケイシャ</t>
    </rPh>
    <rPh sb="5" eb="6">
      <t>ミツ</t>
    </rPh>
    <phoneticPr fontId="1"/>
  </si>
  <si>
    <t>□看護の展開に必要な関係者を特定できる</t>
    <rPh sb="1" eb="3">
      <t>カンゴ</t>
    </rPh>
    <rPh sb="4" eb="6">
      <t>テンカイ</t>
    </rPh>
    <rPh sb="7" eb="9">
      <t>ヒツヨウ</t>
    </rPh>
    <rPh sb="10" eb="13">
      <t>カンケイシャ</t>
    </rPh>
    <rPh sb="14" eb="16">
      <t>トクテイ</t>
    </rPh>
    <phoneticPr fontId="1"/>
  </si>
  <si>
    <t>□看護の方向性や関係者の状況を把握し、情報交換ができる</t>
    <rPh sb="1" eb="3">
      <t>カンゴ</t>
    </rPh>
    <rPh sb="4" eb="7">
      <t>ホウコウセイ</t>
    </rPh>
    <rPh sb="8" eb="11">
      <t>カンケイシャ</t>
    </rPh>
    <rPh sb="12" eb="14">
      <t>ジョウキョウ</t>
    </rPh>
    <rPh sb="15" eb="17">
      <t>ハアク</t>
    </rPh>
    <rPh sb="19" eb="23">
      <t>ジョウホウコウカン</t>
    </rPh>
    <phoneticPr fontId="1"/>
  </si>
  <si>
    <t>ケアの受け手や周囲の人々の意向を看護に活かすことができる</t>
    <rPh sb="3" eb="4">
      <t>ウ</t>
    </rPh>
    <rPh sb="5" eb="6">
      <t>テ</t>
    </rPh>
    <rPh sb="7" eb="9">
      <t>シュウイ</t>
    </rPh>
    <rPh sb="10" eb="12">
      <t>ヒトビト</t>
    </rPh>
    <rPh sb="13" eb="15">
      <t>イコウ</t>
    </rPh>
    <rPh sb="16" eb="18">
      <t>カンゴ</t>
    </rPh>
    <rPh sb="19" eb="20">
      <t>イ</t>
    </rPh>
    <phoneticPr fontId="1"/>
  </si>
  <si>
    <t>□ケアの受け手や周囲の人々の思いや考え、希望を意図的に確認することができる</t>
    <rPh sb="4" eb="5">
      <t>ウ</t>
    </rPh>
    <rPh sb="6" eb="7">
      <t>テ</t>
    </rPh>
    <rPh sb="8" eb="10">
      <t>シュウイ</t>
    </rPh>
    <rPh sb="11" eb="13">
      <t>ヒトビト</t>
    </rPh>
    <rPh sb="14" eb="15">
      <t>オモ</t>
    </rPh>
    <rPh sb="17" eb="18">
      <t>カンガ</t>
    </rPh>
    <rPh sb="20" eb="22">
      <t>キボウ</t>
    </rPh>
    <rPh sb="23" eb="26">
      <t>イトテキ</t>
    </rPh>
    <rPh sb="27" eb="29">
      <t>カクニン</t>
    </rPh>
    <phoneticPr fontId="1"/>
  </si>
  <si>
    <t>□確認した思いや考え、希望をケアに関連付けることができる</t>
    <rPh sb="1" eb="3">
      <t>カクニン</t>
    </rPh>
    <rPh sb="5" eb="6">
      <t>オモ</t>
    </rPh>
    <rPh sb="8" eb="9">
      <t>カンガ</t>
    </rPh>
    <rPh sb="11" eb="13">
      <t>キボウ</t>
    </rPh>
    <rPh sb="17" eb="20">
      <t>カンレンヅ</t>
    </rPh>
    <phoneticPr fontId="1"/>
  </si>
  <si>
    <t>チームのメンバーとしての役割や係活動の補佐的役割を果たせる</t>
    <rPh sb="12" eb="14">
      <t>ヤクワリ</t>
    </rPh>
    <rPh sb="15" eb="16">
      <t>カカリ</t>
    </rPh>
    <rPh sb="16" eb="18">
      <t>カツドウ</t>
    </rPh>
    <rPh sb="19" eb="22">
      <t>ホサテキ</t>
    </rPh>
    <rPh sb="22" eb="24">
      <t>ヤクワリ</t>
    </rPh>
    <rPh sb="25" eb="26">
      <t>ハ</t>
    </rPh>
    <phoneticPr fontId="1"/>
  </si>
  <si>
    <t>□組織の一員としての役割が理解でき、部署の目標達成に向けて基準や手順を順守した行動がとれる</t>
    <rPh sb="1" eb="3">
      <t>ソシキ</t>
    </rPh>
    <rPh sb="4" eb="6">
      <t>イチイン</t>
    </rPh>
    <rPh sb="10" eb="12">
      <t>ヤクワリ</t>
    </rPh>
    <rPh sb="13" eb="15">
      <t>リカイ</t>
    </rPh>
    <rPh sb="18" eb="20">
      <t>ブショ</t>
    </rPh>
    <rPh sb="21" eb="25">
      <t>モクヒョウタッセイ</t>
    </rPh>
    <rPh sb="26" eb="27">
      <t>ム</t>
    </rPh>
    <rPh sb="29" eb="31">
      <t>キジュン</t>
    </rPh>
    <rPh sb="32" eb="34">
      <t>テジュン</t>
    </rPh>
    <rPh sb="35" eb="37">
      <t>ジュンシュ</t>
    </rPh>
    <rPh sb="39" eb="41">
      <t>コウドウ</t>
    </rPh>
    <phoneticPr fontId="1"/>
  </si>
  <si>
    <t>□在宅療養に関連する地域の資源を踏まえ、訪問看護の役割を理解している</t>
    <rPh sb="1" eb="5">
      <t>ザイタクリョウヨウ</t>
    </rPh>
    <rPh sb="6" eb="8">
      <t>カンレン</t>
    </rPh>
    <rPh sb="10" eb="12">
      <t>チイキ</t>
    </rPh>
    <rPh sb="13" eb="15">
      <t>シゲン</t>
    </rPh>
    <rPh sb="16" eb="17">
      <t>フ</t>
    </rPh>
    <rPh sb="20" eb="24">
      <t>ホウモンカンゴ</t>
    </rPh>
    <rPh sb="25" eb="27">
      <t>ヤクワリ</t>
    </rPh>
    <rPh sb="28" eb="30">
      <t>リカイ</t>
    </rPh>
    <phoneticPr fontId="1"/>
  </si>
  <si>
    <t>自己課題を達成することができる</t>
    <rPh sb="0" eb="4">
      <t>ジコカダイ</t>
    </rPh>
    <rPh sb="5" eb="7">
      <t>タッセイ</t>
    </rPh>
    <phoneticPr fontId="1"/>
  </si>
  <si>
    <t>□事業所の利用者に提供される医療処置・看護技術や関連する知識を習得している</t>
    <rPh sb="1" eb="4">
      <t>ジギョウショ</t>
    </rPh>
    <rPh sb="5" eb="8">
      <t>リヨウシャ</t>
    </rPh>
    <rPh sb="9" eb="11">
      <t>テイキョウ</t>
    </rPh>
    <rPh sb="14" eb="18">
      <t>イリョウショチ</t>
    </rPh>
    <rPh sb="19" eb="21">
      <t>カンゴ</t>
    </rPh>
    <rPh sb="21" eb="23">
      <t>ギジュツ</t>
    </rPh>
    <rPh sb="24" eb="26">
      <t>カンレン</t>
    </rPh>
    <rPh sb="28" eb="30">
      <t>チシキ</t>
    </rPh>
    <rPh sb="31" eb="33">
      <t>シュウトク</t>
    </rPh>
    <phoneticPr fontId="1"/>
  </si>
  <si>
    <t>□自己課題を明確化し、達成に向けた学習活動を展開することができる</t>
    <rPh sb="1" eb="5">
      <t>ジコカダイ</t>
    </rPh>
    <rPh sb="6" eb="9">
      <t>メイカクカ</t>
    </rPh>
    <rPh sb="11" eb="13">
      <t>タッセイ</t>
    </rPh>
    <rPh sb="14" eb="15">
      <t>ム</t>
    </rPh>
    <rPh sb="17" eb="21">
      <t>ガクシュウカツドウ</t>
    </rPh>
    <rPh sb="22" eb="24">
      <t>テンカイ</t>
    </rPh>
    <phoneticPr fontId="1"/>
  </si>
  <si>
    <t>ケアの受け手や状況（場）の特性をふまえたニーズを自らとらえる</t>
    <rPh sb="3" eb="4">
      <t>ウ</t>
    </rPh>
    <rPh sb="5" eb="6">
      <t>テ</t>
    </rPh>
    <rPh sb="7" eb="9">
      <t>ジョウキョウ</t>
    </rPh>
    <rPh sb="10" eb="11">
      <t>バ</t>
    </rPh>
    <rPh sb="13" eb="15">
      <t>トクセイ</t>
    </rPh>
    <rPh sb="24" eb="25">
      <t>ミズカ</t>
    </rPh>
    <phoneticPr fontId="1"/>
  </si>
  <si>
    <t>□ケアの受け手の身体的、精神的、社会的、スピリチュアルな側面から個別性を踏まえ必要な情報収集ができる</t>
    <rPh sb="4" eb="5">
      <t>ウ</t>
    </rPh>
    <rPh sb="6" eb="7">
      <t>テ</t>
    </rPh>
    <rPh sb="8" eb="11">
      <t>シンタイテキ</t>
    </rPh>
    <rPh sb="12" eb="15">
      <t>セイシンテキ</t>
    </rPh>
    <rPh sb="16" eb="19">
      <t>シャカイテキ</t>
    </rPh>
    <rPh sb="28" eb="30">
      <t>ソクメン</t>
    </rPh>
    <rPh sb="32" eb="35">
      <t>コベツセイ</t>
    </rPh>
    <rPh sb="36" eb="37">
      <t>フ</t>
    </rPh>
    <rPh sb="39" eb="41">
      <t>ヒツヨウ</t>
    </rPh>
    <rPh sb="42" eb="44">
      <t>ジョウホウ</t>
    </rPh>
    <rPh sb="44" eb="46">
      <t>シュウシュウ</t>
    </rPh>
    <phoneticPr fontId="1"/>
  </si>
  <si>
    <t>□得られた情報から優先度の高いニーズをとらえることができる</t>
    <rPh sb="1" eb="2">
      <t>エ</t>
    </rPh>
    <rPh sb="5" eb="7">
      <t>ジョウホウ</t>
    </rPh>
    <rPh sb="9" eb="12">
      <t>ユウセンド</t>
    </rPh>
    <rPh sb="13" eb="14">
      <t>タカ</t>
    </rPh>
    <phoneticPr fontId="1"/>
  </si>
  <si>
    <t>ケアの受け手や状況（場）の特性をふまえた看護を実践する</t>
    <rPh sb="3" eb="4">
      <t>ウ</t>
    </rPh>
    <rPh sb="5" eb="6">
      <t>テ</t>
    </rPh>
    <rPh sb="7" eb="9">
      <t>ジョウキョウ</t>
    </rPh>
    <rPh sb="10" eb="11">
      <t>バ</t>
    </rPh>
    <rPh sb="13" eb="15">
      <t>トクセイ</t>
    </rPh>
    <rPh sb="20" eb="22">
      <t>カンゴ</t>
    </rPh>
    <rPh sb="23" eb="25">
      <t>ジッセン</t>
    </rPh>
    <phoneticPr fontId="1"/>
  </si>
  <si>
    <t>□ケアの受け手の個別性に合わせて、物・時間・体制の3つを考えて適切なケアを実践できる</t>
    <rPh sb="4" eb="5">
      <t>ウ</t>
    </rPh>
    <rPh sb="6" eb="7">
      <t>テ</t>
    </rPh>
    <rPh sb="8" eb="11">
      <t>コベツセイ</t>
    </rPh>
    <rPh sb="12" eb="13">
      <t>ア</t>
    </rPh>
    <rPh sb="17" eb="18">
      <t>モノ</t>
    </rPh>
    <rPh sb="19" eb="21">
      <t>ジカン</t>
    </rPh>
    <rPh sb="22" eb="24">
      <t>タイセイ</t>
    </rPh>
    <rPh sb="28" eb="29">
      <t>カンガ</t>
    </rPh>
    <rPh sb="31" eb="33">
      <t>テキセツ</t>
    </rPh>
    <rPh sb="37" eb="39">
      <t>ジッセン</t>
    </rPh>
    <phoneticPr fontId="1"/>
  </si>
  <si>
    <t>□ケアの受け手の顕在的・潜在的ニーズを察知し、安全なケアの方法や工夫ができる</t>
    <rPh sb="4" eb="5">
      <t>ウ</t>
    </rPh>
    <rPh sb="6" eb="7">
      <t>テ</t>
    </rPh>
    <rPh sb="8" eb="11">
      <t>ケンザイテキ</t>
    </rPh>
    <rPh sb="12" eb="15">
      <t>センザイテキ</t>
    </rPh>
    <rPh sb="19" eb="21">
      <t>サッチ</t>
    </rPh>
    <rPh sb="23" eb="25">
      <t>アンゼン</t>
    </rPh>
    <rPh sb="29" eb="31">
      <t>ホウホウ</t>
    </rPh>
    <rPh sb="32" eb="34">
      <t>クフウ</t>
    </rPh>
    <phoneticPr fontId="1"/>
  </si>
  <si>
    <t>□ケアの受け手の個別性をとらえ、指示書に沿って包括的な看護実践ができる</t>
    <rPh sb="4" eb="5">
      <t>ウ</t>
    </rPh>
    <rPh sb="6" eb="7">
      <t>テ</t>
    </rPh>
    <rPh sb="8" eb="11">
      <t>コベツセイ</t>
    </rPh>
    <rPh sb="16" eb="19">
      <t>シジショ</t>
    </rPh>
    <rPh sb="20" eb="21">
      <t>ソ</t>
    </rPh>
    <rPh sb="23" eb="26">
      <t>ホウカツテキ</t>
    </rPh>
    <rPh sb="27" eb="29">
      <t>カンゴ</t>
    </rPh>
    <rPh sb="29" eb="31">
      <t>ジッセン</t>
    </rPh>
    <phoneticPr fontId="1"/>
  </si>
  <si>
    <t>ケアの受け手やその関係者、多職種と連携ができる</t>
    <rPh sb="3" eb="4">
      <t>ウ</t>
    </rPh>
    <rPh sb="5" eb="6">
      <t>テ</t>
    </rPh>
    <rPh sb="9" eb="12">
      <t>カンケイシャ</t>
    </rPh>
    <rPh sb="13" eb="16">
      <t>タショクシュ</t>
    </rPh>
    <rPh sb="17" eb="19">
      <t>レンケイ</t>
    </rPh>
    <phoneticPr fontId="1"/>
  </si>
  <si>
    <t>□ケアの受け手の個別的なニーズに対応するために、その関係者と協力しながら多職種連携を進めていくことができる</t>
    <rPh sb="4" eb="5">
      <t>ウ</t>
    </rPh>
    <rPh sb="6" eb="7">
      <t>テ</t>
    </rPh>
    <rPh sb="8" eb="11">
      <t>コベツテキ</t>
    </rPh>
    <rPh sb="16" eb="18">
      <t>タイオウ</t>
    </rPh>
    <rPh sb="26" eb="29">
      <t>カンケイシャ</t>
    </rPh>
    <rPh sb="30" eb="32">
      <t>キョウリョク</t>
    </rPh>
    <rPh sb="36" eb="41">
      <t>タショクシュレンケイ</t>
    </rPh>
    <rPh sb="42" eb="43">
      <t>スス</t>
    </rPh>
    <phoneticPr fontId="1"/>
  </si>
  <si>
    <t>□ケアの受け手とケアについて意見交換ができる</t>
    <rPh sb="4" eb="5">
      <t>ウ</t>
    </rPh>
    <rPh sb="6" eb="7">
      <t>テ</t>
    </rPh>
    <rPh sb="14" eb="18">
      <t>イケンコウカン</t>
    </rPh>
    <phoneticPr fontId="1"/>
  </si>
  <si>
    <t>□積極的に多職種に働きかけ、協力を求めることができる</t>
    <rPh sb="1" eb="4">
      <t>セッキョクテキ</t>
    </rPh>
    <rPh sb="5" eb="8">
      <t>タショクシュ</t>
    </rPh>
    <rPh sb="9" eb="10">
      <t>ハタラ</t>
    </rPh>
    <rPh sb="14" eb="16">
      <t>キョウリョク</t>
    </rPh>
    <rPh sb="17" eb="18">
      <t>モト</t>
    </rPh>
    <phoneticPr fontId="1"/>
  </si>
  <si>
    <t>ケアの受け手や周囲の人々の意思決定に必要な情報提供や場の設定ができる</t>
    <rPh sb="3" eb="4">
      <t>ウ</t>
    </rPh>
    <rPh sb="5" eb="6">
      <t>テ</t>
    </rPh>
    <rPh sb="7" eb="9">
      <t>シュウイ</t>
    </rPh>
    <rPh sb="10" eb="12">
      <t>ヒトビト</t>
    </rPh>
    <rPh sb="13" eb="17">
      <t>イシケッテイ</t>
    </rPh>
    <rPh sb="18" eb="20">
      <t>ヒツヨウ</t>
    </rPh>
    <rPh sb="21" eb="25">
      <t>ジョウホウテイキョウ</t>
    </rPh>
    <rPh sb="26" eb="27">
      <t>バ</t>
    </rPh>
    <rPh sb="28" eb="30">
      <t>セッテイ</t>
    </rPh>
    <phoneticPr fontId="1"/>
  </si>
  <si>
    <t>□ケアの受け手や周囲の人々の意思決定に必要な情報を提供できる</t>
    <rPh sb="4" eb="5">
      <t>ウ</t>
    </rPh>
    <rPh sb="6" eb="7">
      <t>テ</t>
    </rPh>
    <rPh sb="8" eb="10">
      <t>シュウイ</t>
    </rPh>
    <rPh sb="11" eb="13">
      <t>ヒトビト</t>
    </rPh>
    <rPh sb="14" eb="18">
      <t>イシケッテイ</t>
    </rPh>
    <rPh sb="19" eb="21">
      <t>ヒツヨウ</t>
    </rPh>
    <rPh sb="22" eb="24">
      <t>ジョウホウ</t>
    </rPh>
    <rPh sb="25" eb="27">
      <t>テイキョウ</t>
    </rPh>
    <phoneticPr fontId="1"/>
  </si>
  <si>
    <t>□ケアの受け手や周囲の人々の意向の違いが理解できる</t>
    <rPh sb="4" eb="5">
      <t>ウ</t>
    </rPh>
    <rPh sb="6" eb="7">
      <t>テ</t>
    </rPh>
    <rPh sb="8" eb="10">
      <t>シュウイ</t>
    </rPh>
    <rPh sb="11" eb="13">
      <t>ヒトビト</t>
    </rPh>
    <rPh sb="14" eb="16">
      <t>イコウ</t>
    </rPh>
    <rPh sb="17" eb="18">
      <t>チガ</t>
    </rPh>
    <rPh sb="20" eb="22">
      <t>リカイ</t>
    </rPh>
    <phoneticPr fontId="1"/>
  </si>
  <si>
    <t>□ケアの受け手や周囲の人々の意向の違いを多職種に代弁できる</t>
    <rPh sb="4" eb="5">
      <t>ウ</t>
    </rPh>
    <rPh sb="6" eb="7">
      <t>テ</t>
    </rPh>
    <rPh sb="8" eb="10">
      <t>シュウイ</t>
    </rPh>
    <rPh sb="11" eb="13">
      <t>ヒトビト</t>
    </rPh>
    <rPh sb="14" eb="16">
      <t>イコウ</t>
    </rPh>
    <rPh sb="17" eb="18">
      <t>チガ</t>
    </rPh>
    <rPh sb="20" eb="23">
      <t>タショクシュ</t>
    </rPh>
    <rPh sb="24" eb="26">
      <t>ダイベン</t>
    </rPh>
    <phoneticPr fontId="1"/>
  </si>
  <si>
    <t>チームリーダーやコーディネーターの役割、また創造的能力を要求される役割を果たせる</t>
    <rPh sb="17" eb="19">
      <t>ヤクワリ</t>
    </rPh>
    <rPh sb="22" eb="25">
      <t>ソウゾウテキ</t>
    </rPh>
    <rPh sb="25" eb="27">
      <t>ノウリョク</t>
    </rPh>
    <rPh sb="28" eb="30">
      <t>ヨウキュウ</t>
    </rPh>
    <rPh sb="33" eb="35">
      <t>ヤクワリ</t>
    </rPh>
    <rPh sb="36" eb="37">
      <t>ハ</t>
    </rPh>
    <phoneticPr fontId="1"/>
  </si>
  <si>
    <t>□所属する事業所の地域の中での役割を自覚している</t>
    <rPh sb="1" eb="3">
      <t>ショゾク</t>
    </rPh>
    <rPh sb="5" eb="8">
      <t>ジギョウショ</t>
    </rPh>
    <rPh sb="9" eb="11">
      <t>チイキ</t>
    </rPh>
    <rPh sb="12" eb="13">
      <t>ナカ</t>
    </rPh>
    <rPh sb="15" eb="17">
      <t>ヤクワリ</t>
    </rPh>
    <rPh sb="18" eb="20">
      <t>ジカク</t>
    </rPh>
    <phoneticPr fontId="1"/>
  </si>
  <si>
    <t>自己の学習活動に積極的に取り組むだけでなく、新人や学生の指導的な役割を果たす</t>
    <rPh sb="0" eb="2">
      <t>ジコ</t>
    </rPh>
    <rPh sb="3" eb="7">
      <t>ガクシュウカツドウ</t>
    </rPh>
    <rPh sb="8" eb="11">
      <t>セッキョクテキ</t>
    </rPh>
    <rPh sb="12" eb="13">
      <t>ト</t>
    </rPh>
    <rPh sb="14" eb="15">
      <t>ク</t>
    </rPh>
    <rPh sb="22" eb="24">
      <t>シンジン</t>
    </rPh>
    <rPh sb="25" eb="27">
      <t>ガクセイ</t>
    </rPh>
    <rPh sb="28" eb="31">
      <t>シドウテキ</t>
    </rPh>
    <rPh sb="32" eb="34">
      <t>ヤクワリ</t>
    </rPh>
    <rPh sb="35" eb="36">
      <t>ハ</t>
    </rPh>
    <phoneticPr fontId="1"/>
  </si>
  <si>
    <t>□訪問看護師としての自立に向け、様々なケースに対応できる技術を習得している</t>
    <rPh sb="1" eb="6">
      <t>ホウモンカンゴシ</t>
    </rPh>
    <rPh sb="10" eb="12">
      <t>ジリツ</t>
    </rPh>
    <rPh sb="13" eb="14">
      <t>ム</t>
    </rPh>
    <rPh sb="16" eb="18">
      <t>サマザマ</t>
    </rPh>
    <rPh sb="23" eb="25">
      <t>タイオウ</t>
    </rPh>
    <rPh sb="28" eb="30">
      <t>ギジュツ</t>
    </rPh>
    <rPh sb="31" eb="33">
      <t>シュウトク</t>
    </rPh>
    <phoneticPr fontId="1"/>
  </si>
  <si>
    <t>ケアの受け手や状況（場）を統合しニーズをとらえる</t>
    <rPh sb="3" eb="4">
      <t>ウ</t>
    </rPh>
    <rPh sb="5" eb="6">
      <t>テ</t>
    </rPh>
    <rPh sb="7" eb="9">
      <t>ジョウキョウ</t>
    </rPh>
    <rPh sb="10" eb="11">
      <t>バ</t>
    </rPh>
    <rPh sb="13" eb="15">
      <t>トウゴウ</t>
    </rPh>
    <phoneticPr fontId="1"/>
  </si>
  <si>
    <t>□意図的に収集した情報を統合し、ニーズをとらえることができる</t>
    <rPh sb="1" eb="4">
      <t>イトテキ</t>
    </rPh>
    <rPh sb="5" eb="7">
      <t>シュウシュウ</t>
    </rPh>
    <rPh sb="9" eb="11">
      <t>ジョウホウ</t>
    </rPh>
    <rPh sb="12" eb="14">
      <t>トウゴウ</t>
    </rPh>
    <phoneticPr fontId="1"/>
  </si>
  <si>
    <t>様々な技術を選択・応用し看護を実践する</t>
    <rPh sb="0" eb="2">
      <t>サマザマ</t>
    </rPh>
    <rPh sb="3" eb="5">
      <t>ギジュツ</t>
    </rPh>
    <rPh sb="6" eb="8">
      <t>センタク</t>
    </rPh>
    <rPh sb="9" eb="11">
      <t>オウヨウ</t>
    </rPh>
    <rPh sb="12" eb="14">
      <t>カンゴ</t>
    </rPh>
    <rPh sb="15" eb="17">
      <t>ジッセン</t>
    </rPh>
    <phoneticPr fontId="1"/>
  </si>
  <si>
    <t>□ケアの受け手の顕在的・潜在的ニーズに応えるため、幅広い選択肢の中から適切なケアを実践できる</t>
    <rPh sb="4" eb="5">
      <t>ウ</t>
    </rPh>
    <rPh sb="6" eb="7">
      <t>テ</t>
    </rPh>
    <rPh sb="8" eb="11">
      <t>ケンザイテキ</t>
    </rPh>
    <rPh sb="12" eb="15">
      <t>センザイテキ</t>
    </rPh>
    <rPh sb="19" eb="20">
      <t>コタ</t>
    </rPh>
    <rPh sb="25" eb="27">
      <t>ハバヒロ</t>
    </rPh>
    <rPh sb="28" eb="31">
      <t>センタクシ</t>
    </rPh>
    <rPh sb="32" eb="33">
      <t>ナカ</t>
    </rPh>
    <rPh sb="35" eb="37">
      <t>テキセツ</t>
    </rPh>
    <rPh sb="41" eb="43">
      <t>ジッセン</t>
    </rPh>
    <phoneticPr fontId="1"/>
  </si>
  <si>
    <t>□幅広い視野でケアの受け手をとらえ、起こりうる課題や問題に対して予測的及び予防的に看護実践ができる</t>
    <rPh sb="1" eb="3">
      <t>ハバヒロ</t>
    </rPh>
    <rPh sb="4" eb="6">
      <t>シヤ</t>
    </rPh>
    <rPh sb="10" eb="11">
      <t>ウ</t>
    </rPh>
    <rPh sb="12" eb="13">
      <t>テ</t>
    </rPh>
    <rPh sb="18" eb="19">
      <t>オ</t>
    </rPh>
    <rPh sb="23" eb="25">
      <t>カダイ</t>
    </rPh>
    <rPh sb="26" eb="28">
      <t>モンダイ</t>
    </rPh>
    <rPh sb="29" eb="30">
      <t>タイ</t>
    </rPh>
    <rPh sb="32" eb="35">
      <t>ヨソクテキ</t>
    </rPh>
    <rPh sb="35" eb="36">
      <t>オヨ</t>
    </rPh>
    <rPh sb="37" eb="40">
      <t>ヨボウテキ</t>
    </rPh>
    <rPh sb="41" eb="43">
      <t>カンゴ</t>
    </rPh>
    <rPh sb="43" eb="45">
      <t>ジッセン</t>
    </rPh>
    <phoneticPr fontId="1"/>
  </si>
  <si>
    <t>ケアの受け手を取り巻く多職種の力を調整し連携できる</t>
    <rPh sb="3" eb="4">
      <t>ウ</t>
    </rPh>
    <rPh sb="5" eb="6">
      <t>テ</t>
    </rPh>
    <rPh sb="7" eb="8">
      <t>ト</t>
    </rPh>
    <rPh sb="9" eb="10">
      <t>マ</t>
    </rPh>
    <rPh sb="11" eb="14">
      <t>タショクシュ</t>
    </rPh>
    <rPh sb="15" eb="16">
      <t>チカラ</t>
    </rPh>
    <rPh sb="17" eb="19">
      <t>チョウセイ</t>
    </rPh>
    <rPh sb="20" eb="22">
      <t>レンケイ</t>
    </rPh>
    <phoneticPr fontId="1"/>
  </si>
  <si>
    <t>□ケアの受け手が置かれている状況（場）を広くとらえ、結果を予測しながら多職種連携の必要性を見極め、主体的に多職種と協力しあうことができる</t>
    <rPh sb="4" eb="5">
      <t>ウ</t>
    </rPh>
    <rPh sb="6" eb="7">
      <t>テ</t>
    </rPh>
    <rPh sb="8" eb="9">
      <t>オ</t>
    </rPh>
    <rPh sb="14" eb="16">
      <t>ジョウキョウ</t>
    </rPh>
    <rPh sb="17" eb="18">
      <t>バ</t>
    </rPh>
    <rPh sb="20" eb="21">
      <t>ヒロ</t>
    </rPh>
    <rPh sb="26" eb="28">
      <t>ケッカ</t>
    </rPh>
    <rPh sb="29" eb="31">
      <t>ヨソク</t>
    </rPh>
    <rPh sb="35" eb="40">
      <t>タショクシュレンケイ</t>
    </rPh>
    <rPh sb="41" eb="44">
      <t>ヒツヨウセイ</t>
    </rPh>
    <rPh sb="45" eb="47">
      <t>ミキワ</t>
    </rPh>
    <rPh sb="49" eb="52">
      <t>シュタイテキ</t>
    </rPh>
    <rPh sb="53" eb="56">
      <t>タショクシュ</t>
    </rPh>
    <rPh sb="57" eb="59">
      <t>キョウリョク</t>
    </rPh>
    <phoneticPr fontId="1"/>
  </si>
  <si>
    <t>□多職種連携が機能するように調整できる</t>
    <rPh sb="1" eb="6">
      <t>タショクシュレンケイ</t>
    </rPh>
    <rPh sb="7" eb="9">
      <t>キノウ</t>
    </rPh>
    <rPh sb="14" eb="16">
      <t>チョウセイ</t>
    </rPh>
    <phoneticPr fontId="1"/>
  </si>
  <si>
    <t>ケアの受け手や周囲の人々の意思決定に伴うゆらぎを共有でき、選択を尊重できる</t>
    <rPh sb="3" eb="4">
      <t>ウ</t>
    </rPh>
    <rPh sb="5" eb="6">
      <t>テ</t>
    </rPh>
    <rPh sb="7" eb="9">
      <t>シュウイ</t>
    </rPh>
    <rPh sb="10" eb="12">
      <t>ヒトビト</t>
    </rPh>
    <rPh sb="13" eb="17">
      <t>イシケッテイ</t>
    </rPh>
    <rPh sb="18" eb="19">
      <t>トモナ</t>
    </rPh>
    <rPh sb="24" eb="26">
      <t>キョウユウ</t>
    </rPh>
    <rPh sb="29" eb="31">
      <t>センタク</t>
    </rPh>
    <rPh sb="32" eb="34">
      <t>ソンチョウ</t>
    </rPh>
    <phoneticPr fontId="1"/>
  </si>
  <si>
    <t>□ケアの受け手や周囲の人々の意思決定プロセスに看護職の立場で参加し、適切な看護ケアを実践できる</t>
    <rPh sb="4" eb="5">
      <t>ウ</t>
    </rPh>
    <rPh sb="6" eb="7">
      <t>テ</t>
    </rPh>
    <rPh sb="8" eb="10">
      <t>シュウイ</t>
    </rPh>
    <rPh sb="11" eb="13">
      <t>ヒトビト</t>
    </rPh>
    <rPh sb="14" eb="18">
      <t>イシケッテイ</t>
    </rPh>
    <rPh sb="23" eb="26">
      <t>カンゴショク</t>
    </rPh>
    <rPh sb="27" eb="29">
      <t>タチバ</t>
    </rPh>
    <rPh sb="30" eb="32">
      <t>サンカ</t>
    </rPh>
    <rPh sb="34" eb="36">
      <t>テキセツ</t>
    </rPh>
    <rPh sb="37" eb="39">
      <t>カンゴ</t>
    </rPh>
    <rPh sb="42" eb="44">
      <t>ジッセン</t>
    </rPh>
    <phoneticPr fontId="1"/>
  </si>
  <si>
    <t>□特殊または専門的な能力を必要とされる役割、または指導的な役割（学生指導・業務改善係・学習会係・教育委員・リスクマネジメント係）を遂行できる</t>
    <rPh sb="1" eb="3">
      <t>トクシュ</t>
    </rPh>
    <rPh sb="6" eb="9">
      <t>センモンテキ</t>
    </rPh>
    <rPh sb="10" eb="12">
      <t>ノウリョク</t>
    </rPh>
    <rPh sb="13" eb="15">
      <t>ヒツヨウ</t>
    </rPh>
    <rPh sb="19" eb="21">
      <t>ヤクワリ</t>
    </rPh>
    <rPh sb="25" eb="28">
      <t>シドウテキ</t>
    </rPh>
    <rPh sb="29" eb="31">
      <t>ヤクワリ</t>
    </rPh>
    <rPh sb="32" eb="36">
      <t>ガクセイシドウ</t>
    </rPh>
    <rPh sb="37" eb="42">
      <t>ギョウムカイゼンガカリ</t>
    </rPh>
    <rPh sb="43" eb="45">
      <t>ガクシュウ</t>
    </rPh>
    <rPh sb="45" eb="46">
      <t>カイ</t>
    </rPh>
    <rPh sb="46" eb="47">
      <t>ガカリ</t>
    </rPh>
    <rPh sb="48" eb="50">
      <t>キョウイク</t>
    </rPh>
    <rPh sb="50" eb="52">
      <t>イイン</t>
    </rPh>
    <rPh sb="62" eb="63">
      <t>カカリ</t>
    </rPh>
    <rPh sb="65" eb="67">
      <t>スイコウ</t>
    </rPh>
    <phoneticPr fontId="1"/>
  </si>
  <si>
    <t>□管理・運営を理解し行動できる</t>
    <rPh sb="1" eb="3">
      <t>カンリ</t>
    </rPh>
    <rPh sb="4" eb="6">
      <t>ウンエイ</t>
    </rPh>
    <rPh sb="7" eb="9">
      <t>リカイ</t>
    </rPh>
    <rPh sb="10" eb="12">
      <t>コウドウ</t>
    </rPh>
    <phoneticPr fontId="1"/>
  </si>
  <si>
    <t>□現場の課題の明確化ができる</t>
    <rPh sb="1" eb="3">
      <t>ゲンバ</t>
    </rPh>
    <rPh sb="4" eb="6">
      <t>カダイ</t>
    </rPh>
    <rPh sb="7" eb="10">
      <t>メイカクカ</t>
    </rPh>
    <phoneticPr fontId="1"/>
  </si>
  <si>
    <t>自己の学習活動に積極的に取り組むだけでなくスタッフの指導的な役割を果たすことができる</t>
    <rPh sb="0" eb="2">
      <t>ジコ</t>
    </rPh>
    <rPh sb="3" eb="7">
      <t>ガクシュウカツドウ</t>
    </rPh>
    <rPh sb="8" eb="11">
      <t>セッキョクテキ</t>
    </rPh>
    <rPh sb="12" eb="13">
      <t>ト</t>
    </rPh>
    <rPh sb="14" eb="15">
      <t>ク</t>
    </rPh>
    <rPh sb="26" eb="29">
      <t>シドウテキ</t>
    </rPh>
    <rPh sb="30" eb="32">
      <t>ヤクワリ</t>
    </rPh>
    <rPh sb="33" eb="34">
      <t>ハ</t>
    </rPh>
    <phoneticPr fontId="1"/>
  </si>
  <si>
    <t>□訪問看護の調整力を発揮するための知識・技術を習得している</t>
    <rPh sb="1" eb="5">
      <t>ホウモンカンゴ</t>
    </rPh>
    <rPh sb="6" eb="9">
      <t>チョウセイリョク</t>
    </rPh>
    <rPh sb="10" eb="12">
      <t>ハッキ</t>
    </rPh>
    <rPh sb="17" eb="19">
      <t>チシキ</t>
    </rPh>
    <rPh sb="20" eb="22">
      <t>ギジュツ</t>
    </rPh>
    <rPh sb="23" eb="25">
      <t>シュウトク</t>
    </rPh>
    <phoneticPr fontId="1"/>
  </si>
  <si>
    <t>□自己のキャリア開発に関して目指す方向に主体的に取り組み、後輩のロールモデルとなる事ができる</t>
    <rPh sb="1" eb="3">
      <t>ジコ</t>
    </rPh>
    <rPh sb="8" eb="10">
      <t>カイハツ</t>
    </rPh>
    <rPh sb="11" eb="12">
      <t>カン</t>
    </rPh>
    <rPh sb="14" eb="16">
      <t>メザ</t>
    </rPh>
    <rPh sb="17" eb="19">
      <t>ホウコウ</t>
    </rPh>
    <rPh sb="20" eb="23">
      <t>シュタイテキ</t>
    </rPh>
    <rPh sb="24" eb="25">
      <t>ト</t>
    </rPh>
    <rPh sb="26" eb="27">
      <t>ク</t>
    </rPh>
    <rPh sb="29" eb="31">
      <t>コウハイ</t>
    </rPh>
    <rPh sb="41" eb="42">
      <t>コト</t>
    </rPh>
    <phoneticPr fontId="1"/>
  </si>
  <si>
    <t>ケアの受け手や状況（場）の関連や意味を踏まえてニーズをとらえる</t>
    <rPh sb="3" eb="4">
      <t>ウ</t>
    </rPh>
    <rPh sb="5" eb="6">
      <t>テ</t>
    </rPh>
    <rPh sb="7" eb="9">
      <t>ジョウキョウ</t>
    </rPh>
    <rPh sb="10" eb="11">
      <t>バ</t>
    </rPh>
    <rPh sb="13" eb="15">
      <t>カンレン</t>
    </rPh>
    <rPh sb="16" eb="18">
      <t>イミ</t>
    </rPh>
    <rPh sb="19" eb="20">
      <t>フ</t>
    </rPh>
    <phoneticPr fontId="1"/>
  </si>
  <si>
    <t>□複雑な状況を把握し、ケアの受け手を取り巻く多様な状況やニーズの情報収集ができる</t>
    <rPh sb="1" eb="3">
      <t>フクザツ</t>
    </rPh>
    <rPh sb="4" eb="6">
      <t>ジョウキョウ</t>
    </rPh>
    <rPh sb="7" eb="9">
      <t>ハアク</t>
    </rPh>
    <rPh sb="14" eb="15">
      <t>ウ</t>
    </rPh>
    <rPh sb="16" eb="17">
      <t>テ</t>
    </rPh>
    <rPh sb="18" eb="19">
      <t>ト</t>
    </rPh>
    <rPh sb="20" eb="21">
      <t>マ</t>
    </rPh>
    <rPh sb="22" eb="24">
      <t>タヨウ</t>
    </rPh>
    <rPh sb="25" eb="27">
      <t>ジョウキョウ</t>
    </rPh>
    <rPh sb="32" eb="36">
      <t>ジョウホウシュウシュウ</t>
    </rPh>
    <phoneticPr fontId="1"/>
  </si>
  <si>
    <t>□ケアの受け手や周囲の人々の価値観に応じた判断ができる</t>
    <rPh sb="4" eb="5">
      <t>ウ</t>
    </rPh>
    <rPh sb="6" eb="7">
      <t>テ</t>
    </rPh>
    <rPh sb="8" eb="10">
      <t>シュウイ</t>
    </rPh>
    <rPh sb="11" eb="13">
      <t>ヒトビト</t>
    </rPh>
    <rPh sb="14" eb="17">
      <t>カチカン</t>
    </rPh>
    <rPh sb="18" eb="19">
      <t>オウ</t>
    </rPh>
    <rPh sb="21" eb="23">
      <t>ハンダン</t>
    </rPh>
    <phoneticPr fontId="1"/>
  </si>
  <si>
    <t>最新の知見を取り入れた創造的な看護を実践する</t>
    <rPh sb="0" eb="2">
      <t>サイシン</t>
    </rPh>
    <rPh sb="3" eb="5">
      <t>チケン</t>
    </rPh>
    <rPh sb="6" eb="7">
      <t>ト</t>
    </rPh>
    <rPh sb="8" eb="9">
      <t>イ</t>
    </rPh>
    <rPh sb="11" eb="14">
      <t>ソウゾウテキ</t>
    </rPh>
    <rPh sb="15" eb="17">
      <t>カンゴ</t>
    </rPh>
    <rPh sb="18" eb="20">
      <t>ジッセン</t>
    </rPh>
    <phoneticPr fontId="1"/>
  </si>
  <si>
    <t>□複雑な問題をアセスメントし、最適な看護を選択できる</t>
    <rPh sb="1" eb="3">
      <t>フクザツ</t>
    </rPh>
    <rPh sb="4" eb="6">
      <t>モンダイ</t>
    </rPh>
    <rPh sb="15" eb="17">
      <t>サイテキ</t>
    </rPh>
    <rPh sb="18" eb="20">
      <t>カンゴ</t>
    </rPh>
    <rPh sb="21" eb="23">
      <t>センタク</t>
    </rPh>
    <phoneticPr fontId="1"/>
  </si>
  <si>
    <t>□複雑な状況（場）の中で見えにくくなっているケアの受け手のニーズに適切に対応するために、自律的な判断のもと関係者に積極的に働きかけることができる</t>
    <rPh sb="1" eb="3">
      <t>フクザツ</t>
    </rPh>
    <rPh sb="4" eb="6">
      <t>ジョウキョウ</t>
    </rPh>
    <rPh sb="7" eb="8">
      <t>バ</t>
    </rPh>
    <rPh sb="10" eb="11">
      <t>ナカ</t>
    </rPh>
    <rPh sb="12" eb="13">
      <t>ミ</t>
    </rPh>
    <rPh sb="25" eb="26">
      <t>ウ</t>
    </rPh>
    <rPh sb="27" eb="28">
      <t>テ</t>
    </rPh>
    <rPh sb="33" eb="35">
      <t>テキセツ</t>
    </rPh>
    <rPh sb="36" eb="38">
      <t>タイオウ</t>
    </rPh>
    <rPh sb="44" eb="47">
      <t>ジリツテキ</t>
    </rPh>
    <rPh sb="48" eb="50">
      <t>ハンダン</t>
    </rPh>
    <rPh sb="53" eb="56">
      <t>カンケイシャ</t>
    </rPh>
    <rPh sb="57" eb="60">
      <t>セッキョクテキ</t>
    </rPh>
    <rPh sb="61" eb="62">
      <t>ハタラ</t>
    </rPh>
    <phoneticPr fontId="1"/>
  </si>
  <si>
    <t>□多職種連携が十分に機能するよう、その調整的役割を担うことができる</t>
    <rPh sb="1" eb="4">
      <t>タショクシュ</t>
    </rPh>
    <rPh sb="4" eb="6">
      <t>レンケイ</t>
    </rPh>
    <rPh sb="7" eb="9">
      <t>ジュウブン</t>
    </rPh>
    <rPh sb="10" eb="12">
      <t>キノウ</t>
    </rPh>
    <rPh sb="19" eb="22">
      <t>チョウセイテキ</t>
    </rPh>
    <rPh sb="22" eb="24">
      <t>ヤクワリ</t>
    </rPh>
    <rPh sb="25" eb="26">
      <t>ニナ</t>
    </rPh>
    <phoneticPr fontId="1"/>
  </si>
  <si>
    <t>□関係者、多職種間の中心的役割を担うことができる</t>
    <rPh sb="1" eb="4">
      <t>カンケイシャ</t>
    </rPh>
    <rPh sb="5" eb="9">
      <t>タショクシュカン</t>
    </rPh>
    <rPh sb="10" eb="13">
      <t>チュウシンテキ</t>
    </rPh>
    <rPh sb="13" eb="15">
      <t>ヤクワリ</t>
    </rPh>
    <rPh sb="16" eb="17">
      <t>ニナ</t>
    </rPh>
    <phoneticPr fontId="1"/>
  </si>
  <si>
    <t>□目標に向かって多職種の活力を引き出すことができる</t>
    <rPh sb="1" eb="3">
      <t>モクヒョウ</t>
    </rPh>
    <rPh sb="4" eb="5">
      <t>ム</t>
    </rPh>
    <rPh sb="8" eb="11">
      <t>タショクシュ</t>
    </rPh>
    <rPh sb="12" eb="14">
      <t>カツリョク</t>
    </rPh>
    <rPh sb="15" eb="16">
      <t>ヒ</t>
    </rPh>
    <rPh sb="17" eb="18">
      <t>ダ</t>
    </rPh>
    <phoneticPr fontId="1"/>
  </si>
  <si>
    <t>複雑な意思決定プロセスにおいて、多職種も含めた調整的役割を担うことができる</t>
    <rPh sb="0" eb="2">
      <t>フクザツ</t>
    </rPh>
    <rPh sb="3" eb="7">
      <t>イシケッテイ</t>
    </rPh>
    <rPh sb="16" eb="19">
      <t>タショクシュ</t>
    </rPh>
    <rPh sb="20" eb="21">
      <t>フク</t>
    </rPh>
    <rPh sb="23" eb="26">
      <t>チョウセイテキ</t>
    </rPh>
    <rPh sb="26" eb="28">
      <t>ヤクワリ</t>
    </rPh>
    <rPh sb="29" eb="30">
      <t>ニナ</t>
    </rPh>
    <phoneticPr fontId="1"/>
  </si>
  <si>
    <t>□適切な資源を積極的に活用し、ケアの受け手や周囲の人々の意思決定プロセスを支援できる</t>
    <rPh sb="1" eb="3">
      <t>テキセツ</t>
    </rPh>
    <rPh sb="4" eb="6">
      <t>シゲン</t>
    </rPh>
    <rPh sb="7" eb="10">
      <t>セッキョクテキ</t>
    </rPh>
    <rPh sb="11" eb="13">
      <t>カツヨウ</t>
    </rPh>
    <rPh sb="18" eb="19">
      <t>ウ</t>
    </rPh>
    <rPh sb="20" eb="21">
      <t>テ</t>
    </rPh>
    <rPh sb="22" eb="24">
      <t>シュウイ</t>
    </rPh>
    <rPh sb="25" eb="27">
      <t>ヒトビト</t>
    </rPh>
    <rPh sb="28" eb="32">
      <t>イシケッテイ</t>
    </rPh>
    <rPh sb="37" eb="39">
      <t>シエン</t>
    </rPh>
    <phoneticPr fontId="1"/>
  </si>
  <si>
    <t>□法的および文化的配慮など多方面からケアの受け手や周囲の人々を擁護した意思決定プロセスを支援できる</t>
    <rPh sb="1" eb="3">
      <t>ホウテキ</t>
    </rPh>
    <rPh sb="6" eb="9">
      <t>ブンカテキ</t>
    </rPh>
    <rPh sb="9" eb="11">
      <t>ハイリョ</t>
    </rPh>
    <rPh sb="13" eb="16">
      <t>タホウメン</t>
    </rPh>
    <rPh sb="21" eb="22">
      <t>ウ</t>
    </rPh>
    <rPh sb="23" eb="24">
      <t>テ</t>
    </rPh>
    <rPh sb="25" eb="27">
      <t>シュウイ</t>
    </rPh>
    <rPh sb="28" eb="30">
      <t>ヒトビト</t>
    </rPh>
    <rPh sb="31" eb="33">
      <t>ヨウゴ</t>
    </rPh>
    <rPh sb="35" eb="39">
      <t>イシケッテイ</t>
    </rPh>
    <rPh sb="44" eb="46">
      <t>シエン</t>
    </rPh>
    <phoneticPr fontId="1"/>
  </si>
  <si>
    <t>□事業所内でのリーダーとして役割を遂行できる</t>
    <rPh sb="1" eb="4">
      <t>ジギョウショ</t>
    </rPh>
    <rPh sb="4" eb="5">
      <t>ナイ</t>
    </rPh>
    <rPh sb="14" eb="16">
      <t>ヤクワリ</t>
    </rPh>
    <rPh sb="17" eb="19">
      <t>スイコウ</t>
    </rPh>
    <phoneticPr fontId="1"/>
  </si>
  <si>
    <t>□地域・組織から求められる役割を遂行できる</t>
    <rPh sb="1" eb="3">
      <t>チイキ</t>
    </rPh>
    <rPh sb="4" eb="6">
      <t>ソシキ</t>
    </rPh>
    <rPh sb="8" eb="9">
      <t>モト</t>
    </rPh>
    <rPh sb="13" eb="15">
      <t>ヤクワリ</t>
    </rPh>
    <rPh sb="16" eb="18">
      <t>スイコウ</t>
    </rPh>
    <phoneticPr fontId="1"/>
  </si>
  <si>
    <t>□事業所内の健全な管理・運営ができる</t>
    <rPh sb="1" eb="5">
      <t>ジギョウショナイ</t>
    </rPh>
    <rPh sb="6" eb="8">
      <t>ケンゼン</t>
    </rPh>
    <rPh sb="9" eb="11">
      <t>カンリ</t>
    </rPh>
    <rPh sb="12" eb="14">
      <t>ウンエイ</t>
    </rPh>
    <phoneticPr fontId="1"/>
  </si>
  <si>
    <t>□地域で組織や職種を超えた役割を担いケアの質に貢献できる活動ができる</t>
    <rPh sb="1" eb="3">
      <t>チイキ</t>
    </rPh>
    <rPh sb="4" eb="6">
      <t>ソシキ</t>
    </rPh>
    <rPh sb="7" eb="9">
      <t>ショクシュ</t>
    </rPh>
    <rPh sb="10" eb="11">
      <t>コ</t>
    </rPh>
    <rPh sb="13" eb="15">
      <t>ヤクワリ</t>
    </rPh>
    <rPh sb="16" eb="17">
      <t>ニナ</t>
    </rPh>
    <rPh sb="21" eb="22">
      <t>シツ</t>
    </rPh>
    <rPh sb="23" eb="25">
      <t>コウケン</t>
    </rPh>
    <rPh sb="28" eb="30">
      <t>カツドウ</t>
    </rPh>
    <phoneticPr fontId="1"/>
  </si>
  <si>
    <t>自己の学習活動に積極的に取り組みながら、同時に個々のスタッフのキャリアアップに向け指導・支援することができる</t>
    <rPh sb="0" eb="2">
      <t>ジコ</t>
    </rPh>
    <rPh sb="3" eb="7">
      <t>ガクシュウカツドウ</t>
    </rPh>
    <rPh sb="8" eb="11">
      <t>セッキョクテキ</t>
    </rPh>
    <rPh sb="12" eb="13">
      <t>ト</t>
    </rPh>
    <rPh sb="14" eb="15">
      <t>ク</t>
    </rPh>
    <rPh sb="20" eb="22">
      <t>ドウジ</t>
    </rPh>
    <rPh sb="23" eb="25">
      <t>ココ</t>
    </rPh>
    <rPh sb="39" eb="40">
      <t>ム</t>
    </rPh>
    <rPh sb="41" eb="43">
      <t>シドウ</t>
    </rPh>
    <rPh sb="44" eb="46">
      <t>シエン</t>
    </rPh>
    <phoneticPr fontId="1"/>
  </si>
  <si>
    <t>□訪問看護分野における先導役として自覚を持ち行動できる</t>
    <rPh sb="1" eb="5">
      <t>ホウモンカンゴ</t>
    </rPh>
    <rPh sb="5" eb="7">
      <t>ブンヤ</t>
    </rPh>
    <rPh sb="11" eb="14">
      <t>センドウヤク</t>
    </rPh>
    <rPh sb="17" eb="19">
      <t>ジカク</t>
    </rPh>
    <rPh sb="20" eb="21">
      <t>モ</t>
    </rPh>
    <rPh sb="22" eb="24">
      <t>コウドウ</t>
    </rPh>
    <phoneticPr fontId="1"/>
  </si>
  <si>
    <t>□単独で専門領域や高度な看護技術等についての自己教育活動を展開することができる。主となり、研究活動を実践できる。また教育的役割がとれる</t>
    <rPh sb="1" eb="3">
      <t>タンドク</t>
    </rPh>
    <rPh sb="4" eb="8">
      <t>センモンリョウイキ</t>
    </rPh>
    <rPh sb="9" eb="11">
      <t>コウド</t>
    </rPh>
    <rPh sb="12" eb="14">
      <t>カンゴ</t>
    </rPh>
    <rPh sb="14" eb="16">
      <t>ギジュツ</t>
    </rPh>
    <rPh sb="16" eb="17">
      <t>トウ</t>
    </rPh>
    <rPh sb="22" eb="28">
      <t>ジコキョウイクカツドウ</t>
    </rPh>
    <rPh sb="29" eb="31">
      <t>テンカイ</t>
    </rPh>
    <rPh sb="40" eb="41">
      <t>シュ</t>
    </rPh>
    <rPh sb="45" eb="47">
      <t>ケンキュウ</t>
    </rPh>
    <rPh sb="47" eb="49">
      <t>カツドウ</t>
    </rPh>
    <rPh sb="50" eb="52">
      <t>ジッセン</t>
    </rPh>
    <rPh sb="58" eb="61">
      <t>キョウイクテキ</t>
    </rPh>
    <rPh sb="61" eb="63">
      <t>ヤクワリ</t>
    </rPh>
    <phoneticPr fontId="1"/>
  </si>
  <si>
    <t>受け持ち利用者の情報収集、アセスメント、計画立案・修正、実践、評価が自立してできる</t>
    <rPh sb="0" eb="1">
      <t>ウ</t>
    </rPh>
    <rPh sb="2" eb="3">
      <t>モ</t>
    </rPh>
    <rPh sb="4" eb="7">
      <t>リヨウシャ</t>
    </rPh>
    <rPh sb="8" eb="12">
      <t>ジョウホウシュウシュウ</t>
    </rPh>
    <rPh sb="20" eb="24">
      <t>ケイカクリツアン</t>
    </rPh>
    <rPh sb="25" eb="27">
      <t>シュウセイ</t>
    </rPh>
    <rPh sb="28" eb="30">
      <t>ジッセン</t>
    </rPh>
    <rPh sb="31" eb="33">
      <t>ヒョウカ</t>
    </rPh>
    <rPh sb="34" eb="36">
      <t>ジリツ</t>
    </rPh>
    <phoneticPr fontId="1"/>
  </si>
  <si>
    <t>利用者の状態や状況から、自ら対応できるかを判断することができる</t>
    <rPh sb="0" eb="3">
      <t>リヨウシャ</t>
    </rPh>
    <rPh sb="4" eb="6">
      <t>ジョウタイ</t>
    </rPh>
    <rPh sb="7" eb="9">
      <t>ジョウキョウ</t>
    </rPh>
    <rPh sb="12" eb="13">
      <t>ミズカ</t>
    </rPh>
    <rPh sb="14" eb="16">
      <t>タイオウ</t>
    </rPh>
    <rPh sb="21" eb="23">
      <t>ハンダン</t>
    </rPh>
    <phoneticPr fontId="1"/>
  </si>
  <si>
    <t>利用者の病状や状況の変化に応じたケアや対応ができる</t>
    <rPh sb="0" eb="3">
      <t>リヨウシャ</t>
    </rPh>
    <rPh sb="4" eb="6">
      <t>ビョウジョウ</t>
    </rPh>
    <rPh sb="7" eb="9">
      <t>ジョウキョウ</t>
    </rPh>
    <rPh sb="10" eb="12">
      <t>ヘンカ</t>
    </rPh>
    <rPh sb="13" eb="14">
      <t>オウ</t>
    </rPh>
    <rPh sb="19" eb="21">
      <t>タイオウ</t>
    </rPh>
    <phoneticPr fontId="1"/>
  </si>
  <si>
    <t>複数の医療処置や技術を自立して実践できる</t>
    <rPh sb="0" eb="2">
      <t>フクスウ</t>
    </rPh>
    <rPh sb="3" eb="7">
      <t>イリョウショチ</t>
    </rPh>
    <rPh sb="8" eb="10">
      <t>ギジュツ</t>
    </rPh>
    <rPh sb="11" eb="13">
      <t>ジリツ</t>
    </rPh>
    <rPh sb="15" eb="17">
      <t>ジッセン</t>
    </rPh>
    <phoneticPr fontId="1"/>
  </si>
  <si>
    <t>比較的重症でない利用者や状態の安定している利用者について、ケアプラン（居宅サービス計画書）の中で定められた時間の中で、必要なケアを実践できる</t>
    <rPh sb="0" eb="3">
      <t>ヒカクテキ</t>
    </rPh>
    <rPh sb="3" eb="5">
      <t>ジュウショウ</t>
    </rPh>
    <rPh sb="8" eb="11">
      <t>リヨウシャ</t>
    </rPh>
    <rPh sb="12" eb="14">
      <t>ジョウタイ</t>
    </rPh>
    <rPh sb="15" eb="17">
      <t>アンテイ</t>
    </rPh>
    <rPh sb="21" eb="24">
      <t>リヨウシャ</t>
    </rPh>
    <rPh sb="35" eb="37">
      <t>キョタク</t>
    </rPh>
    <rPh sb="41" eb="44">
      <t>ケイカクショ</t>
    </rPh>
    <rPh sb="46" eb="47">
      <t>ナカ</t>
    </rPh>
    <rPh sb="48" eb="49">
      <t>サダ</t>
    </rPh>
    <rPh sb="53" eb="55">
      <t>ジカン</t>
    </rPh>
    <rPh sb="56" eb="57">
      <t>ナカ</t>
    </rPh>
    <rPh sb="59" eb="61">
      <t>ヒツヨウ</t>
    </rPh>
    <rPh sb="65" eb="67">
      <t>ジッセン</t>
    </rPh>
    <phoneticPr fontId="1"/>
  </si>
  <si>
    <t>想定より利用者の状態が重症であったり、自らが対応をすることが困難であると判断した場合に、事業所等に連絡相談して指示を受けることができる</t>
    <rPh sb="0" eb="2">
      <t>ソウテイ</t>
    </rPh>
    <rPh sb="4" eb="7">
      <t>リヨウシャ</t>
    </rPh>
    <rPh sb="8" eb="10">
      <t>ジョウタイ</t>
    </rPh>
    <rPh sb="11" eb="13">
      <t>ジュウショウ</t>
    </rPh>
    <rPh sb="19" eb="20">
      <t>ミズカ</t>
    </rPh>
    <rPh sb="22" eb="24">
      <t>タイオウ</t>
    </rPh>
    <rPh sb="30" eb="32">
      <t>コンナン</t>
    </rPh>
    <rPh sb="36" eb="38">
      <t>ハンダン</t>
    </rPh>
    <rPh sb="40" eb="42">
      <t>バアイ</t>
    </rPh>
    <rPh sb="44" eb="48">
      <t>ジギョウショトウ</t>
    </rPh>
    <rPh sb="49" eb="53">
      <t>レンラクソウダン</t>
    </rPh>
    <rPh sb="55" eb="57">
      <t>シジ</t>
    </rPh>
    <rPh sb="58" eb="59">
      <t>ウ</t>
    </rPh>
    <phoneticPr fontId="1"/>
  </si>
  <si>
    <t>医療職以外にも伝わるような丁寧な説明を行うことができる。</t>
    <rPh sb="0" eb="3">
      <t>イリョウショク</t>
    </rPh>
    <rPh sb="3" eb="5">
      <t>イガイ</t>
    </rPh>
    <rPh sb="7" eb="8">
      <t>ツタ</t>
    </rPh>
    <rPh sb="13" eb="15">
      <t>テイネイ</t>
    </rPh>
    <rPh sb="16" eb="18">
      <t>セツメイ</t>
    </rPh>
    <rPh sb="19" eb="20">
      <t>オコナ</t>
    </rPh>
    <phoneticPr fontId="1"/>
  </si>
  <si>
    <t>利用者に関わる医師及び多職種と自立して連携できる</t>
    <rPh sb="0" eb="3">
      <t>リヨウシャ</t>
    </rPh>
    <rPh sb="4" eb="5">
      <t>カカ</t>
    </rPh>
    <rPh sb="7" eb="9">
      <t>イシ</t>
    </rPh>
    <rPh sb="9" eb="10">
      <t>オヨ</t>
    </rPh>
    <rPh sb="11" eb="14">
      <t>タショクシュ</t>
    </rPh>
    <rPh sb="15" eb="17">
      <t>ジリツ</t>
    </rPh>
    <rPh sb="19" eb="21">
      <t>レンケイ</t>
    </rPh>
    <phoneticPr fontId="1"/>
  </si>
  <si>
    <t>助言を受けながら、受け持ち利用者の急な病状の変化に対するサービス調整などの体制づくりができる</t>
    <rPh sb="0" eb="2">
      <t>ジョゲン</t>
    </rPh>
    <rPh sb="3" eb="4">
      <t>ウ</t>
    </rPh>
    <rPh sb="9" eb="10">
      <t>ウ</t>
    </rPh>
    <rPh sb="11" eb="12">
      <t>モ</t>
    </rPh>
    <rPh sb="13" eb="16">
      <t>リヨウシャ</t>
    </rPh>
    <rPh sb="17" eb="18">
      <t>キュウ</t>
    </rPh>
    <rPh sb="19" eb="21">
      <t>ビョウジョウ</t>
    </rPh>
    <rPh sb="22" eb="24">
      <t>ヘンカ</t>
    </rPh>
    <rPh sb="25" eb="26">
      <t>タイ</t>
    </rPh>
    <rPh sb="32" eb="34">
      <t>チョウセイ</t>
    </rPh>
    <rPh sb="37" eb="39">
      <t>タイセイ</t>
    </rPh>
    <phoneticPr fontId="1"/>
  </si>
  <si>
    <t>事業所内カンファレンスに参加し、積極的に発言することで、必要な情報を関係者と共有する</t>
    <rPh sb="0" eb="4">
      <t>ジギョウショナイ</t>
    </rPh>
    <rPh sb="12" eb="14">
      <t>サンカ</t>
    </rPh>
    <rPh sb="16" eb="19">
      <t>セッキョクテキ</t>
    </rPh>
    <rPh sb="20" eb="22">
      <t>ハツゲン</t>
    </rPh>
    <rPh sb="28" eb="30">
      <t>ヒツヨウ</t>
    </rPh>
    <rPh sb="31" eb="33">
      <t>ジョウホウ</t>
    </rPh>
    <rPh sb="34" eb="37">
      <t>カンケイシャ</t>
    </rPh>
    <rPh sb="38" eb="40">
      <t>キョウユウ</t>
    </rPh>
    <phoneticPr fontId="1"/>
  </si>
  <si>
    <t>助言を受けながら、利用者や家族等との言葉から、思いや考え、希望を確認できる</t>
    <rPh sb="0" eb="2">
      <t>ジョゲン</t>
    </rPh>
    <rPh sb="3" eb="4">
      <t>ウ</t>
    </rPh>
    <rPh sb="9" eb="12">
      <t>リヨウシャ</t>
    </rPh>
    <rPh sb="13" eb="15">
      <t>カゾク</t>
    </rPh>
    <rPh sb="15" eb="16">
      <t>トウ</t>
    </rPh>
    <rPh sb="18" eb="20">
      <t>コトバ</t>
    </rPh>
    <rPh sb="23" eb="24">
      <t>オモ</t>
    </rPh>
    <rPh sb="26" eb="27">
      <t>カンガ</t>
    </rPh>
    <rPh sb="29" eb="31">
      <t>キボウ</t>
    </rPh>
    <rPh sb="32" eb="34">
      <t>カクニン</t>
    </rPh>
    <phoneticPr fontId="1"/>
  </si>
  <si>
    <t>利用者や家族等の意思に対し、その意思を支え続けられる体制・環境になっているかを考えることができる</t>
    <rPh sb="0" eb="3">
      <t>リヨウシャ</t>
    </rPh>
    <rPh sb="4" eb="6">
      <t>カゾク</t>
    </rPh>
    <rPh sb="6" eb="7">
      <t>トウ</t>
    </rPh>
    <rPh sb="8" eb="10">
      <t>イシ</t>
    </rPh>
    <rPh sb="11" eb="12">
      <t>タイ</t>
    </rPh>
    <rPh sb="16" eb="18">
      <t>イシ</t>
    </rPh>
    <rPh sb="19" eb="20">
      <t>ササ</t>
    </rPh>
    <rPh sb="21" eb="22">
      <t>ツヅ</t>
    </rPh>
    <rPh sb="26" eb="28">
      <t>タイセイ</t>
    </rPh>
    <rPh sb="29" eb="31">
      <t>カンキョウ</t>
    </rPh>
    <rPh sb="39" eb="40">
      <t>カンガ</t>
    </rPh>
    <phoneticPr fontId="1"/>
  </si>
  <si>
    <t>利用者と家族等の言葉だけでなく、歴史や日々の生活にも目を向け、思いや考え、希望を意図的に確認することができる</t>
    <rPh sb="0" eb="3">
      <t>リヨウシャ</t>
    </rPh>
    <rPh sb="4" eb="6">
      <t>カゾク</t>
    </rPh>
    <rPh sb="6" eb="7">
      <t>トウ</t>
    </rPh>
    <rPh sb="8" eb="10">
      <t>コトバ</t>
    </rPh>
    <rPh sb="16" eb="18">
      <t>レキシ</t>
    </rPh>
    <rPh sb="19" eb="21">
      <t>ヒビ</t>
    </rPh>
    <rPh sb="22" eb="24">
      <t>セイカツ</t>
    </rPh>
    <rPh sb="26" eb="27">
      <t>メ</t>
    </rPh>
    <rPh sb="28" eb="29">
      <t>ム</t>
    </rPh>
    <rPh sb="31" eb="32">
      <t>オモ</t>
    </rPh>
    <rPh sb="34" eb="35">
      <t>カンガ</t>
    </rPh>
    <rPh sb="37" eb="39">
      <t>キボウ</t>
    </rPh>
    <rPh sb="40" eb="43">
      <t>イトテキ</t>
    </rPh>
    <rPh sb="44" eb="46">
      <t>カクニン</t>
    </rPh>
    <phoneticPr fontId="1"/>
  </si>
  <si>
    <t>コミュニケーションの中から利用者と家族等の思いや希望等を傾聴し、共感的に受け止めることができる</t>
    <rPh sb="10" eb="11">
      <t>ナカ</t>
    </rPh>
    <rPh sb="13" eb="16">
      <t>リヨウシャ</t>
    </rPh>
    <rPh sb="17" eb="19">
      <t>カゾク</t>
    </rPh>
    <rPh sb="19" eb="20">
      <t>トウ</t>
    </rPh>
    <rPh sb="21" eb="22">
      <t>オモ</t>
    </rPh>
    <rPh sb="24" eb="27">
      <t>キボウナド</t>
    </rPh>
    <rPh sb="28" eb="30">
      <t>ケイチョウ</t>
    </rPh>
    <rPh sb="32" eb="35">
      <t>キョウカンテキ</t>
    </rPh>
    <rPh sb="36" eb="37">
      <t>ウ</t>
    </rPh>
    <rPh sb="38" eb="39">
      <t>ト</t>
    </rPh>
    <phoneticPr fontId="1"/>
  </si>
  <si>
    <t>利用者や家族等のケアやサービスに対する希望等をくみ取り、次の訪問時のケアに活かすことができる</t>
    <rPh sb="0" eb="3">
      <t>リヨウシャ</t>
    </rPh>
    <rPh sb="4" eb="6">
      <t>カゾク</t>
    </rPh>
    <rPh sb="6" eb="7">
      <t>トウ</t>
    </rPh>
    <rPh sb="16" eb="17">
      <t>タイ</t>
    </rPh>
    <rPh sb="19" eb="22">
      <t>キボウナド</t>
    </rPh>
    <rPh sb="25" eb="26">
      <t>ト</t>
    </rPh>
    <rPh sb="28" eb="29">
      <t>ツギ</t>
    </rPh>
    <rPh sb="30" eb="32">
      <t>ホウモン</t>
    </rPh>
    <rPh sb="32" eb="33">
      <t>ジ</t>
    </rPh>
    <rPh sb="37" eb="38">
      <t>イ</t>
    </rPh>
    <phoneticPr fontId="1"/>
  </si>
  <si>
    <t>情報収集においては、利用者・家族等・多職種間での情報の認識のずれの有無を確かめることができる</t>
    <rPh sb="0" eb="4">
      <t>ジョウホウシュウシュウ</t>
    </rPh>
    <rPh sb="10" eb="13">
      <t>リヨウシャ</t>
    </rPh>
    <rPh sb="14" eb="16">
      <t>カゾク</t>
    </rPh>
    <rPh sb="16" eb="17">
      <t>トウ</t>
    </rPh>
    <rPh sb="18" eb="22">
      <t>タショクシュカン</t>
    </rPh>
    <rPh sb="24" eb="26">
      <t>ジョウホウ</t>
    </rPh>
    <rPh sb="27" eb="29">
      <t>ニンシキ</t>
    </rPh>
    <rPh sb="33" eb="35">
      <t>ウム</t>
    </rPh>
    <rPh sb="36" eb="37">
      <t>タシ</t>
    </rPh>
    <phoneticPr fontId="1"/>
  </si>
  <si>
    <t>身体状態だけでなく、生活行動の変化に気づく。</t>
    <rPh sb="0" eb="4">
      <t>シンタイジョウタイ</t>
    </rPh>
    <rPh sb="10" eb="14">
      <t>セイカツコウドウ</t>
    </rPh>
    <rPh sb="15" eb="17">
      <t>ヘンカ</t>
    </rPh>
    <rPh sb="18" eb="19">
      <t>キ</t>
    </rPh>
    <phoneticPr fontId="1"/>
  </si>
  <si>
    <t>利用者の家においてケアを提供することについて配慮したケアの実践することができる</t>
    <rPh sb="0" eb="3">
      <t>リヨウシャ</t>
    </rPh>
    <rPh sb="4" eb="5">
      <t>イエ</t>
    </rPh>
    <rPh sb="12" eb="14">
      <t>テイキョウ</t>
    </rPh>
    <rPh sb="22" eb="24">
      <t>ハイリョ</t>
    </rPh>
    <rPh sb="29" eb="31">
      <t>ジッセン</t>
    </rPh>
    <phoneticPr fontId="1"/>
  </si>
  <si>
    <t>比較的重症な利用者について、ケアプラン（居宅サービス計画書）の中の定められた時間の中で、必要なケアを実践できる。また、さらに適切なケアプランへの提案ができる</t>
    <rPh sb="0" eb="3">
      <t>ヒカクテキ</t>
    </rPh>
    <rPh sb="3" eb="5">
      <t>ジュウショウ</t>
    </rPh>
    <rPh sb="6" eb="9">
      <t>リヨウシャ</t>
    </rPh>
    <rPh sb="20" eb="22">
      <t>キョタク</t>
    </rPh>
    <rPh sb="26" eb="29">
      <t>ケイカクショ</t>
    </rPh>
    <rPh sb="31" eb="32">
      <t>ナカ</t>
    </rPh>
    <rPh sb="33" eb="34">
      <t>サダ</t>
    </rPh>
    <rPh sb="38" eb="40">
      <t>ジカン</t>
    </rPh>
    <rPh sb="41" eb="42">
      <t>ナカ</t>
    </rPh>
    <rPh sb="44" eb="46">
      <t>ヒツヨウ</t>
    </rPh>
    <rPh sb="50" eb="52">
      <t>ジッセン</t>
    </rPh>
    <rPh sb="62" eb="64">
      <t>テキセツ</t>
    </rPh>
    <rPh sb="72" eb="74">
      <t>テイアン</t>
    </rPh>
    <phoneticPr fontId="1"/>
  </si>
  <si>
    <t>利用者に病状の変化や問題等が生じた場合、臨機応変に対応できる</t>
    <rPh sb="0" eb="3">
      <t>リヨウシャ</t>
    </rPh>
    <rPh sb="4" eb="6">
      <t>ビョウジョウ</t>
    </rPh>
    <rPh sb="7" eb="9">
      <t>ヘンカ</t>
    </rPh>
    <rPh sb="10" eb="13">
      <t>モンダイトウ</t>
    </rPh>
    <rPh sb="14" eb="15">
      <t>ショウ</t>
    </rPh>
    <rPh sb="17" eb="19">
      <t>バアイ</t>
    </rPh>
    <rPh sb="20" eb="24">
      <t>リンキオウヘン</t>
    </rPh>
    <rPh sb="25" eb="27">
      <t>タイオウ</t>
    </rPh>
    <phoneticPr fontId="1"/>
  </si>
  <si>
    <t>自立して、状態の安定している慢性疾患の利用者についてサービス調整などの体制づくりをする</t>
    <rPh sb="0" eb="2">
      <t>ジリツ</t>
    </rPh>
    <rPh sb="5" eb="7">
      <t>ジョウタイ</t>
    </rPh>
    <rPh sb="8" eb="10">
      <t>アンテイ</t>
    </rPh>
    <rPh sb="14" eb="18">
      <t>マンセイシッカン</t>
    </rPh>
    <rPh sb="19" eb="22">
      <t>リヨウシャ</t>
    </rPh>
    <rPh sb="30" eb="32">
      <t>チョウセイ</t>
    </rPh>
    <rPh sb="35" eb="37">
      <t>タイセイ</t>
    </rPh>
    <phoneticPr fontId="1"/>
  </si>
  <si>
    <t>事業所内カンファレンスにおいて、定期的なカンファレンスだけでなく、必要なタイミングを見極めてカンファレンスを開催する</t>
    <rPh sb="0" eb="4">
      <t>ジギョウショナイ</t>
    </rPh>
    <rPh sb="16" eb="19">
      <t>テイキテキ</t>
    </rPh>
    <rPh sb="33" eb="35">
      <t>ヒツヨウ</t>
    </rPh>
    <rPh sb="42" eb="44">
      <t>ミキワ</t>
    </rPh>
    <rPh sb="54" eb="56">
      <t>カイサイ</t>
    </rPh>
    <phoneticPr fontId="1"/>
  </si>
  <si>
    <t>利用者の療養の場の選択、看取り、1つ1つの治療の選択において、利用者や家族等の気持ちに寄り添うことができる</t>
    <rPh sb="0" eb="3">
      <t>リヨウシャ</t>
    </rPh>
    <rPh sb="4" eb="6">
      <t>リョウヨウ</t>
    </rPh>
    <rPh sb="7" eb="8">
      <t>バ</t>
    </rPh>
    <rPh sb="9" eb="11">
      <t>センタク</t>
    </rPh>
    <rPh sb="12" eb="14">
      <t>ミト</t>
    </rPh>
    <rPh sb="21" eb="23">
      <t>チリョウ</t>
    </rPh>
    <rPh sb="24" eb="26">
      <t>センタク</t>
    </rPh>
    <rPh sb="31" eb="34">
      <t>リヨウシャ</t>
    </rPh>
    <rPh sb="35" eb="38">
      <t>カゾクトウ</t>
    </rPh>
    <rPh sb="39" eb="41">
      <t>キモ</t>
    </rPh>
    <rPh sb="43" eb="44">
      <t>ヨ</t>
    </rPh>
    <rPh sb="45" eb="46">
      <t>ソ</t>
    </rPh>
    <phoneticPr fontId="1"/>
  </si>
  <si>
    <t>利用者や家族等がもつ複数の価値観や思いをくみ取り、寄り添うことができる</t>
    <rPh sb="0" eb="3">
      <t>リヨウシャ</t>
    </rPh>
    <rPh sb="4" eb="7">
      <t>カゾクトウ</t>
    </rPh>
    <rPh sb="10" eb="12">
      <t>フクスウ</t>
    </rPh>
    <rPh sb="13" eb="16">
      <t>カチカン</t>
    </rPh>
    <rPh sb="17" eb="18">
      <t>オモ</t>
    </rPh>
    <rPh sb="22" eb="23">
      <t>ト</t>
    </rPh>
    <rPh sb="25" eb="26">
      <t>ヨ</t>
    </rPh>
    <rPh sb="27" eb="28">
      <t>ソ</t>
    </rPh>
    <phoneticPr fontId="1"/>
  </si>
  <si>
    <t>意思決定場面において、利用者と家族等の希望やイメージを含めてくみ取ることができる</t>
    <rPh sb="0" eb="4">
      <t>イシケッテイ</t>
    </rPh>
    <rPh sb="4" eb="6">
      <t>バメン</t>
    </rPh>
    <rPh sb="11" eb="14">
      <t>リヨウシャ</t>
    </rPh>
    <rPh sb="15" eb="18">
      <t>カゾクトウ</t>
    </rPh>
    <rPh sb="19" eb="21">
      <t>キボウ</t>
    </rPh>
    <rPh sb="27" eb="28">
      <t>フク</t>
    </rPh>
    <rPh sb="32" eb="33">
      <t>ト</t>
    </rPh>
    <phoneticPr fontId="1"/>
  </si>
  <si>
    <t>意思決定場面において、利用者と家族等が意思決定に関して、必要な情報を理解できるように説明する</t>
    <rPh sb="0" eb="6">
      <t>イシケッテイバメン</t>
    </rPh>
    <rPh sb="11" eb="14">
      <t>リヨウシャ</t>
    </rPh>
    <rPh sb="15" eb="18">
      <t>カゾクトウ</t>
    </rPh>
    <rPh sb="19" eb="23">
      <t>イシケッテイ</t>
    </rPh>
    <rPh sb="24" eb="25">
      <t>カン</t>
    </rPh>
    <rPh sb="28" eb="30">
      <t>ヒツヨウ</t>
    </rPh>
    <rPh sb="31" eb="33">
      <t>ジョウホウ</t>
    </rPh>
    <rPh sb="34" eb="36">
      <t>リカイ</t>
    </rPh>
    <rPh sb="42" eb="44">
      <t>セツメイ</t>
    </rPh>
    <phoneticPr fontId="1"/>
  </si>
  <si>
    <t>人生の最終段階の判断が困難な慢性疾患の利用者においても、先々を見据えた情報収集をすることができる</t>
    <rPh sb="0" eb="2">
      <t>ジンセイ</t>
    </rPh>
    <rPh sb="3" eb="7">
      <t>サイシュウダンカイ</t>
    </rPh>
    <rPh sb="8" eb="10">
      <t>ハンダン</t>
    </rPh>
    <rPh sb="11" eb="13">
      <t>コンナン</t>
    </rPh>
    <rPh sb="14" eb="16">
      <t>マンセイ</t>
    </rPh>
    <rPh sb="16" eb="18">
      <t>シッカン</t>
    </rPh>
    <rPh sb="19" eb="22">
      <t>リヨウシャ</t>
    </rPh>
    <rPh sb="28" eb="30">
      <t>サキザキ</t>
    </rPh>
    <rPh sb="31" eb="33">
      <t>ミス</t>
    </rPh>
    <rPh sb="35" eb="37">
      <t>ジョウホウ</t>
    </rPh>
    <rPh sb="37" eb="39">
      <t>シュウシュウ</t>
    </rPh>
    <phoneticPr fontId="1"/>
  </si>
  <si>
    <t>訪問看護は訪問時間が限られているため、情報収集のために、あらゆる手段の発想ができ、訪問時間の組み方の工夫ができる</t>
    <rPh sb="0" eb="4">
      <t>ホウモンカンゴ</t>
    </rPh>
    <rPh sb="5" eb="9">
      <t>ホウモンジカン</t>
    </rPh>
    <rPh sb="10" eb="11">
      <t>カギ</t>
    </rPh>
    <rPh sb="19" eb="23">
      <t>ジョウホウシュウシュウ</t>
    </rPh>
    <rPh sb="32" eb="34">
      <t>シュダン</t>
    </rPh>
    <rPh sb="35" eb="37">
      <t>ハッソウ</t>
    </rPh>
    <rPh sb="41" eb="45">
      <t>ホウモンジカン</t>
    </rPh>
    <rPh sb="46" eb="47">
      <t>ク</t>
    </rPh>
    <rPh sb="48" eb="49">
      <t>カタ</t>
    </rPh>
    <rPh sb="50" eb="52">
      <t>クフウ</t>
    </rPh>
    <phoneticPr fontId="1"/>
  </si>
  <si>
    <t>利用者と家族等の生活を成り立たせるという顕在的・潜在的ニーズに応えるため、必要に応じて家族等の生活のための時間の確保を目的として、訪問体制の工夫ができる</t>
    <rPh sb="0" eb="3">
      <t>リヨウシャ</t>
    </rPh>
    <rPh sb="4" eb="7">
      <t>カゾクトウ</t>
    </rPh>
    <rPh sb="8" eb="10">
      <t>セイカツ</t>
    </rPh>
    <rPh sb="11" eb="12">
      <t>ナ</t>
    </rPh>
    <rPh sb="13" eb="14">
      <t>タ</t>
    </rPh>
    <rPh sb="20" eb="23">
      <t>ケンザイテキ</t>
    </rPh>
    <rPh sb="24" eb="27">
      <t>センザイテキ</t>
    </rPh>
    <rPh sb="31" eb="32">
      <t>コタ</t>
    </rPh>
    <rPh sb="37" eb="39">
      <t>ヒツヨウ</t>
    </rPh>
    <rPh sb="40" eb="41">
      <t>オウ</t>
    </rPh>
    <rPh sb="43" eb="46">
      <t>カゾクトウ</t>
    </rPh>
    <rPh sb="47" eb="49">
      <t>セイカツ</t>
    </rPh>
    <rPh sb="53" eb="55">
      <t>ジカン</t>
    </rPh>
    <rPh sb="56" eb="58">
      <t>カクホ</t>
    </rPh>
    <rPh sb="59" eb="61">
      <t>モクテキ</t>
    </rPh>
    <rPh sb="65" eb="69">
      <t>ホウモンタイセイ</t>
    </rPh>
    <rPh sb="70" eb="72">
      <t>クフウ</t>
    </rPh>
    <phoneticPr fontId="1"/>
  </si>
  <si>
    <t>在宅における看取りの際に、本人や家族等の希望を踏まえながら医師の往診体制が整っているか等の確認と調整を行う</t>
    <rPh sb="0" eb="2">
      <t>ザイタク</t>
    </rPh>
    <rPh sb="6" eb="8">
      <t>ミト</t>
    </rPh>
    <rPh sb="10" eb="11">
      <t>サイ</t>
    </rPh>
    <rPh sb="13" eb="15">
      <t>ホンニン</t>
    </rPh>
    <rPh sb="16" eb="19">
      <t>カゾクトウ</t>
    </rPh>
    <rPh sb="20" eb="22">
      <t>キボウ</t>
    </rPh>
    <rPh sb="23" eb="24">
      <t>フ</t>
    </rPh>
    <rPh sb="29" eb="31">
      <t>イシ</t>
    </rPh>
    <rPh sb="32" eb="36">
      <t>オウシンタイセイ</t>
    </rPh>
    <rPh sb="37" eb="38">
      <t>トトノ</t>
    </rPh>
    <rPh sb="43" eb="44">
      <t>トウ</t>
    </rPh>
    <rPh sb="45" eb="47">
      <t>カクニン</t>
    </rPh>
    <rPh sb="48" eb="50">
      <t>チョウセイ</t>
    </rPh>
    <rPh sb="51" eb="52">
      <t>オコナ</t>
    </rPh>
    <phoneticPr fontId="1"/>
  </si>
  <si>
    <t>利用者の疾患の予後や治療による影響を考え、今後生活の場や医療処置の導入の選択等について予測をしながら、情報収集してニーズをとらえ、1つ1つの選択について準備を進めていくことができる</t>
    <rPh sb="0" eb="3">
      <t>リヨウシャ</t>
    </rPh>
    <rPh sb="4" eb="6">
      <t>シッカン</t>
    </rPh>
    <rPh sb="7" eb="9">
      <t>ヨゴ</t>
    </rPh>
    <rPh sb="10" eb="12">
      <t>チリョウ</t>
    </rPh>
    <rPh sb="15" eb="17">
      <t>エイキョウ</t>
    </rPh>
    <rPh sb="18" eb="19">
      <t>カンガ</t>
    </rPh>
    <rPh sb="21" eb="23">
      <t>コンゴ</t>
    </rPh>
    <rPh sb="23" eb="25">
      <t>セイカツ</t>
    </rPh>
    <rPh sb="26" eb="27">
      <t>バ</t>
    </rPh>
    <rPh sb="28" eb="32">
      <t>イリョウショチ</t>
    </rPh>
    <rPh sb="33" eb="35">
      <t>ドウニュウ</t>
    </rPh>
    <rPh sb="36" eb="38">
      <t>センタク</t>
    </rPh>
    <rPh sb="38" eb="39">
      <t>トウ</t>
    </rPh>
    <rPh sb="43" eb="45">
      <t>ヨソク</t>
    </rPh>
    <rPh sb="51" eb="55">
      <t>ジョウホウシュウシュウ</t>
    </rPh>
    <rPh sb="70" eb="72">
      <t>センタク</t>
    </rPh>
    <rPh sb="76" eb="78">
      <t>ジュンビ</t>
    </rPh>
    <rPh sb="79" eb="80">
      <t>スス</t>
    </rPh>
    <phoneticPr fontId="1"/>
  </si>
  <si>
    <t>利用者の経済状況を理解した上で、費用負担を考えたケアの調整をする。ケアの方法や、物品の選択・提案において、ニーズに合わせた最適なものを判断し選択できる</t>
    <rPh sb="0" eb="3">
      <t>リヨウシャ</t>
    </rPh>
    <rPh sb="4" eb="8">
      <t>ケイザイジョウキョウ</t>
    </rPh>
    <rPh sb="9" eb="11">
      <t>リカイ</t>
    </rPh>
    <rPh sb="13" eb="14">
      <t>ウエ</t>
    </rPh>
    <rPh sb="16" eb="20">
      <t>ヒヨウフタン</t>
    </rPh>
    <rPh sb="21" eb="22">
      <t>カンガ</t>
    </rPh>
    <rPh sb="27" eb="29">
      <t>チョウセイ</t>
    </rPh>
    <rPh sb="36" eb="38">
      <t>ホウホウ</t>
    </rPh>
    <rPh sb="40" eb="42">
      <t>ブッピン</t>
    </rPh>
    <rPh sb="43" eb="45">
      <t>センタク</t>
    </rPh>
    <rPh sb="46" eb="48">
      <t>テイアン</t>
    </rPh>
    <rPh sb="57" eb="58">
      <t>ア</t>
    </rPh>
    <rPh sb="61" eb="63">
      <t>サイテキ</t>
    </rPh>
    <rPh sb="67" eb="69">
      <t>ハンダン</t>
    </rPh>
    <rPh sb="70" eb="72">
      <t>センタク</t>
    </rPh>
    <phoneticPr fontId="1"/>
  </si>
  <si>
    <t>直接の訪問だけでなく、電話連絡による状態確認のフォローや指導という手段を、利用者と家族等の状況から判断する</t>
    <rPh sb="0" eb="2">
      <t>チョクセツ</t>
    </rPh>
    <rPh sb="3" eb="5">
      <t>ホウモン</t>
    </rPh>
    <rPh sb="11" eb="15">
      <t>デンワレンラク</t>
    </rPh>
    <rPh sb="18" eb="20">
      <t>ジョウタイ</t>
    </rPh>
    <rPh sb="20" eb="22">
      <t>カクニン</t>
    </rPh>
    <rPh sb="28" eb="30">
      <t>シドウ</t>
    </rPh>
    <rPh sb="33" eb="35">
      <t>シュダン</t>
    </rPh>
    <rPh sb="37" eb="40">
      <t>リヨウシャ</t>
    </rPh>
    <rPh sb="41" eb="44">
      <t>カゾクトウ</t>
    </rPh>
    <rPh sb="45" eb="47">
      <t>ジョウキョウ</t>
    </rPh>
    <rPh sb="49" eb="51">
      <t>ハンダン</t>
    </rPh>
    <phoneticPr fontId="1"/>
  </si>
  <si>
    <t>必要に応じて、予測される今後の状況と看護師に連絡すべきタイミングについて、具体的に利用者・家族・介護職等に伝え、理解を図る</t>
    <rPh sb="0" eb="2">
      <t>ヒツヨウ</t>
    </rPh>
    <rPh sb="3" eb="4">
      <t>オウ</t>
    </rPh>
    <rPh sb="7" eb="9">
      <t>ヨソク</t>
    </rPh>
    <rPh sb="12" eb="14">
      <t>コンゴ</t>
    </rPh>
    <rPh sb="15" eb="17">
      <t>ジョウキョウ</t>
    </rPh>
    <rPh sb="18" eb="21">
      <t>カンゴシ</t>
    </rPh>
    <rPh sb="22" eb="24">
      <t>レンラク</t>
    </rPh>
    <rPh sb="37" eb="40">
      <t>グタイテキ</t>
    </rPh>
    <rPh sb="41" eb="44">
      <t>リヨウシャ</t>
    </rPh>
    <rPh sb="45" eb="47">
      <t>カゾク</t>
    </rPh>
    <rPh sb="48" eb="50">
      <t>カイゴ</t>
    </rPh>
    <rPh sb="50" eb="51">
      <t>ショク</t>
    </rPh>
    <rPh sb="51" eb="52">
      <t>トウ</t>
    </rPh>
    <rPh sb="53" eb="54">
      <t>ツタ</t>
    </rPh>
    <rPh sb="56" eb="58">
      <t>リカイ</t>
    </rPh>
    <rPh sb="59" eb="60">
      <t>ハカ</t>
    </rPh>
    <phoneticPr fontId="1"/>
  </si>
  <si>
    <t>自立して、急性期や人生の最終段階にある利用者についてのサービス調整などの体制づくりをする</t>
    <rPh sb="0" eb="2">
      <t>ジリツ</t>
    </rPh>
    <rPh sb="5" eb="8">
      <t>キュウセイキ</t>
    </rPh>
    <rPh sb="9" eb="11">
      <t>ジンセイ</t>
    </rPh>
    <rPh sb="12" eb="16">
      <t>サイシュウダンカイ</t>
    </rPh>
    <rPh sb="19" eb="22">
      <t>リヨウシャ</t>
    </rPh>
    <rPh sb="31" eb="33">
      <t>チョウセイ</t>
    </rPh>
    <rPh sb="36" eb="38">
      <t>タイセイ</t>
    </rPh>
    <phoneticPr fontId="1"/>
  </si>
  <si>
    <t>ケアマネジャーがいない利用者に対しては、中心的に多職種と連携をつくる</t>
    <rPh sb="11" eb="14">
      <t>リヨウシャ</t>
    </rPh>
    <rPh sb="15" eb="16">
      <t>タイ</t>
    </rPh>
    <rPh sb="20" eb="23">
      <t>チュウシンテキ</t>
    </rPh>
    <rPh sb="24" eb="27">
      <t>タショクシュ</t>
    </rPh>
    <rPh sb="28" eb="30">
      <t>レンケイ</t>
    </rPh>
    <phoneticPr fontId="1"/>
  </si>
  <si>
    <t>多職種の視点を共有し、それぞれの職種が効果的にケアを実践できるための関わりを行う</t>
    <rPh sb="0" eb="3">
      <t>タショクシュ</t>
    </rPh>
    <rPh sb="4" eb="6">
      <t>シテン</t>
    </rPh>
    <rPh sb="7" eb="9">
      <t>キョウユウ</t>
    </rPh>
    <rPh sb="16" eb="18">
      <t>ショクシュ</t>
    </rPh>
    <rPh sb="19" eb="22">
      <t>コウカテキ</t>
    </rPh>
    <rPh sb="26" eb="28">
      <t>ジッセン</t>
    </rPh>
    <rPh sb="34" eb="35">
      <t>カカワ</t>
    </rPh>
    <rPh sb="38" eb="39">
      <t>オコナ</t>
    </rPh>
    <phoneticPr fontId="1"/>
  </si>
  <si>
    <t>利用者の療養の場の選択、看取り、1つ1つの治療の選択において、利用者や家族等の意思決定に伴うゆらぎに寄り添いながら、ゆらぎや状況の変化に応じて調整し、意思決定プロセスを促進する</t>
    <rPh sb="0" eb="3">
      <t>リヨウシャ</t>
    </rPh>
    <rPh sb="4" eb="6">
      <t>リョウヨウ</t>
    </rPh>
    <rPh sb="7" eb="8">
      <t>バ</t>
    </rPh>
    <rPh sb="9" eb="11">
      <t>センタク</t>
    </rPh>
    <rPh sb="12" eb="14">
      <t>ミト</t>
    </rPh>
    <rPh sb="21" eb="23">
      <t>チリョウ</t>
    </rPh>
    <rPh sb="24" eb="26">
      <t>センタク</t>
    </rPh>
    <rPh sb="31" eb="34">
      <t>リヨウシャ</t>
    </rPh>
    <rPh sb="35" eb="38">
      <t>カゾクトウ</t>
    </rPh>
    <rPh sb="39" eb="41">
      <t>イシ</t>
    </rPh>
    <rPh sb="41" eb="43">
      <t>ケッテイ</t>
    </rPh>
    <rPh sb="44" eb="45">
      <t>トモナ</t>
    </rPh>
    <rPh sb="50" eb="51">
      <t>ヨ</t>
    </rPh>
    <rPh sb="52" eb="53">
      <t>ソ</t>
    </rPh>
    <rPh sb="62" eb="64">
      <t>ジョウキョウ</t>
    </rPh>
    <rPh sb="65" eb="67">
      <t>ヘンカ</t>
    </rPh>
    <rPh sb="68" eb="69">
      <t>オウ</t>
    </rPh>
    <rPh sb="71" eb="73">
      <t>チョウセイ</t>
    </rPh>
    <rPh sb="75" eb="79">
      <t>イシケッテイ</t>
    </rPh>
    <rPh sb="84" eb="86">
      <t>ソクシン</t>
    </rPh>
    <phoneticPr fontId="1"/>
  </si>
  <si>
    <t>利用者と家族等が意思決定する際に、予測を含めた情報提供を行う</t>
    <rPh sb="0" eb="3">
      <t>リヨウシャ</t>
    </rPh>
    <rPh sb="4" eb="7">
      <t>カゾクトウ</t>
    </rPh>
    <rPh sb="8" eb="12">
      <t>イシケッテイ</t>
    </rPh>
    <rPh sb="14" eb="15">
      <t>サイ</t>
    </rPh>
    <rPh sb="17" eb="19">
      <t>ヨソク</t>
    </rPh>
    <rPh sb="20" eb="21">
      <t>フク</t>
    </rPh>
    <rPh sb="23" eb="27">
      <t>ジョウホウテイキョウ</t>
    </rPh>
    <rPh sb="28" eb="29">
      <t>オコナ</t>
    </rPh>
    <phoneticPr fontId="1"/>
  </si>
  <si>
    <t>複眼的な視点をもち、背景が複雑な困難事例の利用者の状況を的確に把握し、看護上の問題を明確化できる</t>
    <rPh sb="0" eb="3">
      <t>フクガンテキ</t>
    </rPh>
    <rPh sb="4" eb="6">
      <t>シテン</t>
    </rPh>
    <rPh sb="10" eb="12">
      <t>ハイケイ</t>
    </rPh>
    <rPh sb="13" eb="15">
      <t>フクザツ</t>
    </rPh>
    <rPh sb="16" eb="20">
      <t>コンナンジレイ</t>
    </rPh>
    <rPh sb="21" eb="24">
      <t>リヨウシャ</t>
    </rPh>
    <rPh sb="25" eb="27">
      <t>ジョウキョウ</t>
    </rPh>
    <rPh sb="28" eb="30">
      <t>テキカク</t>
    </rPh>
    <rPh sb="31" eb="33">
      <t>ハアク</t>
    </rPh>
    <rPh sb="35" eb="38">
      <t>カンゴジョウ</t>
    </rPh>
    <rPh sb="39" eb="41">
      <t>モンダイ</t>
    </rPh>
    <rPh sb="42" eb="45">
      <t>メイカクカ</t>
    </rPh>
    <phoneticPr fontId="1"/>
  </si>
  <si>
    <t>困難事例の利用者を取り巻く複雑な家族等の状況や生活状況、価値観を的確にアセスメントし、多様なニーズをとらえることができる</t>
    <rPh sb="0" eb="4">
      <t>コンナンジレイ</t>
    </rPh>
    <rPh sb="5" eb="8">
      <t>リヨウシャ</t>
    </rPh>
    <rPh sb="9" eb="10">
      <t>ト</t>
    </rPh>
    <rPh sb="11" eb="12">
      <t>マ</t>
    </rPh>
    <rPh sb="13" eb="15">
      <t>フクザツ</t>
    </rPh>
    <rPh sb="16" eb="19">
      <t>カゾクトウ</t>
    </rPh>
    <rPh sb="20" eb="22">
      <t>ジョウキョウ</t>
    </rPh>
    <rPh sb="23" eb="27">
      <t>セイカツジョウキョウ</t>
    </rPh>
    <rPh sb="28" eb="31">
      <t>カチカン</t>
    </rPh>
    <rPh sb="32" eb="34">
      <t>テキカク</t>
    </rPh>
    <rPh sb="43" eb="45">
      <t>タヨウ</t>
    </rPh>
    <phoneticPr fontId="1"/>
  </si>
  <si>
    <t>地域全体を俯瞰して、ニーズに対して不足している機能に気づき、提案的に看護実践したり、他施設等に働きかけることで解決を図る</t>
    <rPh sb="0" eb="2">
      <t>チイキ</t>
    </rPh>
    <rPh sb="2" eb="4">
      <t>ゼンタイ</t>
    </rPh>
    <rPh sb="5" eb="7">
      <t>フカン</t>
    </rPh>
    <rPh sb="14" eb="15">
      <t>タイ</t>
    </rPh>
    <rPh sb="17" eb="19">
      <t>フソク</t>
    </rPh>
    <rPh sb="23" eb="25">
      <t>キノウ</t>
    </rPh>
    <rPh sb="26" eb="27">
      <t>キ</t>
    </rPh>
    <rPh sb="30" eb="32">
      <t>テイアン</t>
    </rPh>
    <rPh sb="32" eb="33">
      <t>テキ</t>
    </rPh>
    <rPh sb="34" eb="36">
      <t>カンゴ</t>
    </rPh>
    <rPh sb="36" eb="38">
      <t>ジッセン</t>
    </rPh>
    <rPh sb="42" eb="43">
      <t>タ</t>
    </rPh>
    <rPh sb="43" eb="45">
      <t>シセツ</t>
    </rPh>
    <rPh sb="45" eb="46">
      <t>トウ</t>
    </rPh>
    <rPh sb="47" eb="48">
      <t>ハタラ</t>
    </rPh>
    <rPh sb="55" eb="57">
      <t>カイケツ</t>
    </rPh>
    <rPh sb="58" eb="59">
      <t>ハカ</t>
    </rPh>
    <phoneticPr fontId="1"/>
  </si>
  <si>
    <t>在宅での先進的なケアや処置、機器等の管理方法、最新の疾患に対する知識や技術等を取得し、ケアに活かすことができる</t>
    <rPh sb="0" eb="2">
      <t>ザイタク</t>
    </rPh>
    <rPh sb="4" eb="7">
      <t>センシンテキ</t>
    </rPh>
    <rPh sb="11" eb="13">
      <t>ショチ</t>
    </rPh>
    <rPh sb="14" eb="17">
      <t>キキトウ</t>
    </rPh>
    <rPh sb="18" eb="22">
      <t>カンリホウホウ</t>
    </rPh>
    <rPh sb="23" eb="25">
      <t>サイシン</t>
    </rPh>
    <rPh sb="26" eb="28">
      <t>シッカン</t>
    </rPh>
    <rPh sb="29" eb="30">
      <t>タイ</t>
    </rPh>
    <rPh sb="32" eb="34">
      <t>チシキ</t>
    </rPh>
    <rPh sb="35" eb="38">
      <t>ギジュツトウ</t>
    </rPh>
    <rPh sb="39" eb="41">
      <t>シュトク</t>
    </rPh>
    <rPh sb="46" eb="47">
      <t>イ</t>
    </rPh>
    <phoneticPr fontId="1"/>
  </si>
  <si>
    <t>在宅療養の継続が困難な利用者に対して、多職種や行政、保健所等と連携し、調整会議の開催を調整し、他施設や他機関との相互の役割の調整を行い、問題解決を図る</t>
    <rPh sb="0" eb="4">
      <t>ザイタクリョウヨウ</t>
    </rPh>
    <rPh sb="5" eb="7">
      <t>ケイゾク</t>
    </rPh>
    <rPh sb="8" eb="10">
      <t>コンナン</t>
    </rPh>
    <rPh sb="11" eb="14">
      <t>リヨウシャ</t>
    </rPh>
    <rPh sb="15" eb="16">
      <t>タイ</t>
    </rPh>
    <rPh sb="19" eb="22">
      <t>タショクシュ</t>
    </rPh>
    <rPh sb="23" eb="25">
      <t>ギョウセイ</t>
    </rPh>
    <rPh sb="26" eb="30">
      <t>ホケンショトウ</t>
    </rPh>
    <rPh sb="31" eb="33">
      <t>レンケイ</t>
    </rPh>
    <rPh sb="35" eb="39">
      <t>チョウセイカイギ</t>
    </rPh>
    <rPh sb="40" eb="42">
      <t>カイサイ</t>
    </rPh>
    <rPh sb="43" eb="45">
      <t>チョウセイ</t>
    </rPh>
    <rPh sb="47" eb="50">
      <t>タシセツ</t>
    </rPh>
    <rPh sb="51" eb="54">
      <t>タキカン</t>
    </rPh>
    <rPh sb="56" eb="58">
      <t>ソウゴ</t>
    </rPh>
    <rPh sb="59" eb="61">
      <t>ヤクワリ</t>
    </rPh>
    <rPh sb="62" eb="64">
      <t>チョウセイ</t>
    </rPh>
    <rPh sb="65" eb="66">
      <t>オコナ</t>
    </rPh>
    <rPh sb="68" eb="72">
      <t>モンダイカイケツ</t>
    </rPh>
    <rPh sb="73" eb="74">
      <t>ハカ</t>
    </rPh>
    <phoneticPr fontId="1"/>
  </si>
  <si>
    <t>困難事例の調整会議を開催し、全体を俯瞰しながら、ファシリテーション役割が果たせる</t>
    <rPh sb="0" eb="4">
      <t>コンナンジレイ</t>
    </rPh>
    <rPh sb="5" eb="9">
      <t>チョウセイカイギ</t>
    </rPh>
    <rPh sb="10" eb="12">
      <t>カイサイ</t>
    </rPh>
    <rPh sb="14" eb="16">
      <t>ゼンタイ</t>
    </rPh>
    <rPh sb="17" eb="19">
      <t>フカン</t>
    </rPh>
    <rPh sb="33" eb="35">
      <t>ヤクワリ</t>
    </rPh>
    <rPh sb="36" eb="37">
      <t>ハ</t>
    </rPh>
    <phoneticPr fontId="1"/>
  </si>
  <si>
    <t>複雑な意思決定場面において、利用者や家族等の意思決定に伴うゆらぎに寄り添いながら、ゆらぎの状況の変化に応じて意図的に多職種を巻き込んで調整し、意思決定へ導くことができる</t>
    <rPh sb="0" eb="2">
      <t>フクザツ</t>
    </rPh>
    <rPh sb="3" eb="5">
      <t>イシ</t>
    </rPh>
    <rPh sb="5" eb="9">
      <t>ケッテイバメン</t>
    </rPh>
    <rPh sb="14" eb="17">
      <t>リヨウシャ</t>
    </rPh>
    <rPh sb="18" eb="21">
      <t>カゾクトウ</t>
    </rPh>
    <rPh sb="22" eb="24">
      <t>イシ</t>
    </rPh>
    <rPh sb="24" eb="26">
      <t>ケッテイ</t>
    </rPh>
    <rPh sb="27" eb="28">
      <t>トモナ</t>
    </rPh>
    <rPh sb="33" eb="34">
      <t>ヨ</t>
    </rPh>
    <rPh sb="35" eb="36">
      <t>ソ</t>
    </rPh>
    <rPh sb="45" eb="47">
      <t>ジョウキョウ</t>
    </rPh>
    <rPh sb="48" eb="50">
      <t>ヘンカ</t>
    </rPh>
    <rPh sb="51" eb="52">
      <t>オウ</t>
    </rPh>
    <rPh sb="54" eb="57">
      <t>イトテキ</t>
    </rPh>
    <rPh sb="58" eb="61">
      <t>タショクシュ</t>
    </rPh>
    <rPh sb="62" eb="63">
      <t>マ</t>
    </rPh>
    <rPh sb="64" eb="65">
      <t>コ</t>
    </rPh>
    <rPh sb="67" eb="69">
      <t>チョウセイ</t>
    </rPh>
    <rPh sb="71" eb="75">
      <t>イシケッテイ</t>
    </rPh>
    <rPh sb="76" eb="77">
      <t>ミチビ</t>
    </rPh>
    <phoneticPr fontId="1"/>
  </si>
  <si>
    <t>定義</t>
    <rPh sb="0" eb="2">
      <t>テイギ</t>
    </rPh>
    <phoneticPr fontId="1"/>
  </si>
  <si>
    <t>事業所のサービス内容の概要を理解できる</t>
    <rPh sb="0" eb="3">
      <t>ジギョウショ</t>
    </rPh>
    <rPh sb="8" eb="10">
      <t>ナイヨウ</t>
    </rPh>
    <rPh sb="11" eb="13">
      <t>ガイヨウ</t>
    </rPh>
    <rPh sb="14" eb="16">
      <t>リカイ</t>
    </rPh>
    <phoneticPr fontId="1"/>
  </si>
  <si>
    <t>利用者・家族の問題に気付いた時に速やかに相談できる</t>
    <rPh sb="0" eb="2">
      <t>リヨウ</t>
    </rPh>
    <rPh sb="2" eb="3">
      <t>シャ</t>
    </rPh>
    <rPh sb="4" eb="6">
      <t>カゾク</t>
    </rPh>
    <rPh sb="7" eb="9">
      <t>モンダイ</t>
    </rPh>
    <rPh sb="10" eb="12">
      <t>キヅ</t>
    </rPh>
    <rPh sb="14" eb="15">
      <t>トキ</t>
    </rPh>
    <rPh sb="16" eb="17">
      <t>スミ</t>
    </rPh>
    <rPh sb="20" eb="22">
      <t>ソウダン</t>
    </rPh>
    <phoneticPr fontId="1"/>
  </si>
  <si>
    <t>情報を整理し適切に管理、活用する</t>
    <rPh sb="0" eb="2">
      <t>ジョウホウ</t>
    </rPh>
    <rPh sb="3" eb="5">
      <t>セイリ</t>
    </rPh>
    <rPh sb="6" eb="8">
      <t>テキセツ</t>
    </rPh>
    <rPh sb="9" eb="11">
      <t>カンリ</t>
    </rPh>
    <rPh sb="12" eb="14">
      <t>カツヨウ</t>
    </rPh>
    <phoneticPr fontId="1"/>
  </si>
  <si>
    <t>事業所のサービス提供地域の概要について理解できる</t>
    <rPh sb="0" eb="3">
      <t>ジギョウショ</t>
    </rPh>
    <rPh sb="8" eb="12">
      <t>テイキョウチイキ</t>
    </rPh>
    <rPh sb="13" eb="15">
      <t>ガイヨウ</t>
    </rPh>
    <rPh sb="19" eb="21">
      <t>リカイ</t>
    </rPh>
    <phoneticPr fontId="1"/>
  </si>
  <si>
    <t>活用できる地域の社会資源を理解できる</t>
    <rPh sb="0" eb="2">
      <t>カツヨウ</t>
    </rPh>
    <rPh sb="5" eb="7">
      <t>チイキ</t>
    </rPh>
    <rPh sb="8" eb="12">
      <t>シャカイシゲン</t>
    </rPh>
    <rPh sb="13" eb="15">
      <t>リカイ</t>
    </rPh>
    <phoneticPr fontId="1"/>
  </si>
  <si>
    <t>自己課題がわかり自主的に学習できる</t>
    <rPh sb="0" eb="4">
      <t>ジコカダイ</t>
    </rPh>
    <rPh sb="8" eb="11">
      <t>ジシュテキ</t>
    </rPh>
    <rPh sb="12" eb="14">
      <t>ガクシュウ</t>
    </rPh>
    <phoneticPr fontId="1"/>
  </si>
  <si>
    <t>緊急事態の判断ができ迅速に対応できる</t>
    <rPh sb="0" eb="4">
      <t>キンキュウジタイ</t>
    </rPh>
    <rPh sb="5" eb="7">
      <t>ハンダン</t>
    </rPh>
    <rPh sb="10" eb="12">
      <t>ジンソク</t>
    </rPh>
    <rPh sb="13" eb="15">
      <t>タイオウ</t>
    </rPh>
    <phoneticPr fontId="1"/>
  </si>
  <si>
    <t>訪問看護に関連した報酬及び請求の仕組みが理解できる</t>
    <rPh sb="0" eb="4">
      <t>ホウモンカンゴ</t>
    </rPh>
    <rPh sb="5" eb="7">
      <t>カンレン</t>
    </rPh>
    <rPh sb="9" eb="12">
      <t>ホウシュウオヨ</t>
    </rPh>
    <rPh sb="13" eb="15">
      <t>セイキュウ</t>
    </rPh>
    <rPh sb="16" eb="18">
      <t>シク</t>
    </rPh>
    <rPh sb="20" eb="22">
      <t>リカイ</t>
    </rPh>
    <phoneticPr fontId="1"/>
  </si>
  <si>
    <t>事業所内外の人々と良好な人間関係を築くことができる</t>
    <rPh sb="0" eb="5">
      <t>ジギョウショナイガイ</t>
    </rPh>
    <rPh sb="6" eb="8">
      <t>ヒトビト</t>
    </rPh>
    <rPh sb="9" eb="11">
      <t>リョウコウ</t>
    </rPh>
    <rPh sb="12" eb="16">
      <t>ニンゲンカンケイ</t>
    </rPh>
    <rPh sb="17" eb="18">
      <t>キズ</t>
    </rPh>
    <phoneticPr fontId="1"/>
  </si>
  <si>
    <t>地域における事業所の役割を理解し他者に説明できる</t>
    <rPh sb="0" eb="2">
      <t>チイキ</t>
    </rPh>
    <rPh sb="6" eb="9">
      <t>ジギョウショ</t>
    </rPh>
    <rPh sb="10" eb="12">
      <t>ヤクワリ</t>
    </rPh>
    <rPh sb="13" eb="15">
      <t>リカイ</t>
    </rPh>
    <rPh sb="16" eb="18">
      <t>タシャ</t>
    </rPh>
    <rPh sb="19" eb="21">
      <t>セツメイ</t>
    </rPh>
    <phoneticPr fontId="1"/>
  </si>
  <si>
    <t>自己の課題達成に向け学習活動の展開ができる</t>
    <rPh sb="0" eb="2">
      <t>ジコ</t>
    </rPh>
    <rPh sb="3" eb="7">
      <t>カダイタッセイ</t>
    </rPh>
    <rPh sb="8" eb="9">
      <t>ム</t>
    </rPh>
    <rPh sb="10" eb="12">
      <t>ガクシュウ</t>
    </rPh>
    <rPh sb="12" eb="14">
      <t>カツドウ</t>
    </rPh>
    <rPh sb="15" eb="17">
      <t>テンカイ</t>
    </rPh>
    <phoneticPr fontId="1"/>
  </si>
  <si>
    <t>必要な知識や技術の習得のために事業所内外の研修や学会に自主的に参加する</t>
    <rPh sb="0" eb="2">
      <t>ヒツヨウ</t>
    </rPh>
    <rPh sb="3" eb="5">
      <t>チシキ</t>
    </rPh>
    <rPh sb="6" eb="8">
      <t>ギジュツ</t>
    </rPh>
    <rPh sb="9" eb="11">
      <t>シュウトク</t>
    </rPh>
    <rPh sb="15" eb="18">
      <t>ジギョウショ</t>
    </rPh>
    <rPh sb="18" eb="20">
      <t>ナイガイ</t>
    </rPh>
    <rPh sb="21" eb="23">
      <t>ケンシュウ</t>
    </rPh>
    <rPh sb="24" eb="26">
      <t>ガッカイ</t>
    </rPh>
    <rPh sb="27" eb="30">
      <t>ジシュテキ</t>
    </rPh>
    <rPh sb="31" eb="33">
      <t>サンカ</t>
    </rPh>
    <phoneticPr fontId="1"/>
  </si>
  <si>
    <t>自己の看護を振り返り、課題達成の努力ができる</t>
    <rPh sb="0" eb="2">
      <t>ジコ</t>
    </rPh>
    <rPh sb="3" eb="5">
      <t>カンゴ</t>
    </rPh>
    <rPh sb="6" eb="7">
      <t>フ</t>
    </rPh>
    <rPh sb="8" eb="9">
      <t>カエ</t>
    </rPh>
    <rPh sb="11" eb="13">
      <t>カダイ</t>
    </rPh>
    <rPh sb="13" eb="15">
      <t>タッセイ</t>
    </rPh>
    <rPh sb="16" eb="18">
      <t>ドリョク</t>
    </rPh>
    <phoneticPr fontId="1"/>
  </si>
  <si>
    <t>利用者や家族等、介護職等から生活の場面における情報を得る</t>
    <rPh sb="6" eb="7">
      <t>トウ</t>
    </rPh>
    <phoneticPr fontId="1"/>
  </si>
  <si>
    <t>個別性を踏まえ、利用者の自宅での過ごし方、介護者の介護方法、利用者のもつ力としてADLだけでなく社会的資源なども含み情報収集ができる。</t>
    <phoneticPr fontId="1"/>
  </si>
  <si>
    <t>情報収集の手段について、利用者と家族等にとっての負担の程度を考えることができる。</t>
    <rPh sb="0" eb="4">
      <t>ジョウホウシュウシュウ</t>
    </rPh>
    <rPh sb="5" eb="7">
      <t>シュダン</t>
    </rPh>
    <rPh sb="12" eb="15">
      <t>リヨウシャ</t>
    </rPh>
    <rPh sb="16" eb="18">
      <t>カゾク</t>
    </rPh>
    <rPh sb="18" eb="19">
      <t>トウ</t>
    </rPh>
    <rPh sb="24" eb="26">
      <t>フタン</t>
    </rPh>
    <rPh sb="27" eb="29">
      <t>テイド</t>
    </rPh>
    <rPh sb="30" eb="31">
      <t>カンガ</t>
    </rPh>
    <phoneticPr fontId="1"/>
  </si>
  <si>
    <t>訪問看護は訪問時間が限られているため、情報収集のために、訪問の場で機能評価を実践したり、利用者や家族等に写真や文字による記録を依頼するなどの工夫をする手段を1つでも考えられる。</t>
    <phoneticPr fontId="1"/>
  </si>
  <si>
    <t>ケアの方法や、物品の選択・提案において、ニーズに合わせて工夫できる</t>
    <rPh sb="3" eb="5">
      <t>ホウホウ</t>
    </rPh>
    <rPh sb="7" eb="9">
      <t>ブッピン</t>
    </rPh>
    <rPh sb="10" eb="12">
      <t>センタク</t>
    </rPh>
    <rPh sb="13" eb="15">
      <t>テイアン</t>
    </rPh>
    <rPh sb="24" eb="25">
      <t>ア</t>
    </rPh>
    <rPh sb="28" eb="30">
      <t>クフウ</t>
    </rPh>
    <phoneticPr fontId="1"/>
  </si>
  <si>
    <t>利用者の経済状況を理解した上で、可能な限り利用者が所有する物品でのケアを確実に行う。</t>
    <phoneticPr fontId="1"/>
  </si>
  <si>
    <t>限られた物と限られた時間での効率的なケア、体制の組み方の工夫が考えられる</t>
    <rPh sb="0" eb="1">
      <t>カギ</t>
    </rPh>
    <rPh sb="4" eb="5">
      <t>モノ</t>
    </rPh>
    <rPh sb="6" eb="7">
      <t>カギ</t>
    </rPh>
    <rPh sb="10" eb="12">
      <t>ジカン</t>
    </rPh>
    <rPh sb="14" eb="17">
      <t>コウリツテキ</t>
    </rPh>
    <rPh sb="21" eb="23">
      <t>タイセイ</t>
    </rPh>
    <rPh sb="24" eb="25">
      <t>ク</t>
    </rPh>
    <rPh sb="26" eb="27">
      <t>カタ</t>
    </rPh>
    <rPh sb="28" eb="30">
      <t>クフウ</t>
    </rPh>
    <rPh sb="31" eb="32">
      <t>カンガ</t>
    </rPh>
    <phoneticPr fontId="1"/>
  </si>
  <si>
    <t>利用者の個別性に合わせて、物、時間、体制の3つを工夫できる。</t>
    <phoneticPr fontId="1"/>
  </si>
  <si>
    <t>利用者と家族等の現在ある状況をとらえ多職種に伝えられる</t>
    <rPh sb="0" eb="3">
      <t>リヨウシャ</t>
    </rPh>
    <rPh sb="4" eb="6">
      <t>カゾク</t>
    </rPh>
    <rPh sb="6" eb="7">
      <t>トウ</t>
    </rPh>
    <rPh sb="8" eb="10">
      <t>ゲンザイ</t>
    </rPh>
    <rPh sb="12" eb="14">
      <t>ジョウキョウ</t>
    </rPh>
    <rPh sb="18" eb="19">
      <t>タ</t>
    </rPh>
    <rPh sb="19" eb="21">
      <t>ショクシュ</t>
    </rPh>
    <rPh sb="22" eb="23">
      <t>ツタ</t>
    </rPh>
    <phoneticPr fontId="1"/>
  </si>
  <si>
    <t>多職種の役割を理解した上で、利用者にとって必要な職種に気づき、協力を求めることができる。</t>
    <phoneticPr fontId="1"/>
  </si>
  <si>
    <t>人生の最終段階の判断が難しい慢性疾患の利用者の場合にも、利用者や家族等の今後のイメージを確認し、人生の最終段階の迎え方の希望を確認した上で、希望を尊重したケアの体制を整えることができる</t>
    <rPh sb="0" eb="2">
      <t>ジンセイ</t>
    </rPh>
    <rPh sb="3" eb="7">
      <t>サイシュウダンカイ</t>
    </rPh>
    <rPh sb="8" eb="10">
      <t>ハンダン</t>
    </rPh>
    <rPh sb="11" eb="12">
      <t>ムズカ</t>
    </rPh>
    <rPh sb="14" eb="16">
      <t>マンセイ</t>
    </rPh>
    <rPh sb="16" eb="18">
      <t>シッカン</t>
    </rPh>
    <rPh sb="19" eb="22">
      <t>リヨウシャ</t>
    </rPh>
    <rPh sb="23" eb="25">
      <t>バアイ</t>
    </rPh>
    <rPh sb="28" eb="31">
      <t>リヨウシャ</t>
    </rPh>
    <rPh sb="32" eb="35">
      <t>カゾクトウ</t>
    </rPh>
    <rPh sb="36" eb="38">
      <t>コンゴ</t>
    </rPh>
    <rPh sb="44" eb="46">
      <t>カクニン</t>
    </rPh>
    <rPh sb="48" eb="50">
      <t>ジンセイ</t>
    </rPh>
    <rPh sb="51" eb="55">
      <t>サイシュウダンカイ</t>
    </rPh>
    <rPh sb="56" eb="57">
      <t>ムカ</t>
    </rPh>
    <rPh sb="58" eb="59">
      <t>カタ</t>
    </rPh>
    <rPh sb="60" eb="62">
      <t>キボウ</t>
    </rPh>
    <rPh sb="63" eb="65">
      <t>カクニン</t>
    </rPh>
    <rPh sb="67" eb="68">
      <t>ウエ</t>
    </rPh>
    <rPh sb="70" eb="72">
      <t>キボウ</t>
    </rPh>
    <rPh sb="73" eb="75">
      <t>ソンチョウ</t>
    </rPh>
    <rPh sb="80" eb="82">
      <t>タイセイ</t>
    </rPh>
    <rPh sb="83" eb="84">
      <t>トトノ</t>
    </rPh>
    <phoneticPr fontId="1"/>
  </si>
  <si>
    <t>管理者と共に組織的な課題に取り組む</t>
    <rPh sb="0" eb="3">
      <t>カンリシャ</t>
    </rPh>
    <rPh sb="4" eb="5">
      <t>トモ</t>
    </rPh>
    <rPh sb="6" eb="9">
      <t>ソシキテキ</t>
    </rPh>
    <rPh sb="10" eb="12">
      <t>カダイ</t>
    </rPh>
    <rPh sb="13" eb="14">
      <t>ト</t>
    </rPh>
    <rPh sb="15" eb="16">
      <t>ク</t>
    </rPh>
    <phoneticPr fontId="1"/>
  </si>
  <si>
    <t>管理者と共に事業所の健全な経営を維持する</t>
    <rPh sb="0" eb="3">
      <t>カンリシャ</t>
    </rPh>
    <rPh sb="4" eb="5">
      <t>トモ</t>
    </rPh>
    <rPh sb="6" eb="9">
      <t>ジギョウショ</t>
    </rPh>
    <rPh sb="10" eb="12">
      <t>ケンゼン</t>
    </rPh>
    <rPh sb="13" eb="15">
      <t>ケイエイ</t>
    </rPh>
    <rPh sb="16" eb="18">
      <t>イジ</t>
    </rPh>
    <phoneticPr fontId="1"/>
  </si>
  <si>
    <t>管理者と共に組織としての危機管理を行う</t>
    <rPh sb="0" eb="3">
      <t>カンリシャ</t>
    </rPh>
    <rPh sb="4" eb="5">
      <t>トモ</t>
    </rPh>
    <rPh sb="6" eb="8">
      <t>ソシキ</t>
    </rPh>
    <rPh sb="12" eb="16">
      <t>キキカンリ</t>
    </rPh>
    <rPh sb="17" eb="18">
      <t>オコナ</t>
    </rPh>
    <phoneticPr fontId="1"/>
  </si>
  <si>
    <t>実習指導や教育に当たるスタッフへの適切な指導と評価ができるようにアドバイスできる</t>
    <rPh sb="0" eb="2">
      <t>ジッシュウ</t>
    </rPh>
    <rPh sb="2" eb="4">
      <t>シドウ</t>
    </rPh>
    <rPh sb="5" eb="7">
      <t>キョウイク</t>
    </rPh>
    <rPh sb="8" eb="9">
      <t>ア</t>
    </rPh>
    <rPh sb="17" eb="19">
      <t>テキセツ</t>
    </rPh>
    <rPh sb="20" eb="22">
      <t>シドウ</t>
    </rPh>
    <rPh sb="23" eb="25">
      <t>ヒョウカ</t>
    </rPh>
    <phoneticPr fontId="1"/>
  </si>
  <si>
    <t>多職種との協働の中で看護の専門性を発揮する</t>
    <rPh sb="0" eb="3">
      <t>タショクシュ</t>
    </rPh>
    <rPh sb="5" eb="7">
      <t>キョウドウ</t>
    </rPh>
    <rPh sb="8" eb="9">
      <t>ナカ</t>
    </rPh>
    <rPh sb="10" eb="12">
      <t>カンゴ</t>
    </rPh>
    <rPh sb="13" eb="16">
      <t>センモンセイ</t>
    </rPh>
    <rPh sb="17" eb="19">
      <t>ハッキ</t>
    </rPh>
    <phoneticPr fontId="1"/>
  </si>
  <si>
    <t>危機が生じた場合、専門職と共に検討し解決に導く</t>
    <rPh sb="0" eb="2">
      <t>キキ</t>
    </rPh>
    <rPh sb="3" eb="4">
      <t>ショウ</t>
    </rPh>
    <rPh sb="6" eb="8">
      <t>バアイ</t>
    </rPh>
    <rPh sb="9" eb="11">
      <t>センモン</t>
    </rPh>
    <rPh sb="11" eb="12">
      <t>ショク</t>
    </rPh>
    <rPh sb="13" eb="14">
      <t>トモ</t>
    </rPh>
    <rPh sb="15" eb="17">
      <t>ケントウ</t>
    </rPh>
    <rPh sb="18" eb="20">
      <t>カイケツ</t>
    </rPh>
    <rPh sb="21" eb="22">
      <t>ミチビ</t>
    </rPh>
    <phoneticPr fontId="1"/>
  </si>
  <si>
    <t>研修会や学会等に積極的に参加し広い知識を得て実践に結び付けることができる</t>
    <rPh sb="0" eb="3">
      <t>ケンシュウカイ</t>
    </rPh>
    <rPh sb="4" eb="7">
      <t>ガッカイトウ</t>
    </rPh>
    <rPh sb="8" eb="11">
      <t>セッキョクテキ</t>
    </rPh>
    <rPh sb="12" eb="14">
      <t>サンカ</t>
    </rPh>
    <rPh sb="15" eb="16">
      <t>ヒロ</t>
    </rPh>
    <rPh sb="17" eb="19">
      <t>チシキ</t>
    </rPh>
    <rPh sb="22" eb="24">
      <t>ジッセン</t>
    </rPh>
    <rPh sb="25" eb="26">
      <t>ムス</t>
    </rPh>
    <rPh sb="27" eb="28">
      <t>ツ</t>
    </rPh>
    <phoneticPr fontId="1"/>
  </si>
  <si>
    <t>専門職として自己のテーマを選ぶことができる</t>
    <rPh sb="0" eb="3">
      <t>センモンショク</t>
    </rPh>
    <rPh sb="6" eb="8">
      <t>ジコ</t>
    </rPh>
    <rPh sb="13" eb="14">
      <t>エラ</t>
    </rPh>
    <phoneticPr fontId="1"/>
  </si>
  <si>
    <t>研究成果を発表できる</t>
    <rPh sb="0" eb="4">
      <t>ケンキュウセイカ</t>
    </rPh>
    <rPh sb="5" eb="7">
      <t>ハッピョウ</t>
    </rPh>
    <phoneticPr fontId="1"/>
  </si>
  <si>
    <t>利用者や家族等が希望するケアの提供が難しい身体状態であっても、あらゆる技術や工夫によって、最大限ニーズを満たすケアを提案できる</t>
    <phoneticPr fontId="1"/>
  </si>
  <si>
    <t>事業所運営に必要な人事・労務・経営・サービス・スタッフ管理ができる</t>
    <rPh sb="0" eb="5">
      <t>ジギョウショウンエイ</t>
    </rPh>
    <rPh sb="6" eb="8">
      <t>ヒツヨウ</t>
    </rPh>
    <rPh sb="9" eb="11">
      <t>ジンジ</t>
    </rPh>
    <rPh sb="12" eb="14">
      <t>ロウム</t>
    </rPh>
    <rPh sb="15" eb="17">
      <t>ケイエイ</t>
    </rPh>
    <rPh sb="27" eb="29">
      <t>カンリ</t>
    </rPh>
    <phoneticPr fontId="1"/>
  </si>
  <si>
    <t>訪問看護の実践を踏まえ、地域住民の健康維持向上を目指した政策化に関心を持つ</t>
    <rPh sb="0" eb="4">
      <t>ホウモンカンゴ</t>
    </rPh>
    <rPh sb="5" eb="7">
      <t>ジッセン</t>
    </rPh>
    <rPh sb="8" eb="9">
      <t>フ</t>
    </rPh>
    <rPh sb="12" eb="16">
      <t>チイキジュウミン</t>
    </rPh>
    <rPh sb="17" eb="23">
      <t>ケンコウイジコウジョウ</t>
    </rPh>
    <rPh sb="24" eb="26">
      <t>メザ</t>
    </rPh>
    <rPh sb="28" eb="31">
      <t>セイサクカ</t>
    </rPh>
    <rPh sb="32" eb="34">
      <t>カンシン</t>
    </rPh>
    <rPh sb="35" eb="36">
      <t>モ</t>
    </rPh>
    <phoneticPr fontId="1"/>
  </si>
  <si>
    <t>自己のテーマを継続して研究に取り組むことができる</t>
    <rPh sb="0" eb="2">
      <t>ジコ</t>
    </rPh>
    <rPh sb="7" eb="9">
      <t>ケイゾク</t>
    </rPh>
    <rPh sb="11" eb="13">
      <t>ケンキュウ</t>
    </rPh>
    <rPh sb="14" eb="15">
      <t>ト</t>
    </rPh>
    <rPh sb="16" eb="17">
      <t>ク</t>
    </rPh>
    <phoneticPr fontId="1"/>
  </si>
  <si>
    <t>スタッフの看護や研究の動機づけと取り組みについて助言・指導ができる</t>
    <rPh sb="5" eb="7">
      <t>カンゴ</t>
    </rPh>
    <rPh sb="8" eb="10">
      <t>ケンキュウ</t>
    </rPh>
    <rPh sb="11" eb="13">
      <t>ドウキ</t>
    </rPh>
    <rPh sb="16" eb="17">
      <t>ト</t>
    </rPh>
    <rPh sb="18" eb="19">
      <t>ク</t>
    </rPh>
    <rPh sb="24" eb="26">
      <t>ジョゲン</t>
    </rPh>
    <rPh sb="27" eb="29">
      <t>シドウ</t>
    </rPh>
    <phoneticPr fontId="1"/>
  </si>
  <si>
    <t>訪問看護の質向上に関心を持ち、事業所の看護実践の評価に加わる</t>
    <rPh sb="0" eb="4">
      <t>ホウモンカンゴ</t>
    </rPh>
    <rPh sb="5" eb="8">
      <t>シツコウジョウ</t>
    </rPh>
    <rPh sb="9" eb="11">
      <t>カンシン</t>
    </rPh>
    <rPh sb="12" eb="13">
      <t>モ</t>
    </rPh>
    <rPh sb="15" eb="18">
      <t>ジギョウショ</t>
    </rPh>
    <rPh sb="19" eb="23">
      <t>カンゴジッセン</t>
    </rPh>
    <rPh sb="24" eb="26">
      <t>ヒョウカ</t>
    </rPh>
    <rPh sb="27" eb="28">
      <t>クワ</t>
    </rPh>
    <phoneticPr fontId="1"/>
  </si>
  <si>
    <t>実習指導や新人看護師への指導、教育ができる</t>
    <rPh sb="0" eb="4">
      <t>ジッシュウシドウ</t>
    </rPh>
    <rPh sb="5" eb="10">
      <t>シンジンカンゴシ</t>
    </rPh>
    <rPh sb="12" eb="14">
      <t>シドウ</t>
    </rPh>
    <rPh sb="15" eb="17">
      <t>キョウイク</t>
    </rPh>
    <phoneticPr fontId="1"/>
  </si>
  <si>
    <t>専門的な知識や技術の習得のために事業所内外の研修や学会に自主的に参加できる</t>
    <rPh sb="0" eb="3">
      <t>センモンテキ</t>
    </rPh>
    <phoneticPr fontId="1"/>
  </si>
  <si>
    <t>自己の看護実践を深めるための研究的取り組みができる</t>
    <rPh sb="0" eb="2">
      <t>ジコ</t>
    </rPh>
    <rPh sb="3" eb="7">
      <t>カンゴジッセン</t>
    </rPh>
    <rPh sb="8" eb="9">
      <t>フカ</t>
    </rPh>
    <rPh sb="14" eb="18">
      <t>ケンキュウテキト</t>
    </rPh>
    <rPh sb="19" eb="20">
      <t>ク</t>
    </rPh>
    <phoneticPr fontId="1"/>
  </si>
  <si>
    <t>□管理・運営を理解している</t>
    <phoneticPr fontId="1"/>
  </si>
  <si>
    <t>関係職種・関係機関の専門性を尊重し、円滑な連携に努めている</t>
    <rPh sb="0" eb="2">
      <t>カンケイ</t>
    </rPh>
    <rPh sb="2" eb="4">
      <t>ショクシュ</t>
    </rPh>
    <rPh sb="5" eb="9">
      <t>カンケイキカン</t>
    </rPh>
    <rPh sb="10" eb="13">
      <t>センモンセイ</t>
    </rPh>
    <rPh sb="14" eb="16">
      <t>ソンチョウ</t>
    </rPh>
    <rPh sb="18" eb="20">
      <t>エンカツ</t>
    </rPh>
    <rPh sb="21" eb="23">
      <t>レンケイ</t>
    </rPh>
    <rPh sb="24" eb="25">
      <t>ツト</t>
    </rPh>
    <phoneticPr fontId="1"/>
  </si>
  <si>
    <t>個別の看護援助から地域住民全体の健康生活維持・向上の視点を持つ</t>
    <rPh sb="0" eb="2">
      <t>コベツ</t>
    </rPh>
    <rPh sb="3" eb="7">
      <t>カンゴエンジョ</t>
    </rPh>
    <rPh sb="9" eb="15">
      <t>チイキジュウミンゼンタイ</t>
    </rPh>
    <rPh sb="16" eb="20">
      <t>ケンコウセイカツ</t>
    </rPh>
    <rPh sb="20" eb="22">
      <t>イジ</t>
    </rPh>
    <rPh sb="23" eb="25">
      <t>コウジョウ</t>
    </rPh>
    <rPh sb="26" eb="28">
      <t>シテン</t>
    </rPh>
    <rPh sb="29" eb="30">
      <t>モ</t>
    </rPh>
    <phoneticPr fontId="1"/>
  </si>
  <si>
    <t>困難事例の課題を看護理論等に沿って整理し、必要なケアを実施できる</t>
    <rPh sb="0" eb="4">
      <t>コンナンジレイ</t>
    </rPh>
    <rPh sb="5" eb="7">
      <t>カダイ</t>
    </rPh>
    <rPh sb="8" eb="13">
      <t>カンゴリロントウ</t>
    </rPh>
    <rPh sb="14" eb="15">
      <t>ソ</t>
    </rPh>
    <rPh sb="17" eb="19">
      <t>セイリ</t>
    </rPh>
    <rPh sb="21" eb="23">
      <t>ヒツヨウ</t>
    </rPh>
    <rPh sb="27" eb="29">
      <t>ジッシ</t>
    </rPh>
    <phoneticPr fontId="1"/>
  </si>
  <si>
    <t>同行訪問から不足している知識、技術などの自己の課題を明らかにできる</t>
    <rPh sb="0" eb="4">
      <t>ドウコウホウモン</t>
    </rPh>
    <rPh sb="6" eb="8">
      <t>フソク</t>
    </rPh>
    <rPh sb="12" eb="14">
      <t>チシキ</t>
    </rPh>
    <rPh sb="15" eb="17">
      <t>ギジュツ</t>
    </rPh>
    <rPh sb="20" eb="22">
      <t>ジコ</t>
    </rPh>
    <rPh sb="23" eb="25">
      <t>カダイ</t>
    </rPh>
    <rPh sb="26" eb="27">
      <t>アキ</t>
    </rPh>
    <phoneticPr fontId="1"/>
  </si>
  <si>
    <t>円滑な業務運営のため、スタッフ、利用者、多職種との関係調整ができる</t>
    <rPh sb="0" eb="2">
      <t>エンカツ</t>
    </rPh>
    <rPh sb="3" eb="5">
      <t>ギョウム</t>
    </rPh>
    <rPh sb="5" eb="7">
      <t>ウンエイ</t>
    </rPh>
    <rPh sb="16" eb="19">
      <t>リヨウシャ</t>
    </rPh>
    <rPh sb="20" eb="23">
      <t>タショクシュ</t>
    </rPh>
    <rPh sb="25" eb="29">
      <t>カンケイチョウセイ</t>
    </rPh>
    <phoneticPr fontId="1"/>
  </si>
  <si>
    <t>ケアの質向上に向け、スタッフへの教育や研修参加などの人材育成のための体制を整えることができる</t>
    <rPh sb="3" eb="4">
      <t>シツ</t>
    </rPh>
    <rPh sb="4" eb="6">
      <t>コウジョウ</t>
    </rPh>
    <rPh sb="7" eb="8">
      <t>ム</t>
    </rPh>
    <rPh sb="16" eb="18">
      <t>キョウイク</t>
    </rPh>
    <rPh sb="19" eb="23">
      <t>ケンシュウサンカ</t>
    </rPh>
    <rPh sb="26" eb="28">
      <t>ジンザイ</t>
    </rPh>
    <rPh sb="28" eb="30">
      <t>イクセイ</t>
    </rPh>
    <rPh sb="34" eb="36">
      <t>タイセイ</t>
    </rPh>
    <rPh sb="37" eb="38">
      <t>トトノ</t>
    </rPh>
    <phoneticPr fontId="1"/>
  </si>
  <si>
    <t>在宅におけるガイドラインや看護手順に沿ったケアを実施する</t>
    <rPh sb="0" eb="2">
      <t>ザイタク</t>
    </rPh>
    <rPh sb="13" eb="17">
      <t>カンゴテジュン</t>
    </rPh>
    <rPh sb="18" eb="19">
      <t>ソ</t>
    </rPh>
    <rPh sb="24" eb="26">
      <t>ジッシ</t>
    </rPh>
    <phoneticPr fontId="1"/>
  </si>
  <si>
    <t>病院や施設と異なり、医療廃棄物専用のスペースはない中で、必要な感染対策について理解し、実施ができる</t>
    <rPh sb="0" eb="2">
      <t>ビョウイン</t>
    </rPh>
    <rPh sb="3" eb="5">
      <t>シセツ</t>
    </rPh>
    <rPh sb="6" eb="7">
      <t>コト</t>
    </rPh>
    <rPh sb="10" eb="15">
      <t>イリョウハイキブツ</t>
    </rPh>
    <rPh sb="15" eb="17">
      <t>センヨウ</t>
    </rPh>
    <rPh sb="25" eb="26">
      <t>ナカ</t>
    </rPh>
    <rPh sb="28" eb="30">
      <t>ヒツヨウ</t>
    </rPh>
    <rPh sb="31" eb="35">
      <t>カンセンタイサク</t>
    </rPh>
    <rPh sb="39" eb="41">
      <t>リカイ</t>
    </rPh>
    <rPh sb="43" eb="45">
      <t>ジッシ</t>
    </rPh>
    <phoneticPr fontId="1"/>
  </si>
  <si>
    <t>事業所の研修計画に沿って研修等に参加できる</t>
    <rPh sb="0" eb="3">
      <t>ジギョウショ</t>
    </rPh>
    <rPh sb="4" eb="8">
      <t>ケンシュウケイカク</t>
    </rPh>
    <rPh sb="9" eb="10">
      <t>ソ</t>
    </rPh>
    <rPh sb="12" eb="15">
      <t>ケンシュウトウ</t>
    </rPh>
    <rPh sb="16" eb="18">
      <t>サンカ</t>
    </rPh>
    <phoneticPr fontId="1"/>
  </si>
  <si>
    <t>生活という視点で情報収集ができ、現時点だけでなく過去の生活歴に目を向けた情報収集ができる</t>
    <rPh sb="0" eb="2">
      <t>セイカツ</t>
    </rPh>
    <rPh sb="5" eb="7">
      <t>シテン</t>
    </rPh>
    <rPh sb="8" eb="10">
      <t>ジョウホウ</t>
    </rPh>
    <rPh sb="10" eb="12">
      <t>シュウシュウ</t>
    </rPh>
    <rPh sb="16" eb="19">
      <t>ゲンジテン</t>
    </rPh>
    <rPh sb="24" eb="26">
      <t>カコ</t>
    </rPh>
    <rPh sb="27" eb="30">
      <t>セイカツレキ</t>
    </rPh>
    <rPh sb="31" eb="32">
      <t>メ</t>
    </rPh>
    <rPh sb="33" eb="34">
      <t>ム</t>
    </rPh>
    <rPh sb="36" eb="38">
      <t>ジョウホウ</t>
    </rPh>
    <rPh sb="38" eb="40">
      <t>シュウシュウ</t>
    </rPh>
    <phoneticPr fontId="1"/>
  </si>
  <si>
    <t>サービス担当会議等に参加し、情報共有ができる</t>
    <rPh sb="4" eb="6">
      <t>タントウ</t>
    </rPh>
    <rPh sb="6" eb="8">
      <t>カイギ</t>
    </rPh>
    <rPh sb="8" eb="9">
      <t>ナド</t>
    </rPh>
    <rPh sb="10" eb="12">
      <t>サンカ</t>
    </rPh>
    <rPh sb="14" eb="18">
      <t>ジョウホウキョウユウ</t>
    </rPh>
    <phoneticPr fontId="1"/>
  </si>
  <si>
    <t>サービス担当者会議等に参加し、積極的に発言することで、必要な情報を関係者と共有する</t>
    <rPh sb="4" eb="7">
      <t>タントウシャ</t>
    </rPh>
    <rPh sb="7" eb="9">
      <t>カイギ</t>
    </rPh>
    <rPh sb="9" eb="10">
      <t>トウ</t>
    </rPh>
    <rPh sb="11" eb="13">
      <t>サンカ</t>
    </rPh>
    <rPh sb="15" eb="18">
      <t>セッキョクテキ</t>
    </rPh>
    <rPh sb="19" eb="21">
      <t>ハツゲン</t>
    </rPh>
    <rPh sb="27" eb="29">
      <t>ヒツヨウ</t>
    </rPh>
    <rPh sb="30" eb="32">
      <t>ジョウホウ</t>
    </rPh>
    <rPh sb="33" eb="36">
      <t>カンケイシャ</t>
    </rPh>
    <rPh sb="37" eb="39">
      <t>キョウユウ</t>
    </rPh>
    <phoneticPr fontId="1"/>
  </si>
  <si>
    <t>□新人や看護学生に対する指導的な役割を実践することができる</t>
    <phoneticPr fontId="1"/>
  </si>
  <si>
    <t>変化のタイミングをとらえた上で、サービス担当会議等の開催を提案する</t>
    <rPh sb="0" eb="2">
      <t>ヘンカ</t>
    </rPh>
    <rPh sb="13" eb="14">
      <t>ウエ</t>
    </rPh>
    <rPh sb="20" eb="22">
      <t>タントウ</t>
    </rPh>
    <rPh sb="22" eb="24">
      <t>カイギ</t>
    </rPh>
    <rPh sb="24" eb="25">
      <t>トウ</t>
    </rPh>
    <rPh sb="26" eb="28">
      <t>カイサイ</t>
    </rPh>
    <rPh sb="29" eb="31">
      <t>テイアン</t>
    </rPh>
    <phoneticPr fontId="1"/>
  </si>
  <si>
    <t>□訪問看護師として実践から自己の課題を明確にできる</t>
    <rPh sb="1" eb="6">
      <t>ホウモンカンゴシ</t>
    </rPh>
    <rPh sb="9" eb="11">
      <t>ジッセン</t>
    </rPh>
    <rPh sb="13" eb="15">
      <t>ジコ</t>
    </rPh>
    <rPh sb="16" eb="18">
      <t>カダイ</t>
    </rPh>
    <rPh sb="19" eb="21">
      <t>メイカク</t>
    </rPh>
    <phoneticPr fontId="1"/>
  </si>
  <si>
    <t>自己</t>
    <rPh sb="0" eb="2">
      <t>ジコ</t>
    </rPh>
    <phoneticPr fontId="1"/>
  </si>
  <si>
    <t>ニーズをとらえる力</t>
    <rPh sb="8" eb="9">
      <t>チカラ</t>
    </rPh>
    <phoneticPr fontId="1"/>
  </si>
  <si>
    <t>ケアする力</t>
    <rPh sb="4" eb="5">
      <t>チカラ</t>
    </rPh>
    <phoneticPr fontId="1"/>
  </si>
  <si>
    <t>協働する力</t>
    <rPh sb="0" eb="2">
      <t>キョウドウ</t>
    </rPh>
    <rPh sb="4" eb="5">
      <t>チカラ</t>
    </rPh>
    <phoneticPr fontId="1"/>
  </si>
  <si>
    <t>意思決定を
支える力</t>
    <rPh sb="0" eb="4">
      <t>イシケッテイ</t>
    </rPh>
    <rPh sb="6" eb="7">
      <t>ササ</t>
    </rPh>
    <rPh sb="9" eb="10">
      <t>チカラ</t>
    </rPh>
    <phoneticPr fontId="1"/>
  </si>
  <si>
    <t>組織・運営・管理</t>
    <rPh sb="0" eb="2">
      <t>ソシキ</t>
    </rPh>
    <rPh sb="3" eb="5">
      <t>ウンエイ</t>
    </rPh>
    <rPh sb="6" eb="8">
      <t>カンリ</t>
    </rPh>
    <phoneticPr fontId="1"/>
  </si>
  <si>
    <t>地域連携</t>
    <rPh sb="0" eb="4">
      <t>チイキレンケイ</t>
    </rPh>
    <phoneticPr fontId="1"/>
  </si>
  <si>
    <t>災害</t>
    <rPh sb="0" eb="2">
      <t>サイガイ</t>
    </rPh>
    <phoneticPr fontId="1"/>
  </si>
  <si>
    <t>自己教育・研究能力</t>
    <rPh sb="0" eb="4">
      <t>ジコキョウイク</t>
    </rPh>
    <rPh sb="5" eb="9">
      <t>ケンキュウノウリョク</t>
    </rPh>
    <phoneticPr fontId="1"/>
  </si>
  <si>
    <t>意思決定を支える力</t>
    <rPh sb="0" eb="4">
      <t>イシケッテイ</t>
    </rPh>
    <rPh sb="5" eb="6">
      <t>ササ</t>
    </rPh>
    <rPh sb="8" eb="9">
      <t>チカラ</t>
    </rPh>
    <phoneticPr fontId="1"/>
  </si>
  <si>
    <t>評価項目</t>
    <rPh sb="0" eb="4">
      <t>ヒョウカコウモク</t>
    </rPh>
    <phoneticPr fontId="1"/>
  </si>
  <si>
    <t>【平均値】</t>
    <rPh sb="1" eb="4">
      <t>ヘイキンチ</t>
    </rPh>
    <phoneticPr fontId="1"/>
  </si>
  <si>
    <t>基準</t>
    <rPh sb="0" eb="2">
      <t>キジュン</t>
    </rPh>
    <phoneticPr fontId="1"/>
  </si>
  <si>
    <t>災害時の被害を最小限にするよう、利用者・家族に説明し、予防的に行動できる</t>
    <rPh sb="0" eb="3">
      <t>サイガイジ</t>
    </rPh>
    <rPh sb="4" eb="6">
      <t>ヒガイ</t>
    </rPh>
    <rPh sb="7" eb="10">
      <t>サイショウゲン</t>
    </rPh>
    <rPh sb="16" eb="19">
      <t>リヨウシャ</t>
    </rPh>
    <rPh sb="20" eb="22">
      <t>カゾク</t>
    </rPh>
    <rPh sb="23" eb="25">
      <t>セツメイ</t>
    </rPh>
    <rPh sb="27" eb="30">
      <t>ヨボウテキ</t>
    </rPh>
    <rPh sb="31" eb="33">
      <t>コウドウ</t>
    </rPh>
    <phoneticPr fontId="1"/>
  </si>
  <si>
    <t>災害マニュアルを理解できる</t>
    <rPh sb="0" eb="2">
      <t>サイガイ</t>
    </rPh>
    <rPh sb="8" eb="10">
      <t>リカイ</t>
    </rPh>
    <phoneticPr fontId="1"/>
  </si>
  <si>
    <t>防災設備の取り扱いができ、災害発生時には指示に従って行動ができる（行動を示すことができる）</t>
    <rPh sb="0" eb="4">
      <t>ボウサイセツビ</t>
    </rPh>
    <rPh sb="5" eb="6">
      <t>ト</t>
    </rPh>
    <rPh sb="7" eb="8">
      <t>アツカ</t>
    </rPh>
    <rPh sb="13" eb="18">
      <t>サイガイハッセイジ</t>
    </rPh>
    <rPh sb="20" eb="22">
      <t>シジ</t>
    </rPh>
    <rPh sb="23" eb="24">
      <t>シタガ</t>
    </rPh>
    <rPh sb="26" eb="28">
      <t>コウドウ</t>
    </rPh>
    <rPh sb="33" eb="35">
      <t>コウドウ</t>
    </rPh>
    <rPh sb="36" eb="37">
      <t>シメ</t>
    </rPh>
    <phoneticPr fontId="1"/>
  </si>
  <si>
    <t>□災害発生時の自分の果たす役割を理解し、行動を考えられる</t>
    <phoneticPr fontId="1"/>
  </si>
  <si>
    <t>□災害発生時にはリーダーシップを取ることができる</t>
    <rPh sb="1" eb="6">
      <t>サイガイハッセイジ</t>
    </rPh>
    <rPh sb="16" eb="17">
      <t>ト</t>
    </rPh>
    <phoneticPr fontId="1"/>
  </si>
  <si>
    <t>災害対応マニュアル・BCPを適宜更新し、関係機関・関連職種との防災体制を調整する</t>
    <phoneticPr fontId="1"/>
  </si>
  <si>
    <t>□災害発生時の対応についてマニュアルを作成し、危機管理体制を整備できる</t>
    <rPh sb="1" eb="3">
      <t>サイガイ</t>
    </rPh>
    <rPh sb="3" eb="5">
      <t>ハッセイ</t>
    </rPh>
    <rPh sb="5" eb="6">
      <t>ジ</t>
    </rPh>
    <rPh sb="7" eb="9">
      <t>タイオウ</t>
    </rPh>
    <rPh sb="19" eb="21">
      <t>サクセイ</t>
    </rPh>
    <rPh sb="23" eb="25">
      <t>キキ</t>
    </rPh>
    <rPh sb="25" eb="27">
      <t>カンリ</t>
    </rPh>
    <rPh sb="27" eb="29">
      <t>タイセイ</t>
    </rPh>
    <rPh sb="30" eb="32">
      <t>セイビ</t>
    </rPh>
    <phoneticPr fontId="1"/>
  </si>
  <si>
    <t>□災害発生時にはマニュアルに沿った迅速な行動ができ、他者への指導ができる</t>
    <rPh sb="1" eb="6">
      <t>サイガイハッセイジ</t>
    </rPh>
    <rPh sb="14" eb="15">
      <t>ソ</t>
    </rPh>
    <rPh sb="17" eb="19">
      <t>ジンソク</t>
    </rPh>
    <rPh sb="20" eb="22">
      <t>コウドウ</t>
    </rPh>
    <rPh sb="26" eb="28">
      <t>タシャ</t>
    </rPh>
    <rPh sb="30" eb="32">
      <t>シドウ</t>
    </rPh>
    <phoneticPr fontId="1"/>
  </si>
  <si>
    <t>事業所間の新しいネットワークを必要に応じて構築できる</t>
    <rPh sb="0" eb="4">
      <t>ジギョウショカン</t>
    </rPh>
    <rPh sb="5" eb="6">
      <t>アタラ</t>
    </rPh>
    <rPh sb="15" eb="17">
      <t>ヒツヨウ</t>
    </rPh>
    <rPh sb="18" eb="19">
      <t>オウ</t>
    </rPh>
    <rPh sb="21" eb="23">
      <t>コウチク</t>
    </rPh>
    <phoneticPr fontId="1"/>
  </si>
  <si>
    <t>災害対策委員会の運営について理解し、リーダーシップをとれる</t>
    <rPh sb="0" eb="2">
      <t>サイガイ</t>
    </rPh>
    <rPh sb="2" eb="4">
      <t>タイサク</t>
    </rPh>
    <rPh sb="4" eb="7">
      <t>イインカイ</t>
    </rPh>
    <rPh sb="8" eb="10">
      <t>ウンエイ</t>
    </rPh>
    <rPh sb="14" eb="16">
      <t>リカイ</t>
    </rPh>
    <phoneticPr fontId="1"/>
  </si>
  <si>
    <t>災害時の個別支援計画を適宜見直している</t>
    <phoneticPr fontId="1"/>
  </si>
  <si>
    <t>評価</t>
    <rPh sb="0" eb="2">
      <t>ヒョウカ</t>
    </rPh>
    <phoneticPr fontId="1"/>
  </si>
  <si>
    <t>事故防止対応マニュアルに基づく安全な行為を相談して実践できる</t>
    <rPh sb="0" eb="4">
      <t>ジコボウシ</t>
    </rPh>
    <rPh sb="4" eb="6">
      <t>タイオウ</t>
    </rPh>
    <rPh sb="12" eb="13">
      <t>モト</t>
    </rPh>
    <rPh sb="15" eb="17">
      <t>アンゼン</t>
    </rPh>
    <rPh sb="18" eb="20">
      <t>コウイ</t>
    </rPh>
    <rPh sb="21" eb="23">
      <t>ソウダン</t>
    </rPh>
    <rPh sb="25" eb="27">
      <t>ジッセン</t>
    </rPh>
    <phoneticPr fontId="1"/>
  </si>
  <si>
    <t>災害発生時には災害マニュアルに沿った行動ができる（行動を考えられる）</t>
    <phoneticPr fontId="1"/>
  </si>
  <si>
    <t>災害時の個別支援計画を策定できる</t>
    <rPh sb="0" eb="3">
      <t>サイガイジ</t>
    </rPh>
    <rPh sb="4" eb="10">
      <t>コベツシエンケイカク</t>
    </rPh>
    <rPh sb="11" eb="13">
      <t>サクテイ</t>
    </rPh>
    <phoneticPr fontId="1"/>
  </si>
  <si>
    <t>訪問看護に必要な物品の保守管理に責任を持つ</t>
    <phoneticPr fontId="1"/>
  </si>
  <si>
    <t>医療安全の考え方を理解し、自ら率先して行動できる</t>
    <rPh sb="0" eb="4">
      <t>イリョウアンゼン</t>
    </rPh>
    <rPh sb="5" eb="6">
      <t>カンガ</t>
    </rPh>
    <rPh sb="7" eb="8">
      <t>カタ</t>
    </rPh>
    <rPh sb="9" eb="11">
      <t>リカイ</t>
    </rPh>
    <rPh sb="13" eb="14">
      <t>ミズカ</t>
    </rPh>
    <rPh sb="15" eb="17">
      <t>ソッセン</t>
    </rPh>
    <rPh sb="19" eb="21">
      <t>コウドウ</t>
    </rPh>
    <phoneticPr fontId="1"/>
  </si>
  <si>
    <t>災害時の個別支援計画の策定の助言・指導ができる</t>
    <rPh sb="0" eb="3">
      <t>サイガイジ</t>
    </rPh>
    <rPh sb="4" eb="10">
      <t>コベツシエンケイカク</t>
    </rPh>
    <rPh sb="11" eb="13">
      <t>サクテイ</t>
    </rPh>
    <rPh sb="14" eb="16">
      <t>ジョゲン</t>
    </rPh>
    <rPh sb="17" eb="19">
      <t>シドウ</t>
    </rPh>
    <phoneticPr fontId="1"/>
  </si>
  <si>
    <t>地域の訪問看護の質向上のために、地域に貢献できる</t>
    <rPh sb="0" eb="2">
      <t>チイキ</t>
    </rPh>
    <rPh sb="3" eb="7">
      <t>ホウモンカンゴ</t>
    </rPh>
    <rPh sb="8" eb="11">
      <t>シツコウジョウ</t>
    </rPh>
    <rPh sb="16" eb="18">
      <t>チイキ</t>
    </rPh>
    <rPh sb="19" eb="21">
      <t>コウケン</t>
    </rPh>
    <phoneticPr fontId="1"/>
  </si>
  <si>
    <t>組織として危機管理を行うための責任者としての行動がとれる</t>
    <rPh sb="0" eb="2">
      <t>ソシキ</t>
    </rPh>
    <rPh sb="5" eb="9">
      <t>キキカンリ</t>
    </rPh>
    <rPh sb="10" eb="11">
      <t>オコナ</t>
    </rPh>
    <rPh sb="15" eb="18">
      <t>セキニンシャ</t>
    </rPh>
    <rPh sb="22" eb="24">
      <t>コウドウ</t>
    </rPh>
    <phoneticPr fontId="1"/>
  </si>
  <si>
    <t>策定された個別支援計画を確認し、危機管理体制を整える</t>
    <rPh sb="0" eb="2">
      <t>サクテイ</t>
    </rPh>
    <rPh sb="5" eb="11">
      <t>コベツシエンケイカク</t>
    </rPh>
    <rPh sb="12" eb="14">
      <t>カクニン</t>
    </rPh>
    <rPh sb="16" eb="22">
      <t>キキカンリタイセイ</t>
    </rPh>
    <rPh sb="23" eb="24">
      <t>トトノ</t>
    </rPh>
    <phoneticPr fontId="1"/>
  </si>
  <si>
    <t>＜評価項目割合＞</t>
    <rPh sb="1" eb="3">
      <t>ヒョウカ</t>
    </rPh>
    <rPh sb="3" eb="5">
      <t>コウモク</t>
    </rPh>
    <rPh sb="5" eb="7">
      <t>ワリアイ</t>
    </rPh>
    <phoneticPr fontId="1"/>
  </si>
  <si>
    <t>（％）</t>
    <phoneticPr fontId="1"/>
  </si>
  <si>
    <t>初回</t>
    <rPh sb="0" eb="2">
      <t>ショカイ</t>
    </rPh>
    <phoneticPr fontId="1"/>
  </si>
  <si>
    <t>□チームリーダーやコーディネーターの役割、また創造的能力を要求される役割を遂行できる</t>
    <rPh sb="18" eb="20">
      <t>ヤクワリ</t>
    </rPh>
    <rPh sb="23" eb="26">
      <t>ソウゾウテキ</t>
    </rPh>
    <rPh sb="26" eb="28">
      <t>ノウリョク</t>
    </rPh>
    <rPh sb="29" eb="31">
      <t>ヨウキュウ</t>
    </rPh>
    <rPh sb="34" eb="36">
      <t>ヤクワリ</t>
    </rPh>
    <rPh sb="37" eb="39">
      <t>スイコウ</t>
    </rPh>
    <phoneticPr fontId="1"/>
  </si>
  <si>
    <t>サービスの質向上に向け組織の課題や方向性を明確にする</t>
    <rPh sb="5" eb="8">
      <t>シツコウジョウ</t>
    </rPh>
    <rPh sb="9" eb="10">
      <t>ム</t>
    </rPh>
    <rPh sb="11" eb="13">
      <t>ソシキ</t>
    </rPh>
    <rPh sb="14" eb="16">
      <t>カダイ</t>
    </rPh>
    <rPh sb="17" eb="20">
      <t>ホウコウセイ</t>
    </rPh>
    <rPh sb="21" eb="23">
      <t>メイカク</t>
    </rPh>
    <phoneticPr fontId="1"/>
  </si>
  <si>
    <t>サービスの質向上に向け組織の課題や方向性を明確にし取り組むことができる</t>
    <rPh sb="5" eb="8">
      <t>シツコウジョウ</t>
    </rPh>
    <rPh sb="9" eb="10">
      <t>ム</t>
    </rPh>
    <rPh sb="11" eb="13">
      <t>ソシキ</t>
    </rPh>
    <rPh sb="14" eb="16">
      <t>カダイ</t>
    </rPh>
    <rPh sb="17" eb="20">
      <t>ホウコウセイ</t>
    </rPh>
    <rPh sb="21" eb="23">
      <t>メイカク</t>
    </rPh>
    <rPh sb="25" eb="26">
      <t>ト</t>
    </rPh>
    <rPh sb="27" eb="28">
      <t>ク</t>
    </rPh>
    <phoneticPr fontId="1"/>
  </si>
  <si>
    <t>「現在」だけではなく「先」をみすえた意思決定支援ができる。</t>
    <phoneticPr fontId="1"/>
  </si>
  <si>
    <t>管理者とともに災害対応マニュアルを作成し、定期的に訓練・確認を行う</t>
    <rPh sb="0" eb="3">
      <t>カンリシャ</t>
    </rPh>
    <rPh sb="7" eb="11">
      <t>サイガイタイオウ</t>
    </rPh>
    <rPh sb="17" eb="19">
      <t>サクセイ</t>
    </rPh>
    <rPh sb="21" eb="24">
      <t>テイキテキ</t>
    </rPh>
    <rPh sb="25" eb="27">
      <t>クンレン</t>
    </rPh>
    <rPh sb="28" eb="30">
      <t>カクニン</t>
    </rPh>
    <rPh sb="31" eb="32">
      <t>オコナ</t>
    </rPh>
    <phoneticPr fontId="1"/>
  </si>
  <si>
    <t>□現場の課題に対し、具体的解決を図ることができる</t>
    <rPh sb="1" eb="3">
      <t>ゲンバ</t>
    </rPh>
    <rPh sb="4" eb="6">
      <t>カダイ</t>
    </rPh>
    <rPh sb="7" eb="8">
      <t>タイ</t>
    </rPh>
    <rPh sb="10" eb="13">
      <t>グタイテキ</t>
    </rPh>
    <rPh sb="13" eb="15">
      <t>カイケツ</t>
    </rPh>
    <rPh sb="16" eb="17">
      <t>ハカ</t>
    </rPh>
    <phoneticPr fontId="1"/>
  </si>
  <si>
    <t>常に最新の情報の取得に努力することができる</t>
    <rPh sb="0" eb="1">
      <t>ツネ</t>
    </rPh>
    <rPh sb="2" eb="4">
      <t>サイシン</t>
    </rPh>
    <rPh sb="5" eb="7">
      <t>ジョウホウ</t>
    </rPh>
    <rPh sb="8" eb="10">
      <t>シュトク</t>
    </rPh>
    <rPh sb="11" eb="13">
      <t>ドリョク</t>
    </rPh>
    <phoneticPr fontId="1"/>
  </si>
  <si>
    <t>助言を受けながら、安全な看護を実践する</t>
    <rPh sb="0" eb="2">
      <t>ジョゲン</t>
    </rPh>
    <rPh sb="3" eb="4">
      <t>ウ</t>
    </rPh>
    <rPh sb="9" eb="11">
      <t>アンゼン</t>
    </rPh>
    <rPh sb="12" eb="14">
      <t>カンゴ</t>
    </rPh>
    <rPh sb="15" eb="17">
      <t>ジッセン</t>
    </rPh>
    <phoneticPr fontId="1"/>
  </si>
  <si>
    <t>助言を受けながら、受け持ち利用者の身体的、精神的、社会的、スピリチュアルな側面から情報収集ができる。利用者の居宅においてケアを提供するため、特に地域性、家族構成、環境等の情報収集を含む。</t>
    <rPh sb="0" eb="2">
      <t>ジョゲン</t>
    </rPh>
    <rPh sb="3" eb="4">
      <t>ウ</t>
    </rPh>
    <rPh sb="9" eb="10">
      <t>ウ</t>
    </rPh>
    <rPh sb="11" eb="12">
      <t>モ</t>
    </rPh>
    <rPh sb="13" eb="16">
      <t>リヨウシャ</t>
    </rPh>
    <rPh sb="17" eb="20">
      <t>シンタイテキ</t>
    </rPh>
    <rPh sb="21" eb="24">
      <t>セイシンテキ</t>
    </rPh>
    <rPh sb="25" eb="28">
      <t>シャカイテキ</t>
    </rPh>
    <rPh sb="37" eb="39">
      <t>ソクメン</t>
    </rPh>
    <rPh sb="41" eb="45">
      <t>ジョウホウシュウシュウ</t>
    </rPh>
    <rPh sb="63" eb="65">
      <t>テイキョウ</t>
    </rPh>
    <rPh sb="70" eb="71">
      <t>トク</t>
    </rPh>
    <rPh sb="72" eb="75">
      <t>チイキセイ</t>
    </rPh>
    <rPh sb="76" eb="80">
      <t>カゾクコウセイ</t>
    </rPh>
    <rPh sb="81" eb="84">
      <t>カンキョウトウ</t>
    </rPh>
    <rPh sb="85" eb="89">
      <t>ジョウホウシュウシュウ</t>
    </rPh>
    <rPh sb="90" eb="91">
      <t>フク</t>
    </rPh>
    <phoneticPr fontId="1"/>
  </si>
  <si>
    <t>利用者の居宅においてケアを提供することを意識した基本的な配慮ができる</t>
    <rPh sb="13" eb="15">
      <t>テイキョウ</t>
    </rPh>
    <rPh sb="20" eb="22">
      <t>イシキ</t>
    </rPh>
    <rPh sb="24" eb="27">
      <t>キホンテキ</t>
    </rPh>
    <rPh sb="28" eb="30">
      <t>ハイリョ</t>
    </rPh>
    <phoneticPr fontId="1"/>
  </si>
  <si>
    <t>□災害マニュアルを熟読し、災害発生時には指示に従い取るべき適切な行動を理解できる</t>
    <rPh sb="25" eb="26">
      <t>ト</t>
    </rPh>
    <phoneticPr fontId="1"/>
  </si>
  <si>
    <t>主治医に対し、的確に相談ができる</t>
    <rPh sb="0" eb="3">
      <t>シュジイ</t>
    </rPh>
    <rPh sb="4" eb="5">
      <t>タイ</t>
    </rPh>
    <rPh sb="7" eb="9">
      <t>テキカク</t>
    </rPh>
    <rPh sb="10" eb="12">
      <t>ソウダン</t>
    </rPh>
    <phoneticPr fontId="1"/>
  </si>
  <si>
    <t>先輩の助言のもと、訪問の状況等について、必要な専門職、関係機関との連携や調整ができる</t>
    <rPh sb="0" eb="2">
      <t>センパイ</t>
    </rPh>
    <rPh sb="3" eb="5">
      <t>ジョゲン</t>
    </rPh>
    <rPh sb="9" eb="11">
      <t>ホウモン</t>
    </rPh>
    <rPh sb="12" eb="14">
      <t>ジョウキョウ</t>
    </rPh>
    <rPh sb="14" eb="15">
      <t>トウ</t>
    </rPh>
    <rPh sb="20" eb="22">
      <t>ヒツヨウ</t>
    </rPh>
    <rPh sb="23" eb="25">
      <t>センモン</t>
    </rPh>
    <rPh sb="25" eb="26">
      <t>ショク</t>
    </rPh>
    <rPh sb="27" eb="29">
      <t>カンケイ</t>
    </rPh>
    <rPh sb="29" eb="31">
      <t>キカン</t>
    </rPh>
    <rPh sb="33" eb="35">
      <t>レンケイ</t>
    </rPh>
    <rPh sb="36" eb="38">
      <t>チョウセイ</t>
    </rPh>
    <phoneticPr fontId="1"/>
  </si>
  <si>
    <t>□自立してケアの受け手の身体的、精神的、社会的、スピリチュアルな側面から必要な情報収集ができる</t>
    <rPh sb="1" eb="3">
      <t>ジリツ</t>
    </rPh>
    <rPh sb="8" eb="9">
      <t>ウ</t>
    </rPh>
    <rPh sb="10" eb="11">
      <t>テ</t>
    </rPh>
    <rPh sb="12" eb="15">
      <t>シンタイテキ</t>
    </rPh>
    <rPh sb="16" eb="19">
      <t>セイシンテキ</t>
    </rPh>
    <rPh sb="20" eb="23">
      <t>シャカイテキ</t>
    </rPh>
    <rPh sb="32" eb="34">
      <t>ソクメン</t>
    </rPh>
    <rPh sb="36" eb="38">
      <t>ヒツヨウ</t>
    </rPh>
    <rPh sb="39" eb="43">
      <t>ジョウホウシュウシュウ</t>
    </rPh>
    <phoneticPr fontId="1"/>
  </si>
  <si>
    <t>自立して、診療記録など決められた枠組みに沿って、利用者や家族等、多職種から情報収集ができる</t>
    <rPh sb="0" eb="2">
      <t>ジリツ</t>
    </rPh>
    <rPh sb="5" eb="9">
      <t>シンリョウキロク</t>
    </rPh>
    <rPh sb="11" eb="12">
      <t>キ</t>
    </rPh>
    <rPh sb="16" eb="18">
      <t>ワクグ</t>
    </rPh>
    <rPh sb="20" eb="21">
      <t>ソ</t>
    </rPh>
    <rPh sb="24" eb="27">
      <t>リヨウシャ</t>
    </rPh>
    <rPh sb="28" eb="30">
      <t>カゾク</t>
    </rPh>
    <rPh sb="30" eb="31">
      <t>トウ</t>
    </rPh>
    <rPh sb="32" eb="35">
      <t>タショクシュ</t>
    </rPh>
    <rPh sb="37" eb="41">
      <t>ジョウホウシュウシュウ</t>
    </rPh>
    <phoneticPr fontId="1"/>
  </si>
  <si>
    <t>□自己の学習活動に積極的に取り組むとともに、新人や看護学生に対する指導的な役割を実践することができる</t>
    <rPh sb="1" eb="3">
      <t>ジコ</t>
    </rPh>
    <rPh sb="4" eb="6">
      <t>ガクシュウ</t>
    </rPh>
    <rPh sb="6" eb="8">
      <t>カツドウ</t>
    </rPh>
    <rPh sb="9" eb="12">
      <t>セッキョクテキ</t>
    </rPh>
    <rPh sb="13" eb="14">
      <t>ト</t>
    </rPh>
    <rPh sb="15" eb="16">
      <t>ク</t>
    </rPh>
    <rPh sb="22" eb="24">
      <t>シンジン</t>
    </rPh>
    <rPh sb="25" eb="29">
      <t>カンゴガクセイ</t>
    </rPh>
    <rPh sb="30" eb="31">
      <t>タイ</t>
    </rPh>
    <rPh sb="33" eb="36">
      <t>シドウテキ</t>
    </rPh>
    <rPh sb="37" eb="39">
      <t>ヤクワリ</t>
    </rPh>
    <rPh sb="40" eb="42">
      <t>ジッセン</t>
    </rPh>
    <phoneticPr fontId="1"/>
  </si>
  <si>
    <t>研究発表までの研究活動の一連の流れに参加できる</t>
    <rPh sb="0" eb="2">
      <t>ケンキュウ</t>
    </rPh>
    <rPh sb="2" eb="4">
      <t>ハッピョウ</t>
    </rPh>
    <rPh sb="7" eb="9">
      <t>ケンキュウ</t>
    </rPh>
    <rPh sb="9" eb="11">
      <t>カツドウ</t>
    </rPh>
    <rPh sb="12" eb="14">
      <t>イチレン</t>
    </rPh>
    <rPh sb="15" eb="16">
      <t>ナガ</t>
    </rPh>
    <rPh sb="18" eb="20">
      <t>サンカ</t>
    </rPh>
    <phoneticPr fontId="1"/>
  </si>
  <si>
    <t>□多職種の活力を維持・向上させる関わりができる</t>
    <rPh sb="1" eb="4">
      <t>タショクシュ</t>
    </rPh>
    <rPh sb="5" eb="7">
      <t>カツリョク</t>
    </rPh>
    <rPh sb="8" eb="10">
      <t>イジ</t>
    </rPh>
    <rPh sb="11" eb="13">
      <t>コウジョウ</t>
    </rPh>
    <rPh sb="16" eb="17">
      <t>カカ</t>
    </rPh>
    <phoneticPr fontId="1"/>
  </si>
  <si>
    <t>□地域の多職種に向けて訪問看護の役割を発信できる</t>
    <rPh sb="1" eb="3">
      <t>チイキ</t>
    </rPh>
    <rPh sb="4" eb="7">
      <t>タショクシュ</t>
    </rPh>
    <rPh sb="8" eb="9">
      <t>ム</t>
    </rPh>
    <rPh sb="11" eb="15">
      <t>ホウモンカンゴ</t>
    </rPh>
    <rPh sb="16" eb="18">
      <t>ヤクワリ</t>
    </rPh>
    <rPh sb="19" eb="21">
      <t>ハッシン</t>
    </rPh>
    <phoneticPr fontId="1"/>
  </si>
  <si>
    <t>利用者にとって必要な多職種に気づき、協力を求めることができ、利用者と家族等の現在ある状況と今後予測される状況をきちんととらえ、本人や家族等の希望やニーズと合わせて必要な多職種を判断し、つなぐことができる</t>
    <rPh sb="0" eb="3">
      <t>リヨウシャ</t>
    </rPh>
    <rPh sb="7" eb="9">
      <t>ヒツヨウ</t>
    </rPh>
    <rPh sb="10" eb="13">
      <t>タショクシュ</t>
    </rPh>
    <rPh sb="14" eb="15">
      <t>キ</t>
    </rPh>
    <rPh sb="18" eb="20">
      <t>キョウリョク</t>
    </rPh>
    <rPh sb="21" eb="22">
      <t>モト</t>
    </rPh>
    <rPh sb="30" eb="33">
      <t>リヨウシャ</t>
    </rPh>
    <rPh sb="34" eb="37">
      <t>カゾクトウ</t>
    </rPh>
    <rPh sb="38" eb="40">
      <t>ゲンザイ</t>
    </rPh>
    <rPh sb="42" eb="44">
      <t>ジョウキョウ</t>
    </rPh>
    <rPh sb="45" eb="47">
      <t>コンゴ</t>
    </rPh>
    <rPh sb="47" eb="49">
      <t>ヨソク</t>
    </rPh>
    <rPh sb="52" eb="54">
      <t>ジョウキョウ</t>
    </rPh>
    <rPh sb="63" eb="65">
      <t>ホンニン</t>
    </rPh>
    <rPh sb="66" eb="69">
      <t>カゾクトウ</t>
    </rPh>
    <rPh sb="70" eb="72">
      <t>キボウ</t>
    </rPh>
    <rPh sb="77" eb="78">
      <t>ア</t>
    </rPh>
    <rPh sb="81" eb="83">
      <t>ヒツヨウ</t>
    </rPh>
    <rPh sb="84" eb="87">
      <t>タショクシュ</t>
    </rPh>
    <rPh sb="88" eb="90">
      <t>ハンダン</t>
    </rPh>
    <phoneticPr fontId="1"/>
  </si>
  <si>
    <t>□予測的な状況判断のもと身体的、精神的、社会的、スピリチュアルな側面から必要な情報収集ができる</t>
    <rPh sb="1" eb="4">
      <t>ヨソクテキ</t>
    </rPh>
    <rPh sb="5" eb="7">
      <t>ジョウキョウ</t>
    </rPh>
    <rPh sb="7" eb="9">
      <t>ハンダン</t>
    </rPh>
    <rPh sb="12" eb="15">
      <t>シンタイテキ</t>
    </rPh>
    <rPh sb="16" eb="19">
      <t>セイシンテキ</t>
    </rPh>
    <rPh sb="20" eb="23">
      <t>シャカイテキ</t>
    </rPh>
    <rPh sb="32" eb="34">
      <t>ソクメン</t>
    </rPh>
    <rPh sb="36" eb="38">
      <t>ヒツヨウ</t>
    </rPh>
    <rPh sb="39" eb="43">
      <t>ジョウホウシュウシュウ</t>
    </rPh>
    <phoneticPr fontId="1"/>
  </si>
  <si>
    <t>看護の質向上のために、他の訪問看護師とネットワークをもって活動できる</t>
    <rPh sb="0" eb="2">
      <t>カンゴ</t>
    </rPh>
    <rPh sb="3" eb="4">
      <t>シツ</t>
    </rPh>
    <rPh sb="4" eb="6">
      <t>コウジョウ</t>
    </rPh>
    <rPh sb="11" eb="12">
      <t>ホカ</t>
    </rPh>
    <rPh sb="13" eb="18">
      <t>ホウモンカンゴシ</t>
    </rPh>
    <rPh sb="29" eb="31">
      <t>カツドウ</t>
    </rPh>
    <phoneticPr fontId="1"/>
  </si>
  <si>
    <t>利用者と家族等の希望やイメージを含んで汲み取りながら、最適な方向へ調整することができる</t>
    <rPh sb="0" eb="3">
      <t>リヨウシャ</t>
    </rPh>
    <rPh sb="4" eb="7">
      <t>カゾクトウ</t>
    </rPh>
    <rPh sb="8" eb="10">
      <t>キボウ</t>
    </rPh>
    <rPh sb="16" eb="17">
      <t>フク</t>
    </rPh>
    <rPh sb="19" eb="20">
      <t>ク</t>
    </rPh>
    <rPh sb="21" eb="22">
      <t>ト</t>
    </rPh>
    <rPh sb="27" eb="29">
      <t>サイテキ</t>
    </rPh>
    <rPh sb="30" eb="32">
      <t>ホウコウ</t>
    </rPh>
    <rPh sb="33" eb="35">
      <t>チョウセイ</t>
    </rPh>
    <phoneticPr fontId="1"/>
  </si>
  <si>
    <t>独居で人生の最終段階にある利用者や倫理的な問題がある利用者等の複雑な意思決定場面において、本人の意思決定を支えるために、地域の社会資源等のリソースを活用して調整ができる</t>
    <rPh sb="0" eb="2">
      <t>ドッキョ</t>
    </rPh>
    <rPh sb="3" eb="5">
      <t>ジンセイ</t>
    </rPh>
    <rPh sb="6" eb="10">
      <t>サイシュウダンカイ</t>
    </rPh>
    <rPh sb="13" eb="16">
      <t>リヨウシャ</t>
    </rPh>
    <rPh sb="17" eb="20">
      <t>リンリテキ</t>
    </rPh>
    <rPh sb="21" eb="23">
      <t>モンダイ</t>
    </rPh>
    <rPh sb="26" eb="30">
      <t>リヨウシャトウ</t>
    </rPh>
    <rPh sb="31" eb="33">
      <t>フクザツ</t>
    </rPh>
    <rPh sb="34" eb="36">
      <t>イシ</t>
    </rPh>
    <rPh sb="36" eb="38">
      <t>ケッテイ</t>
    </rPh>
    <rPh sb="38" eb="40">
      <t>バメン</t>
    </rPh>
    <rPh sb="45" eb="47">
      <t>ホンニン</t>
    </rPh>
    <rPh sb="48" eb="52">
      <t>イシケッテイ</t>
    </rPh>
    <rPh sb="53" eb="54">
      <t>ササ</t>
    </rPh>
    <rPh sb="60" eb="62">
      <t>チイキ</t>
    </rPh>
    <rPh sb="63" eb="68">
      <t>シャカイシゲントウ</t>
    </rPh>
    <rPh sb="74" eb="76">
      <t>カツヨウ</t>
    </rPh>
    <rPh sb="78" eb="80">
      <t>チョウセイ</t>
    </rPh>
    <phoneticPr fontId="1"/>
  </si>
  <si>
    <t>地域担当の保健師や地域包括支援センター、介護保険等の行政組織と日頃から良好な関係づくりに努め訪問看護の役割について理解を得ることができる</t>
    <rPh sb="0" eb="4">
      <t>チイキタントウ</t>
    </rPh>
    <rPh sb="5" eb="8">
      <t>ホケンシ</t>
    </rPh>
    <rPh sb="9" eb="15">
      <t>チイキホウカツシエン</t>
    </rPh>
    <rPh sb="20" eb="25">
      <t>カイゴホケントウ</t>
    </rPh>
    <rPh sb="26" eb="30">
      <t>ギョウセイソシキ</t>
    </rPh>
    <rPh sb="31" eb="33">
      <t>ヒゴロ</t>
    </rPh>
    <rPh sb="35" eb="37">
      <t>リョウコウ</t>
    </rPh>
    <rPh sb="38" eb="40">
      <t>カンケイ</t>
    </rPh>
    <rPh sb="44" eb="45">
      <t>ツト</t>
    </rPh>
    <rPh sb="46" eb="50">
      <t>ホウモンカンゴ</t>
    </rPh>
    <rPh sb="51" eb="53">
      <t>ヤクワリ</t>
    </rPh>
    <rPh sb="57" eb="59">
      <t>リカイ</t>
    </rPh>
    <rPh sb="60" eb="61">
      <t>エ</t>
    </rPh>
    <phoneticPr fontId="1"/>
  </si>
  <si>
    <t>自己の課題を明確にし、課題解決に向け自主的に行動できる</t>
    <rPh sb="0" eb="2">
      <t>ジコ</t>
    </rPh>
    <rPh sb="3" eb="5">
      <t>カダイ</t>
    </rPh>
    <rPh sb="6" eb="8">
      <t>メイカク</t>
    </rPh>
    <rPh sb="11" eb="13">
      <t>カダイ</t>
    </rPh>
    <rPh sb="13" eb="15">
      <t>カイケツ</t>
    </rPh>
    <rPh sb="16" eb="17">
      <t>ム</t>
    </rPh>
    <rPh sb="18" eb="21">
      <t>ジシュテキ</t>
    </rPh>
    <rPh sb="22" eb="24">
      <t>コウドウ</t>
    </rPh>
    <phoneticPr fontId="1"/>
  </si>
  <si>
    <t>災害が起きた場合の在宅状況を想定し、利用者に必要な備品、医療処置、避難場所を理解できる</t>
    <rPh sb="0" eb="2">
      <t>サイガイ</t>
    </rPh>
    <rPh sb="3" eb="4">
      <t>オ</t>
    </rPh>
    <rPh sb="6" eb="8">
      <t>バアイ</t>
    </rPh>
    <rPh sb="9" eb="13">
      <t>ザイタクジョウキョウ</t>
    </rPh>
    <rPh sb="14" eb="16">
      <t>ソウテイ</t>
    </rPh>
    <rPh sb="18" eb="21">
      <t>リヨウシャ</t>
    </rPh>
    <rPh sb="22" eb="24">
      <t>ヒツヨウ</t>
    </rPh>
    <rPh sb="25" eb="27">
      <t>ビヒン</t>
    </rPh>
    <rPh sb="28" eb="32">
      <t>イリョウショチ</t>
    </rPh>
    <rPh sb="33" eb="37">
      <t>ヒナンバショ</t>
    </rPh>
    <rPh sb="38" eb="40">
      <t>リカイ</t>
    </rPh>
    <phoneticPr fontId="1"/>
  </si>
  <si>
    <t>チームのメンバーとしての役割や係、活動内容を理解する</t>
    <rPh sb="12" eb="14">
      <t>ヤクワリ</t>
    </rPh>
    <rPh sb="15" eb="16">
      <t>カカリ</t>
    </rPh>
    <rPh sb="17" eb="21">
      <t>カツドウナイヨウ</t>
    </rPh>
    <rPh sb="22" eb="24">
      <t>リカイ</t>
    </rPh>
    <phoneticPr fontId="1"/>
  </si>
  <si>
    <t>□ケアの受け手の複雑なニーズに対応するためあらゆる知見（看護及び看護以外の分野）を動員し、ケアを実践・評価・追究できる</t>
    <rPh sb="4" eb="5">
      <t>ウ</t>
    </rPh>
    <rPh sb="6" eb="7">
      <t>テ</t>
    </rPh>
    <rPh sb="8" eb="10">
      <t>フクザツ</t>
    </rPh>
    <rPh sb="15" eb="17">
      <t>タイオウ</t>
    </rPh>
    <rPh sb="25" eb="27">
      <t>チケン</t>
    </rPh>
    <rPh sb="28" eb="30">
      <t>カンゴ</t>
    </rPh>
    <rPh sb="30" eb="31">
      <t>オヨ</t>
    </rPh>
    <rPh sb="32" eb="36">
      <t>カンゴイガイ</t>
    </rPh>
    <rPh sb="37" eb="39">
      <t>ブンヤ</t>
    </rPh>
    <rPh sb="41" eb="43">
      <t>ドウイン</t>
    </rPh>
    <rPh sb="48" eb="50">
      <t>ジッセン</t>
    </rPh>
    <rPh sb="51" eb="53">
      <t>ヒョウカ</t>
    </rPh>
    <rPh sb="54" eb="56">
      <t>ツイキュウ</t>
    </rPh>
    <phoneticPr fontId="1"/>
  </si>
  <si>
    <t>受け手の複雑なニーズに対応できるように、多職種の力を引き出し、連携に活かす</t>
    <rPh sb="0" eb="1">
      <t>ウ</t>
    </rPh>
    <rPh sb="2" eb="3">
      <t>テ</t>
    </rPh>
    <rPh sb="4" eb="6">
      <t>フクザツ</t>
    </rPh>
    <rPh sb="11" eb="13">
      <t>タイオウ</t>
    </rPh>
    <rPh sb="20" eb="23">
      <t>タショクシュ</t>
    </rPh>
    <rPh sb="24" eb="25">
      <t>チカラ</t>
    </rPh>
    <rPh sb="26" eb="27">
      <t>ヒ</t>
    </rPh>
    <rPh sb="28" eb="29">
      <t>ダ</t>
    </rPh>
    <rPh sb="31" eb="33">
      <t>レンケイ</t>
    </rPh>
    <rPh sb="34" eb="35">
      <t>イ</t>
    </rPh>
    <phoneticPr fontId="1"/>
  </si>
  <si>
    <t>□実践・課題を分析し、得た成果を言語化・可視化（数値化）できる</t>
    <rPh sb="1" eb="3">
      <t>ジッセン</t>
    </rPh>
    <rPh sb="4" eb="6">
      <t>カダイ</t>
    </rPh>
    <rPh sb="7" eb="9">
      <t>ブンセキ</t>
    </rPh>
    <rPh sb="11" eb="12">
      <t>エ</t>
    </rPh>
    <rPh sb="13" eb="15">
      <t>セイカ</t>
    </rPh>
    <rPh sb="16" eb="19">
      <t>ゲンゴカ</t>
    </rPh>
    <rPh sb="20" eb="23">
      <t>カシカ</t>
    </rPh>
    <rPh sb="24" eb="27">
      <t>スウチカ</t>
    </rPh>
    <phoneticPr fontId="1"/>
  </si>
  <si>
    <t>追究したい分野への研修会に参加できる</t>
    <rPh sb="0" eb="2">
      <t>ツイキュウ</t>
    </rPh>
    <rPh sb="9" eb="12">
      <t>ケンシュウカイ</t>
    </rPh>
    <rPh sb="13" eb="15">
      <t>サンカ</t>
    </rPh>
    <phoneticPr fontId="1"/>
  </si>
  <si>
    <t>/</t>
    <phoneticPr fontId="1"/>
  </si>
  <si>
    <t>【評価日】</t>
    <rPh sb="1" eb="4">
      <t>ヒョウカビ</t>
    </rPh>
    <phoneticPr fontId="1"/>
  </si>
  <si>
    <t>【今年度の目標】　　（記載日：　　　　年　　　　月　　　　日）</t>
    <rPh sb="11" eb="14">
      <t>キサイビ</t>
    </rPh>
    <rPh sb="19" eb="20">
      <t>ネン</t>
    </rPh>
    <rPh sb="24" eb="25">
      <t>ガツ</t>
    </rPh>
    <rPh sb="29" eb="30">
      <t>ニチ</t>
    </rPh>
    <phoneticPr fontId="1"/>
  </si>
  <si>
    <t>【後半への課題】　　（記載日：　　　　年　　　　月　　　　日）</t>
    <phoneticPr fontId="1"/>
  </si>
  <si>
    <t>【次年度（次のレベル）へ向けての課題】　　（記載日：　　　　年　　　　月　　　　日）</t>
    <phoneticPr fontId="1"/>
  </si>
  <si>
    <t xml:space="preserve">【今年度の目標】　　（記載日：　　　　年　　　　月　　　　日）
</t>
    <rPh sb="11" eb="14">
      <t>キサイビ</t>
    </rPh>
    <rPh sb="19" eb="20">
      <t>ネン</t>
    </rPh>
    <rPh sb="24" eb="25">
      <t>ガツ</t>
    </rPh>
    <rPh sb="29" eb="30">
      <t>ニチ</t>
    </rPh>
    <phoneticPr fontId="1"/>
  </si>
  <si>
    <t xml:space="preserve">【後半への課題】　　（記載日：　　　　年　　　　月　　　　日）
</t>
    <phoneticPr fontId="1"/>
  </si>
  <si>
    <t xml:space="preserve">【次年度（次のレベル）へ向けての課題】　　（記載日：　　　　年　　　　月　　　　日）
</t>
    <phoneticPr fontId="1"/>
  </si>
  <si>
    <t xml:space="preserve">【今年度の目標】　　（記載日：　　　　年　　　　月　　　　日）
</t>
    <phoneticPr fontId="1"/>
  </si>
  <si>
    <t>評価【４：できる　３：ほぼできる　２：少しできる　１：できない　０：未経験】</t>
    <rPh sb="0" eb="2">
      <t>ヒョウカ</t>
    </rPh>
    <rPh sb="19" eb="20">
      <t>スコ</t>
    </rPh>
    <rPh sb="34" eb="37">
      <t>ミケイケン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</si>
</sst>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m/d"/>
  </numFmts>
  <fonts count="7" x14ac:knownFonts="1">
    <font>
      <sz val="11"/>
      <color theme="1"/>
      <name val="游ゴシック"/>
      <family val="2"/>
      <charset val="128"/>
      <scheme val="minor"/>
    </font>
    <font>
      <sz val="6"/>
      <name val="游ゴシック"/>
      <family val="2"/>
      <charset val="128"/>
      <scheme val="minor"/>
    </font>
    <font>
      <b/>
      <sz val="10"/>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dashed">
        <color indexed="64"/>
      </top>
      <bottom style="thin">
        <color indexed="64"/>
      </bottom>
      <diagonal/>
    </border>
  </borders>
  <cellStyleXfs count="1">
    <xf numFmtId="0" fontId="0" fillId="0" borderId="0">
      <alignment vertical="center"/>
    </xf>
  </cellStyleXfs>
  <cellXfs count="200">
    <xf numFmtId="0" fontId="0" fillId="0" borderId="0" xfId="0">
      <alignment vertical="center"/>
    </xf>
    <xf numFmtId="0" fontId="3" fillId="0" borderId="2" xfId="0" applyFont="1" applyBorder="1" applyAlignment="1">
      <alignment vertical="center" wrapText="1"/>
    </xf>
    <xf numFmtId="0" fontId="4"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3" borderId="1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lignment vertical="center"/>
    </xf>
    <xf numFmtId="0" fontId="3" fillId="0" borderId="16" xfId="0" applyFont="1" applyBorder="1" applyAlignment="1">
      <alignment vertical="center" wrapText="1"/>
    </xf>
    <xf numFmtId="0" fontId="3" fillId="0" borderId="0" xfId="0" applyFont="1" applyAlignment="1">
      <alignment horizontal="center" vertical="center" textRotation="255" wrapText="1"/>
    </xf>
    <xf numFmtId="0" fontId="3" fillId="0" borderId="0" xfId="0" applyFont="1" applyAlignment="1">
      <alignment vertical="center" wrapText="1"/>
    </xf>
    <xf numFmtId="0" fontId="3" fillId="0" borderId="10" xfId="0" applyFont="1" applyBorder="1">
      <alignment vertical="center"/>
    </xf>
    <xf numFmtId="0" fontId="3" fillId="4" borderId="11" xfId="0" applyFont="1" applyFill="1" applyBorder="1" applyAlignment="1">
      <alignment horizontal="center" vertical="center"/>
    </xf>
    <xf numFmtId="0" fontId="3" fillId="4" borderId="2" xfId="0" applyFont="1" applyFill="1" applyBorder="1" applyAlignment="1">
      <alignment horizontal="center" vertical="center"/>
    </xf>
    <xf numFmtId="0" fontId="3" fillId="0" borderId="18" xfId="0" applyFont="1" applyBorder="1" applyAlignment="1">
      <alignment horizontal="center" vertical="center"/>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textRotation="255"/>
    </xf>
    <xf numFmtId="0" fontId="3" fillId="2" borderId="11" xfId="0" applyFont="1" applyFill="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6"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4" borderId="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0" xfId="0" applyFont="1" applyFill="1" applyAlignment="1">
      <alignment horizontal="left"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4" borderId="18"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2" fontId="3" fillId="0" borderId="0" xfId="0" applyNumberFormat="1" applyFont="1" applyAlignment="1">
      <alignment horizontal="center" vertical="center"/>
    </xf>
    <xf numFmtId="176"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5" xfId="0" applyFont="1" applyBorder="1">
      <alignment vertical="center"/>
    </xf>
    <xf numFmtId="0" fontId="3" fillId="0" borderId="13" xfId="0" applyFont="1" applyBorder="1">
      <alignment vertical="center"/>
    </xf>
    <xf numFmtId="0" fontId="3" fillId="0" borderId="15" xfId="0" applyFont="1" applyBorder="1">
      <alignment vertical="center"/>
    </xf>
    <xf numFmtId="0" fontId="3" fillId="0" borderId="21" xfId="0" applyFont="1" applyBorder="1" applyAlignment="1">
      <alignment horizontal="left" vertical="center"/>
    </xf>
    <xf numFmtId="0" fontId="3" fillId="0" borderId="9" xfId="0" applyFont="1" applyBorder="1" applyAlignment="1">
      <alignment horizontal="left" vertical="center"/>
    </xf>
    <xf numFmtId="176" fontId="3" fillId="0" borderId="9" xfId="0" applyNumberFormat="1" applyFont="1" applyBorder="1">
      <alignment vertical="center"/>
    </xf>
    <xf numFmtId="176" fontId="3" fillId="0" borderId="20" xfId="0" applyNumberFormat="1" applyFont="1" applyBorder="1">
      <alignment vertical="center"/>
    </xf>
    <xf numFmtId="176" fontId="3" fillId="0" borderId="2" xfId="0" applyNumberFormat="1" applyFont="1" applyBorder="1">
      <alignment vertical="center"/>
    </xf>
    <xf numFmtId="176" fontId="3" fillId="0" borderId="14" xfId="0" applyNumberFormat="1" applyFont="1" applyBorder="1">
      <alignment vertical="center"/>
    </xf>
    <xf numFmtId="176" fontId="3" fillId="0" borderId="16" xfId="0" applyNumberFormat="1" applyFont="1" applyBorder="1">
      <alignment vertical="center"/>
    </xf>
    <xf numFmtId="176" fontId="3" fillId="0" borderId="17" xfId="0" applyNumberFormat="1" applyFont="1" applyBorder="1">
      <alignment vertical="center"/>
    </xf>
    <xf numFmtId="176" fontId="3" fillId="0" borderId="11" xfId="0" applyNumberFormat="1" applyFont="1" applyBorder="1">
      <alignment vertical="center"/>
    </xf>
    <xf numFmtId="176" fontId="3" fillId="0" borderId="12" xfId="0" applyNumberFormat="1" applyFont="1" applyBorder="1">
      <alignment vertical="center"/>
    </xf>
    <xf numFmtId="176" fontId="3" fillId="0" borderId="32" xfId="0" applyNumberFormat="1" applyFont="1" applyBorder="1">
      <alignment vertical="center"/>
    </xf>
    <xf numFmtId="176" fontId="3" fillId="0" borderId="43" xfId="0" applyNumberFormat="1" applyFont="1" applyBorder="1">
      <alignment vertical="center"/>
    </xf>
    <xf numFmtId="0" fontId="3" fillId="0" borderId="44" xfId="0" applyFont="1" applyBorder="1" applyAlignment="1">
      <alignment horizontal="center" vertical="center"/>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176" fontId="3" fillId="0" borderId="2" xfId="0" applyNumberFormat="1" applyFont="1" applyBorder="1" applyAlignment="1">
      <alignment horizontal="right" vertical="center"/>
    </xf>
    <xf numFmtId="0" fontId="3" fillId="0" borderId="18" xfId="0" applyFont="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76" fontId="3" fillId="0" borderId="14" xfId="0" applyNumberFormat="1"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19" xfId="0" applyFont="1" applyBorder="1" applyAlignment="1">
      <alignment horizontal="right" vertical="center"/>
    </xf>
    <xf numFmtId="0" fontId="3" fillId="0" borderId="32" xfId="0" applyFont="1" applyBorder="1">
      <alignment vertical="center"/>
    </xf>
    <xf numFmtId="0" fontId="3" fillId="0" borderId="43" xfId="0" applyFont="1" applyBorder="1">
      <alignment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3" fillId="0" borderId="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9" xfId="0" applyFont="1" applyBorder="1" applyAlignment="1">
      <alignment horizontal="right"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177" fontId="3" fillId="0" borderId="51" xfId="0" applyNumberFormat="1" applyFont="1" applyBorder="1" applyAlignment="1" applyProtection="1">
      <alignment horizontal="center" vertical="center"/>
      <protection locked="0"/>
    </xf>
    <xf numFmtId="177" fontId="3" fillId="0" borderId="48" xfId="0" applyNumberFormat="1" applyFont="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3" fillId="0" borderId="35"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3" fillId="0" borderId="47" xfId="0" applyFont="1" applyBorder="1" applyAlignment="1">
      <alignment horizontal="center" vertical="center"/>
    </xf>
    <xf numFmtId="0" fontId="3" fillId="0" borderId="42"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pplyProtection="1">
      <alignment horizontal="center" vertical="center"/>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protection locked="0"/>
    </xf>
    <xf numFmtId="0" fontId="6" fillId="0" borderId="45" xfId="0" applyFont="1" applyBorder="1" applyAlignment="1" applyProtection="1">
      <alignment horizontal="left" vertical="top"/>
      <protection locked="0"/>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protection locked="0"/>
    </xf>
    <xf numFmtId="0" fontId="6" fillId="0" borderId="44"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46" xfId="0" applyFont="1" applyBorder="1" applyAlignment="1" applyProtection="1">
      <alignment horizontal="left" vertical="top"/>
      <protection locked="0"/>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0" xfId="0" applyFont="1" applyAlignment="1">
      <alignment horizontal="center" vertical="center" wrapText="1"/>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3" borderId="29"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3" borderId="1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0" borderId="35"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4" borderId="2" xfId="0" applyFont="1" applyFill="1" applyBorder="1" applyAlignment="1">
      <alignment horizontal="center" vertical="center"/>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3" borderId="2"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6" xfId="0" applyFont="1" applyBorder="1" applyAlignment="1">
      <alignment horizontal="center" vertical="center"/>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2" fillId="0" borderId="36" xfId="0" applyFont="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1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0" borderId="13" xfId="0" applyFont="1" applyBorder="1" applyAlignment="1">
      <alignment horizontal="center" vertical="center" textRotation="255"/>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0"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2" xfId="0" applyFont="1" applyFill="1" applyBorder="1" applyAlignment="1">
      <alignment vertical="center" wrapText="1"/>
    </xf>
    <xf numFmtId="0" fontId="3" fillId="3" borderId="14" xfId="0" applyFont="1" applyFill="1" applyBorder="1" applyAlignment="1">
      <alignment vertical="center" wrapText="1"/>
    </xf>
    <xf numFmtId="0" fontId="3" fillId="3" borderId="21" xfId="0" applyFont="1" applyFill="1" applyBorder="1" applyAlignment="1">
      <alignment horizontal="center" vertical="center"/>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34" xfId="0" applyFont="1" applyFill="1" applyBorder="1" applyAlignment="1">
      <alignment vertical="center" wrapText="1"/>
    </xf>
    <xf numFmtId="0" fontId="3" fillId="0" borderId="15" xfId="0" applyFont="1" applyBorder="1" applyAlignment="1">
      <alignment horizontal="center" vertical="center"/>
    </xf>
    <xf numFmtId="0" fontId="3" fillId="4" borderId="18" xfId="0" applyFont="1" applyFill="1" applyBorder="1" applyAlignment="1">
      <alignment horizontal="center" vertical="center"/>
    </xf>
    <xf numFmtId="0" fontId="3" fillId="4" borderId="9" xfId="0" applyFont="1" applyFill="1" applyBorder="1" applyAlignment="1">
      <alignment horizontal="center" vertical="center"/>
    </xf>
    <xf numFmtId="0" fontId="6" fillId="0" borderId="2" xfId="0" applyFont="1" applyBorder="1" applyAlignment="1" applyProtection="1">
      <alignment horizontal="left" vertical="top" wrapText="1"/>
      <protection locked="0"/>
    </xf>
    <xf numFmtId="0" fontId="6" fillId="0" borderId="2" xfId="0" applyFont="1" applyBorder="1" applyAlignment="1" applyProtection="1">
      <alignment horizontal="left" vertical="top"/>
      <protection locked="0"/>
    </xf>
    <xf numFmtId="0" fontId="3" fillId="4" borderId="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2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6" fillId="0" borderId="5"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レーダーチャート（初回）</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'Ⅰ（新人）'!$N$6</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'Ⅰ（新人）'!$O$5:$V$5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'Ⅰ（新人）'!$O$6:$V$6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BCC6-42FB-9AE6-8E45FB0DB624}"/>
            </c:ext>
          </c:extLst>
        </c:ser>
        <c:ser>
          <c:idx val="1"/>
          <c:order val="1"/>
          <c:tx>
            <c:strRef>
              <c:f>'Ⅰ（新人）'!$N$7</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'Ⅰ（新人）'!$O$5:$V$5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'Ⅰ（新人）'!$O$7:$V$7</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BCC6-42FB-9AE6-8E45FB0DB624}"/>
            </c:ext>
          </c:extLst>
        </c:ser>
        <c:ser>
          <c:idx val="2"/>
          <c:order val="2"/>
          <c:tx>
            <c:strRef>
              <c:f>'Ⅰ（新人）'!$N$8</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'Ⅰ（新人）'!$O$5:$V$5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'Ⅰ（新人）'!$O$8:$V$8</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BCC6-42FB-9AE6-8E45FB0DB624}"/>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レーダーチャート（最終）</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'Ⅲ（中級）'!$L$10</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'Ⅲ（中級）'!$M$9:$T$9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'Ⅲ（中級）'!$M$10:$T$10</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061-4505-A0C1-A2BCE8BCB705}"/>
            </c:ext>
          </c:extLst>
        </c:ser>
        <c:ser>
          <c:idx val="1"/>
          <c:order val="1"/>
          <c:tx>
            <c:strRef>
              <c:f>'Ⅲ（中級）'!$L$11</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'Ⅲ（中級）'!$M$9:$T$9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'Ⅲ（中級）'!$M$11:$T$11</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6061-4505-A0C1-A2BCE8BCB705}"/>
            </c:ext>
          </c:extLst>
        </c:ser>
        <c:ser>
          <c:idx val="2"/>
          <c:order val="2"/>
          <c:tx>
            <c:strRef>
              <c:f>'Ⅲ（中級）'!$L$12</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'Ⅲ（中級）'!$M$9:$T$9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'Ⅲ（中級）'!$M$12:$T$12</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6061-4505-A0C1-A2BCE8BCB705}"/>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レーダーチャート（中間）</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'Ⅳ（上級）'!$L$6</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'Ⅳ（上級）'!$M$5:$T$5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'Ⅳ（上級）'!$M$6:$T$6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1BF6-4585-A31E-817A6A0137F8}"/>
            </c:ext>
          </c:extLst>
        </c:ser>
        <c:ser>
          <c:idx val="1"/>
          <c:order val="1"/>
          <c:tx>
            <c:strRef>
              <c:f>'Ⅳ（上級）'!$L$7</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'Ⅳ（上級）'!$M$5:$T$5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'Ⅳ（上級）'!$M$7:$T$7</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1BF6-4585-A31E-817A6A0137F8}"/>
            </c:ext>
          </c:extLst>
        </c:ser>
        <c:ser>
          <c:idx val="2"/>
          <c:order val="2"/>
          <c:tx>
            <c:strRef>
              <c:f>'Ⅳ（上級）'!$L$8</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'Ⅳ（上級）'!$M$5:$T$5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'Ⅳ（上級）'!$M$8:$T$8</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1BF6-4585-A31E-817A6A0137F8}"/>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レーダーチャート（最終）</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'Ⅳ（上級）'!$L$10</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'Ⅳ（上級）'!$M$9:$T$9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'Ⅳ（上級）'!$M$10:$T$10</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188D-422C-9219-15501035CC4B}"/>
            </c:ext>
          </c:extLst>
        </c:ser>
        <c:ser>
          <c:idx val="1"/>
          <c:order val="1"/>
          <c:tx>
            <c:strRef>
              <c:f>'Ⅳ（上級）'!$L$11</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'Ⅳ（上級）'!$M$9:$T$9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'Ⅳ（上級）'!$M$11:$T$11</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188D-422C-9219-15501035CC4B}"/>
            </c:ext>
          </c:extLst>
        </c:ser>
        <c:ser>
          <c:idx val="2"/>
          <c:order val="2"/>
          <c:tx>
            <c:strRef>
              <c:f>'Ⅳ（上級）'!$L$12</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'Ⅳ（上級）'!$M$9:$T$9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'Ⅳ（上級）'!$M$12:$T$12</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188D-422C-9219-15501035CC4B}"/>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レーダーチャート（中間）</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'Ⅴ（管理者）'!$L$6</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'Ⅴ（管理者）'!$M$5:$T$5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'Ⅴ（管理者）'!$M$6:$T$6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A265-4D8F-8522-A46E336BD32E}"/>
            </c:ext>
          </c:extLst>
        </c:ser>
        <c:ser>
          <c:idx val="1"/>
          <c:order val="1"/>
          <c:tx>
            <c:strRef>
              <c:f>'Ⅴ（管理者）'!$L$7</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'Ⅴ（管理者）'!$M$5:$T$5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'Ⅴ（管理者）'!$M$7:$T$7</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A265-4D8F-8522-A46E336BD32E}"/>
            </c:ext>
          </c:extLst>
        </c:ser>
        <c:ser>
          <c:idx val="2"/>
          <c:order val="2"/>
          <c:tx>
            <c:strRef>
              <c:f>'Ⅴ（管理者）'!$L$8</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'Ⅴ（管理者）'!$M$5:$T$5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'Ⅴ（管理者）'!$M$8:$T$8</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A265-4D8F-8522-A46E336BD32E}"/>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レーダーチャート（最終）</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'Ⅴ（管理者）'!$L$10</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'Ⅴ（管理者）'!$M$9:$T$9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'Ⅴ（管理者）'!$M$10:$T$10</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798-4D50-80FB-91F93741C04E}"/>
            </c:ext>
          </c:extLst>
        </c:ser>
        <c:ser>
          <c:idx val="1"/>
          <c:order val="1"/>
          <c:tx>
            <c:strRef>
              <c:f>'Ⅴ（管理者）'!$L$11</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'Ⅴ（管理者）'!$M$9:$T$9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'Ⅴ（管理者）'!$M$11:$T$11</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7798-4D50-80FB-91F93741C04E}"/>
            </c:ext>
          </c:extLst>
        </c:ser>
        <c:ser>
          <c:idx val="2"/>
          <c:order val="2"/>
          <c:tx>
            <c:strRef>
              <c:f>'Ⅴ（管理者）'!$L$12</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'Ⅴ（管理者）'!$M$9:$T$9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'Ⅴ（管理者）'!$M$12:$T$12</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7798-4D50-80FB-91F93741C04E}"/>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レーダーチャート（最終）</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'Ⅰ（新人）'!$N$15</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'Ⅰ（新人）'!$O$14:$V$14</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'Ⅰ（新人）'!$O$15:$V$15</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63A-493A-AC7C-05BB66FC32FE}"/>
            </c:ext>
          </c:extLst>
        </c:ser>
        <c:ser>
          <c:idx val="1"/>
          <c:order val="1"/>
          <c:tx>
            <c:strRef>
              <c:f>'Ⅰ（新人）'!$N$16</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'Ⅰ（新人）'!$O$14:$V$14</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'Ⅰ（新人）'!$O$16:$V$16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363A-493A-AC7C-05BB66FC32FE}"/>
            </c:ext>
          </c:extLst>
        </c:ser>
        <c:ser>
          <c:idx val="2"/>
          <c:order val="2"/>
          <c:tx>
            <c:strRef>
              <c:f>'Ⅰ（新人）'!$N$17</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'Ⅰ（新人）'!$O$14:$V$14</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'Ⅰ（新人）'!$O$17:$V$17</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363A-493A-AC7C-05BB66FC32FE}"/>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レーダーチャート（中間）</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'Ⅰ（新人）'!$N$10</c:f>
              <c:strCache>
                <c:ptCount val="1"/>
                <c:pt idx="0">
                  <c:v>自己</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'Ⅰ（新人）'!$O$9:$V$9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'Ⅰ（新人）'!$O$10:$V$10</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8B5-4428-809F-41D3C56E0957}"/>
            </c:ext>
          </c:extLst>
        </c:ser>
        <c:ser>
          <c:idx val="1"/>
          <c:order val="1"/>
          <c:tx>
            <c:strRef>
              <c:f>'Ⅰ（新人）'!$N$11</c:f>
              <c:strCache>
                <c:ptCount val="1"/>
                <c:pt idx="0">
                  <c:v>他者</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'Ⅰ（新人）'!$O$9:$V$9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'Ⅰ（新人）'!$O$11:$V$11</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48B5-4428-809F-41D3C56E0957}"/>
            </c:ext>
          </c:extLst>
        </c:ser>
        <c:ser>
          <c:idx val="2"/>
          <c:order val="2"/>
          <c:tx>
            <c:strRef>
              <c:f>'Ⅰ（新人）'!$N$12</c:f>
              <c:strCache>
                <c:ptCount val="1"/>
                <c:pt idx="0">
                  <c:v>基準</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'Ⅰ（新人）'!$O$9:$V$9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'Ⅰ（新人）'!$O$12:$V$12</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48B5-4428-809F-41D3C56E0957}"/>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レーダーチャート（初回）</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'Ⅰ（新人） (記入例)'!$N$6</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'Ⅰ（新人） (記入例)'!$O$5:$V$5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 (記入例)'!$O$6:$V$6</c:f>
              <c:numCache>
                <c:formatCode>0.0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0636-43EC-A92C-46E7523D8573}"/>
            </c:ext>
          </c:extLst>
        </c:ser>
        <c:ser>
          <c:idx val="1"/>
          <c:order val="1"/>
          <c:tx>
            <c:strRef>
              <c:f>'Ⅰ（新人） (記入例)'!$N$7</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'Ⅰ（新人） (記入例)'!$O$5:$V$5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 (記入例)'!$O$7:$V$7</c:f>
              <c:numCache>
                <c:formatCode>0.0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1-0636-43EC-A92C-46E7523D8573}"/>
            </c:ext>
          </c:extLst>
        </c:ser>
        <c:ser>
          <c:idx val="2"/>
          <c:order val="2"/>
          <c:tx>
            <c:strRef>
              <c:f>'Ⅰ（新人） (記入例)'!$N$8</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'Ⅰ（新人） (記入例)'!$O$5:$V$5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 (記入例)'!$O$8:$V$8</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0636-43EC-A92C-46E7523D8573}"/>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レーダーチャート（最終）</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'Ⅰ（新人） (記入例)'!$N$15</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'Ⅰ（新人） (記入例)'!$O$14:$V$14</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 (記入例)'!$O$15:$V$15</c:f>
              <c:numCache>
                <c:formatCode>0.0</c:formatCode>
                <c:ptCount val="8"/>
                <c:pt idx="0">
                  <c:v>3.6666666666666665</c:v>
                </c:pt>
                <c:pt idx="1">
                  <c:v>3.75</c:v>
                </c:pt>
                <c:pt idx="2">
                  <c:v>3.1666666666666665</c:v>
                </c:pt>
                <c:pt idx="3">
                  <c:v>4</c:v>
                </c:pt>
                <c:pt idx="4">
                  <c:v>3.3333333333333335</c:v>
                </c:pt>
                <c:pt idx="5">
                  <c:v>3.3333333333333335</c:v>
                </c:pt>
                <c:pt idx="6">
                  <c:v>3.3333333333333335</c:v>
                </c:pt>
                <c:pt idx="7">
                  <c:v>3.6666666666666665</c:v>
                </c:pt>
              </c:numCache>
            </c:numRef>
          </c:val>
          <c:extLst>
            <c:ext xmlns:c16="http://schemas.microsoft.com/office/drawing/2014/chart" uri="{C3380CC4-5D6E-409C-BE32-E72D297353CC}">
              <c16:uniqueId val="{00000000-D49A-4EA9-87C4-5E27F834BF1A}"/>
            </c:ext>
          </c:extLst>
        </c:ser>
        <c:ser>
          <c:idx val="1"/>
          <c:order val="1"/>
          <c:tx>
            <c:strRef>
              <c:f>'Ⅰ（新人） (記入例)'!$N$16</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'Ⅰ（新人） (記入例)'!$O$14:$V$14</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 (記入例)'!$O$16:$V$16</c:f>
              <c:numCache>
                <c:formatCode>0.0</c:formatCode>
                <c:ptCount val="8"/>
                <c:pt idx="0">
                  <c:v>3.3333333333333335</c:v>
                </c:pt>
                <c:pt idx="1">
                  <c:v>3.5</c:v>
                </c:pt>
                <c:pt idx="2">
                  <c:v>3.1666666666666665</c:v>
                </c:pt>
                <c:pt idx="3">
                  <c:v>3</c:v>
                </c:pt>
                <c:pt idx="4">
                  <c:v>2</c:v>
                </c:pt>
                <c:pt idx="5">
                  <c:v>3</c:v>
                </c:pt>
                <c:pt idx="6">
                  <c:v>3</c:v>
                </c:pt>
                <c:pt idx="7">
                  <c:v>3.3333333333333335</c:v>
                </c:pt>
              </c:numCache>
            </c:numRef>
          </c:val>
          <c:extLst>
            <c:ext xmlns:c16="http://schemas.microsoft.com/office/drawing/2014/chart" uri="{C3380CC4-5D6E-409C-BE32-E72D297353CC}">
              <c16:uniqueId val="{00000001-D49A-4EA9-87C4-5E27F834BF1A}"/>
            </c:ext>
          </c:extLst>
        </c:ser>
        <c:ser>
          <c:idx val="2"/>
          <c:order val="2"/>
          <c:tx>
            <c:strRef>
              <c:f>'Ⅰ（新人） (記入例)'!$N$17</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'Ⅰ（新人） (記入例)'!$O$14:$V$14</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 (記入例)'!$O$17:$V$17</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D49A-4EA9-87C4-5E27F834BF1A}"/>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レーダーチャート（中間）</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'Ⅰ（新人） (記入例)'!$N$10</c:f>
              <c:strCache>
                <c:ptCount val="1"/>
                <c:pt idx="0">
                  <c:v>自己</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'Ⅰ（新人） (記入例)'!$O$9:$V$9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 (記入例)'!$O$10:$V$10</c:f>
              <c:numCache>
                <c:formatCode>0.0</c:formatCode>
                <c:ptCount val="8"/>
                <c:pt idx="0">
                  <c:v>2.6666666666666665</c:v>
                </c:pt>
                <c:pt idx="1">
                  <c:v>2.5</c:v>
                </c:pt>
                <c:pt idx="2">
                  <c:v>1.6666666666666667</c:v>
                </c:pt>
                <c:pt idx="3">
                  <c:v>2</c:v>
                </c:pt>
                <c:pt idx="4">
                  <c:v>2.3333333333333335</c:v>
                </c:pt>
                <c:pt idx="5">
                  <c:v>2</c:v>
                </c:pt>
                <c:pt idx="6">
                  <c:v>2</c:v>
                </c:pt>
                <c:pt idx="7">
                  <c:v>2</c:v>
                </c:pt>
              </c:numCache>
            </c:numRef>
          </c:val>
          <c:extLst>
            <c:ext xmlns:c16="http://schemas.microsoft.com/office/drawing/2014/chart" uri="{C3380CC4-5D6E-409C-BE32-E72D297353CC}">
              <c16:uniqueId val="{00000000-FBE4-4382-8D61-611010027868}"/>
            </c:ext>
          </c:extLst>
        </c:ser>
        <c:ser>
          <c:idx val="1"/>
          <c:order val="1"/>
          <c:tx>
            <c:strRef>
              <c:f>'Ⅰ（新人） (記入例)'!$N$11</c:f>
              <c:strCache>
                <c:ptCount val="1"/>
                <c:pt idx="0">
                  <c:v>他者</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'Ⅰ（新人） (記入例)'!$O$9:$V$9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 (記入例)'!$O$11:$V$11</c:f>
              <c:numCache>
                <c:formatCode>0.0</c:formatCode>
                <c:ptCount val="8"/>
                <c:pt idx="0">
                  <c:v>2</c:v>
                </c:pt>
                <c:pt idx="1">
                  <c:v>2.75</c:v>
                </c:pt>
                <c:pt idx="2">
                  <c:v>1.8333333333333333</c:v>
                </c:pt>
                <c:pt idx="3">
                  <c:v>2</c:v>
                </c:pt>
                <c:pt idx="4">
                  <c:v>2</c:v>
                </c:pt>
                <c:pt idx="5">
                  <c:v>2</c:v>
                </c:pt>
                <c:pt idx="6">
                  <c:v>2</c:v>
                </c:pt>
                <c:pt idx="7">
                  <c:v>2</c:v>
                </c:pt>
              </c:numCache>
            </c:numRef>
          </c:val>
          <c:extLst>
            <c:ext xmlns:c16="http://schemas.microsoft.com/office/drawing/2014/chart" uri="{C3380CC4-5D6E-409C-BE32-E72D297353CC}">
              <c16:uniqueId val="{00000001-FBE4-4382-8D61-611010027868}"/>
            </c:ext>
          </c:extLst>
        </c:ser>
        <c:ser>
          <c:idx val="2"/>
          <c:order val="2"/>
          <c:tx>
            <c:strRef>
              <c:f>'Ⅰ（新人） (記入例)'!$N$12</c:f>
              <c:strCache>
                <c:ptCount val="1"/>
                <c:pt idx="0">
                  <c:v>基準</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'Ⅰ（新人） (記入例)'!$O$9:$V$9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'Ⅰ（新人） (記入例)'!$O$12:$V$12</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FBE4-4382-8D61-611010027868}"/>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レーダーチャート（中間）</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'Ⅱ（初級）'!$L$6</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'Ⅱ（初級）'!$M$5:$T$5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'Ⅱ（初級）'!$M$6:$T$6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2EC1-4289-B9E8-9D3D3978B6B5}"/>
            </c:ext>
          </c:extLst>
        </c:ser>
        <c:ser>
          <c:idx val="1"/>
          <c:order val="1"/>
          <c:tx>
            <c:strRef>
              <c:f>'Ⅱ（初級）'!$L$7</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'Ⅱ（初級）'!$M$5:$T$5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'Ⅱ（初級）'!$M$7:$T$7</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2EC1-4289-B9E8-9D3D3978B6B5}"/>
            </c:ext>
          </c:extLst>
        </c:ser>
        <c:ser>
          <c:idx val="2"/>
          <c:order val="2"/>
          <c:tx>
            <c:strRef>
              <c:f>'Ⅱ（初級）'!$L$8</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'Ⅱ（初級）'!$M$5:$T$5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'Ⅱ（初級）'!$M$8:$T$8</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4-2EC1-4289-B9E8-9D3D3978B6B5}"/>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レーダーチャート（最終）</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'Ⅱ（初級）'!$L$10</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'Ⅱ（初級）'!$M$9:$T$9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'Ⅱ（初級）'!$M$10:$T$10</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0A1-4DD2-A7E0-FB24BC0EEEBD}"/>
            </c:ext>
          </c:extLst>
        </c:ser>
        <c:ser>
          <c:idx val="1"/>
          <c:order val="1"/>
          <c:tx>
            <c:strRef>
              <c:f>'Ⅱ（初級）'!$L$11</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'Ⅱ（初級）'!$M$9:$T$9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'Ⅱ（初級）'!$M$11:$T$11</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0A1-4DD2-A7E0-FB24BC0EEEBD}"/>
            </c:ext>
          </c:extLst>
        </c:ser>
        <c:ser>
          <c:idx val="2"/>
          <c:order val="2"/>
          <c:tx>
            <c:strRef>
              <c:f>'Ⅱ（初級）'!$L$12</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'Ⅱ（初級）'!$M$9:$T$9</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'Ⅱ（初級）'!$M$12:$T$12</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90A1-4DD2-A7E0-FB24BC0EEEBD}"/>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000"/>
              <a:t>レーダーチャート（中間）</a:t>
            </a:r>
          </a:p>
        </c:rich>
      </c:tx>
      <c:layout>
        <c:manualLayout>
          <c:xMode val="edge"/>
          <c:yMode val="edge"/>
          <c:x val="1.6666666666666666E-2"/>
          <c:y val="1.851851851851851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919553805774278"/>
          <c:y val="0.25077136191309424"/>
          <c:w val="0.39118181457772283"/>
          <c:h val="0.60596135388910888"/>
        </c:manualLayout>
      </c:layout>
      <c:radarChart>
        <c:radarStyle val="marker"/>
        <c:varyColors val="0"/>
        <c:ser>
          <c:idx val="0"/>
          <c:order val="0"/>
          <c:tx>
            <c:strRef>
              <c:f>'Ⅲ（中級）'!$L$6</c:f>
              <c:strCache>
                <c:ptCount val="1"/>
                <c:pt idx="0">
                  <c:v>自己</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'Ⅲ（中級）'!$M$5:$T$5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'Ⅲ（中級）'!$M$6:$T$6</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76C-4969-9355-152F20A84DCB}"/>
            </c:ext>
          </c:extLst>
        </c:ser>
        <c:ser>
          <c:idx val="1"/>
          <c:order val="1"/>
          <c:tx>
            <c:strRef>
              <c:f>'Ⅲ（中級）'!$L$7</c:f>
              <c:strCache>
                <c:ptCount val="1"/>
                <c:pt idx="0">
                  <c:v>他者</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strRef>
              <c:f>'Ⅲ（中級）'!$M$5:$T$5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'Ⅲ（中級）'!$M$7:$T$7</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776C-4969-9355-152F20A84DCB}"/>
            </c:ext>
          </c:extLst>
        </c:ser>
        <c:ser>
          <c:idx val="2"/>
          <c:order val="2"/>
          <c:tx>
            <c:strRef>
              <c:f>'Ⅲ（中級）'!$L$8</c:f>
              <c:strCache>
                <c:ptCount val="1"/>
                <c:pt idx="0">
                  <c:v>基準</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strRef>
              <c:f>'Ⅲ（中級）'!$M$5:$T$5</c:f>
              <c:strCache>
                <c:ptCount val="8"/>
                <c:pt idx="0">
                  <c:v>ニーズをとらえる力</c:v>
                </c:pt>
                <c:pt idx="1">
                  <c:v>ケアする力</c:v>
                </c:pt>
                <c:pt idx="2">
                  <c:v>協働する力</c:v>
                </c:pt>
                <c:pt idx="3">
                  <c:v>意思決定を支える力</c:v>
                </c:pt>
                <c:pt idx="4">
                  <c:v>組織・運営・管理</c:v>
                </c:pt>
                <c:pt idx="5">
                  <c:v>地域連携</c:v>
                </c:pt>
                <c:pt idx="6">
                  <c:v>災害</c:v>
                </c:pt>
                <c:pt idx="7">
                  <c:v>自己教育・研究能力</c:v>
                </c:pt>
              </c:strCache>
            </c:strRef>
          </c:cat>
          <c:val>
            <c:numRef>
              <c:f>'Ⅲ（中級）'!$M$8:$T$8</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2-776C-4969-9355-152F20A84DCB}"/>
            </c:ext>
          </c:extLst>
        </c:ser>
        <c:dLbls>
          <c:showLegendKey val="0"/>
          <c:showVal val="0"/>
          <c:showCatName val="0"/>
          <c:showSerName val="0"/>
          <c:showPercent val="0"/>
          <c:showBubbleSize val="0"/>
        </c:dLbls>
        <c:axId val="353029455"/>
        <c:axId val="353029935"/>
      </c:radarChart>
      <c:catAx>
        <c:axId val="353029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53029935"/>
        <c:crosses val="autoZero"/>
        <c:auto val="1"/>
        <c:lblAlgn val="ctr"/>
        <c:lblOffset val="100"/>
        <c:noMultiLvlLbl val="0"/>
      </c:catAx>
      <c:valAx>
        <c:axId val="3530299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9455"/>
        <c:crosses val="autoZero"/>
        <c:crossBetween val="between"/>
        <c:min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xdr:col>
      <xdr:colOff>65941</xdr:colOff>
      <xdr:row>1</xdr:row>
      <xdr:rowOff>0</xdr:rowOff>
    </xdr:from>
    <xdr:to>
      <xdr:col>9</xdr:col>
      <xdr:colOff>410307</xdr:colOff>
      <xdr:row>1</xdr:row>
      <xdr:rowOff>241789</xdr:rowOff>
    </xdr:to>
    <xdr:sp macro="" textlink="">
      <xdr:nvSpPr>
        <xdr:cNvPr id="4" name="正方形/長方形 3">
          <a:extLst>
            <a:ext uri="{FF2B5EF4-FFF2-40B4-BE49-F238E27FC236}">
              <a16:creationId xmlns:a16="http://schemas.microsoft.com/office/drawing/2014/main" id="{5FF4A6C3-A48D-4FA3-B7EF-100162CBA98A}"/>
            </a:ext>
          </a:extLst>
        </xdr:cNvPr>
        <xdr:cNvSpPr/>
      </xdr:nvSpPr>
      <xdr:spPr>
        <a:xfrm>
          <a:off x="646966" y="247650"/>
          <a:ext cx="6449891" cy="2417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latin typeface="ＭＳ Ｐゴシック" panose="020B0600070205080204" pitchFamily="50" charset="-128"/>
              <a:ea typeface="ＭＳ Ｐゴシック" panose="020B0600070205080204" pitchFamily="50" charset="-128"/>
            </a:rPr>
            <a:t>基本的な看護手順に従い必要に応じ助言を受けて看護を実践する</a:t>
          </a:r>
        </a:p>
      </xdr:txBody>
    </xdr:sp>
    <xdr:clientData/>
  </xdr:twoCellAnchor>
  <xdr:twoCellAnchor>
    <xdr:from>
      <xdr:col>12</xdr:col>
      <xdr:colOff>282504</xdr:colOff>
      <xdr:row>25</xdr:row>
      <xdr:rowOff>149678</xdr:rowOff>
    </xdr:from>
    <xdr:to>
      <xdr:col>19</xdr:col>
      <xdr:colOff>6633</xdr:colOff>
      <xdr:row>37</xdr:row>
      <xdr:rowOff>214155</xdr:rowOff>
    </xdr:to>
    <xdr:graphicFrame macro="">
      <xdr:nvGraphicFramePr>
        <xdr:cNvPr id="6" name="グラフ 5">
          <a:extLst>
            <a:ext uri="{FF2B5EF4-FFF2-40B4-BE49-F238E27FC236}">
              <a16:creationId xmlns:a16="http://schemas.microsoft.com/office/drawing/2014/main" id="{AC831AE5-9102-494D-902D-B153A6324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421298</xdr:colOff>
      <xdr:row>61</xdr:row>
      <xdr:rowOff>297893</xdr:rowOff>
    </xdr:from>
    <xdr:to>
      <xdr:col>19</xdr:col>
      <xdr:colOff>149509</xdr:colOff>
      <xdr:row>74</xdr:row>
      <xdr:rowOff>82690</xdr:rowOff>
    </xdr:to>
    <xdr:graphicFrame macro="">
      <xdr:nvGraphicFramePr>
        <xdr:cNvPr id="7" name="グラフ 6">
          <a:extLst>
            <a:ext uri="{FF2B5EF4-FFF2-40B4-BE49-F238E27FC236}">
              <a16:creationId xmlns:a16="http://schemas.microsoft.com/office/drawing/2014/main" id="{868930E7-4B57-4BCA-B53E-6C57EFE2B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381000</xdr:colOff>
      <xdr:row>0</xdr:row>
      <xdr:rowOff>85725</xdr:rowOff>
    </xdr:from>
    <xdr:to>
      <xdr:col>22</xdr:col>
      <xdr:colOff>352425</xdr:colOff>
      <xdr:row>1</xdr:row>
      <xdr:rowOff>123825</xdr:rowOff>
    </xdr:to>
    <xdr:sp macro="" textlink="">
      <xdr:nvSpPr>
        <xdr:cNvPr id="8" name="四角形: 角を丸くする 7">
          <a:extLst>
            <a:ext uri="{FF2B5EF4-FFF2-40B4-BE49-F238E27FC236}">
              <a16:creationId xmlns:a16="http://schemas.microsoft.com/office/drawing/2014/main" id="{2561C9CE-8308-7CAE-7C29-7270F0758DFA}"/>
            </a:ext>
          </a:extLst>
        </xdr:cNvPr>
        <xdr:cNvSpPr/>
      </xdr:nvSpPr>
      <xdr:spPr>
        <a:xfrm>
          <a:off x="7658100" y="85725"/>
          <a:ext cx="5781675" cy="2857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レベル到達の目安</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全評価項目の７割以上が「３」以上であり、かつ「１」の基準がないこと</a:t>
          </a:r>
        </a:p>
      </xdr:txBody>
    </xdr:sp>
    <xdr:clientData/>
  </xdr:twoCellAnchor>
  <xdr:twoCellAnchor>
    <xdr:from>
      <xdr:col>12</xdr:col>
      <xdr:colOff>402771</xdr:colOff>
      <xdr:row>46</xdr:row>
      <xdr:rowOff>189139</xdr:rowOff>
    </xdr:from>
    <xdr:to>
      <xdr:col>19</xdr:col>
      <xdr:colOff>130982</xdr:colOff>
      <xdr:row>60</xdr:row>
      <xdr:rowOff>227029</xdr:rowOff>
    </xdr:to>
    <xdr:graphicFrame macro="">
      <xdr:nvGraphicFramePr>
        <xdr:cNvPr id="10" name="グラフ 9">
          <a:extLst>
            <a:ext uri="{FF2B5EF4-FFF2-40B4-BE49-F238E27FC236}">
              <a16:creationId xmlns:a16="http://schemas.microsoft.com/office/drawing/2014/main" id="{86BF18D9-133D-4B8B-BB67-A62E7AF4F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65941</xdr:colOff>
      <xdr:row>1</xdr:row>
      <xdr:rowOff>0</xdr:rowOff>
    </xdr:from>
    <xdr:to>
      <xdr:col>9</xdr:col>
      <xdr:colOff>410307</xdr:colOff>
      <xdr:row>1</xdr:row>
      <xdr:rowOff>241789</xdr:rowOff>
    </xdr:to>
    <xdr:sp macro="" textlink="">
      <xdr:nvSpPr>
        <xdr:cNvPr id="2" name="正方形/長方形 1">
          <a:extLst>
            <a:ext uri="{FF2B5EF4-FFF2-40B4-BE49-F238E27FC236}">
              <a16:creationId xmlns:a16="http://schemas.microsoft.com/office/drawing/2014/main" id="{59940F98-3F86-4C1D-8FBA-4A253E542751}"/>
            </a:ext>
          </a:extLst>
        </xdr:cNvPr>
        <xdr:cNvSpPr/>
      </xdr:nvSpPr>
      <xdr:spPr>
        <a:xfrm>
          <a:off x="599341" y="247650"/>
          <a:ext cx="6907091" cy="2417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latin typeface="ＭＳ Ｐゴシック" panose="020B0600070205080204" pitchFamily="50" charset="-128"/>
              <a:ea typeface="ＭＳ Ｐゴシック" panose="020B0600070205080204" pitchFamily="50" charset="-128"/>
            </a:rPr>
            <a:t>基本的な看護手順に従い必要に応じ助言を受けて看護を実践する</a:t>
          </a:r>
        </a:p>
      </xdr:txBody>
    </xdr:sp>
    <xdr:clientData/>
  </xdr:twoCellAnchor>
  <xdr:twoCellAnchor>
    <xdr:from>
      <xdr:col>12</xdr:col>
      <xdr:colOff>282504</xdr:colOff>
      <xdr:row>25</xdr:row>
      <xdr:rowOff>149678</xdr:rowOff>
    </xdr:from>
    <xdr:to>
      <xdr:col>19</xdr:col>
      <xdr:colOff>6633</xdr:colOff>
      <xdr:row>37</xdr:row>
      <xdr:rowOff>214155</xdr:rowOff>
    </xdr:to>
    <xdr:graphicFrame macro="">
      <xdr:nvGraphicFramePr>
        <xdr:cNvPr id="3" name="グラフ 2">
          <a:extLst>
            <a:ext uri="{FF2B5EF4-FFF2-40B4-BE49-F238E27FC236}">
              <a16:creationId xmlns:a16="http://schemas.microsoft.com/office/drawing/2014/main" id="{3E4AD9A7-83B5-4867-8330-825B20FBA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421298</xdr:colOff>
      <xdr:row>61</xdr:row>
      <xdr:rowOff>297893</xdr:rowOff>
    </xdr:from>
    <xdr:to>
      <xdr:col>19</xdr:col>
      <xdr:colOff>149509</xdr:colOff>
      <xdr:row>74</xdr:row>
      <xdr:rowOff>82690</xdr:rowOff>
    </xdr:to>
    <xdr:graphicFrame macro="">
      <xdr:nvGraphicFramePr>
        <xdr:cNvPr id="4" name="グラフ 3">
          <a:extLst>
            <a:ext uri="{FF2B5EF4-FFF2-40B4-BE49-F238E27FC236}">
              <a16:creationId xmlns:a16="http://schemas.microsoft.com/office/drawing/2014/main" id="{062A3A6F-056E-44F4-ACCB-F00FDB418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381000</xdr:colOff>
      <xdr:row>0</xdr:row>
      <xdr:rowOff>85725</xdr:rowOff>
    </xdr:from>
    <xdr:to>
      <xdr:col>22</xdr:col>
      <xdr:colOff>352425</xdr:colOff>
      <xdr:row>1</xdr:row>
      <xdr:rowOff>123825</xdr:rowOff>
    </xdr:to>
    <xdr:sp macro="" textlink="">
      <xdr:nvSpPr>
        <xdr:cNvPr id="5" name="四角形: 角を丸くする 4">
          <a:extLst>
            <a:ext uri="{FF2B5EF4-FFF2-40B4-BE49-F238E27FC236}">
              <a16:creationId xmlns:a16="http://schemas.microsoft.com/office/drawing/2014/main" id="{2A7D3656-E3B0-4F9D-8BA2-8850D18E03F5}"/>
            </a:ext>
          </a:extLst>
        </xdr:cNvPr>
        <xdr:cNvSpPr/>
      </xdr:nvSpPr>
      <xdr:spPr>
        <a:xfrm>
          <a:off x="8191500" y="85725"/>
          <a:ext cx="5781675" cy="2857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レベル到達の目安</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全評価項目の７割以上が「３」以上であり、かつ「１」の基準がないこと</a:t>
          </a:r>
        </a:p>
      </xdr:txBody>
    </xdr:sp>
    <xdr:clientData/>
  </xdr:twoCellAnchor>
  <xdr:twoCellAnchor>
    <xdr:from>
      <xdr:col>12</xdr:col>
      <xdr:colOff>402771</xdr:colOff>
      <xdr:row>46</xdr:row>
      <xdr:rowOff>189139</xdr:rowOff>
    </xdr:from>
    <xdr:to>
      <xdr:col>19</xdr:col>
      <xdr:colOff>130982</xdr:colOff>
      <xdr:row>60</xdr:row>
      <xdr:rowOff>227029</xdr:rowOff>
    </xdr:to>
    <xdr:graphicFrame macro="">
      <xdr:nvGraphicFramePr>
        <xdr:cNvPr id="6" name="グラフ 5">
          <a:extLst>
            <a:ext uri="{FF2B5EF4-FFF2-40B4-BE49-F238E27FC236}">
              <a16:creationId xmlns:a16="http://schemas.microsoft.com/office/drawing/2014/main" id="{94D1906A-8AE8-4DC4-9C1C-15C7E1691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1</xdr:rowOff>
    </xdr:from>
    <xdr:to>
      <xdr:col>7</xdr:col>
      <xdr:colOff>345831</xdr:colOff>
      <xdr:row>1</xdr:row>
      <xdr:rowOff>234463</xdr:rowOff>
    </xdr:to>
    <xdr:sp macro="" textlink="">
      <xdr:nvSpPr>
        <xdr:cNvPr id="5" name="正方形/長方形 4">
          <a:extLst>
            <a:ext uri="{FF2B5EF4-FFF2-40B4-BE49-F238E27FC236}">
              <a16:creationId xmlns:a16="http://schemas.microsoft.com/office/drawing/2014/main" id="{0FB99FC4-E241-4E59-BAA6-E01B661A2F2C}"/>
            </a:ext>
          </a:extLst>
        </xdr:cNvPr>
        <xdr:cNvSpPr/>
      </xdr:nvSpPr>
      <xdr:spPr>
        <a:xfrm>
          <a:off x="578827" y="249116"/>
          <a:ext cx="6024196" cy="2344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latin typeface="ＭＳ Ｐゴシック" panose="020B0600070205080204" pitchFamily="50" charset="-128"/>
              <a:ea typeface="ＭＳ Ｐゴシック" panose="020B0600070205080204" pitchFamily="50" charset="-128"/>
            </a:rPr>
            <a:t>標準的な看護計画に基づき自立して看護を実践する</a:t>
          </a:r>
        </a:p>
      </xdr:txBody>
    </xdr:sp>
    <xdr:clientData/>
  </xdr:twoCellAnchor>
  <xdr:twoCellAnchor>
    <xdr:from>
      <xdr:col>10</xdr:col>
      <xdr:colOff>178776</xdr:colOff>
      <xdr:row>12</xdr:row>
      <xdr:rowOff>163390</xdr:rowOff>
    </xdr:from>
    <xdr:to>
      <xdr:col>16</xdr:col>
      <xdr:colOff>472626</xdr:colOff>
      <xdr:row>24</xdr:row>
      <xdr:rowOff>124557</xdr:rowOff>
    </xdr:to>
    <xdr:graphicFrame macro="">
      <xdr:nvGraphicFramePr>
        <xdr:cNvPr id="6" name="グラフ 5">
          <a:extLst>
            <a:ext uri="{FF2B5EF4-FFF2-40B4-BE49-F238E27FC236}">
              <a16:creationId xmlns:a16="http://schemas.microsoft.com/office/drawing/2014/main" id="{5B045F30-1426-498E-A4E3-58BA4E31BB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142875</xdr:colOff>
      <xdr:row>25</xdr:row>
      <xdr:rowOff>89390</xdr:rowOff>
    </xdr:from>
    <xdr:to>
      <xdr:col>16</xdr:col>
      <xdr:colOff>436725</xdr:colOff>
      <xdr:row>37</xdr:row>
      <xdr:rowOff>153134</xdr:rowOff>
    </xdr:to>
    <xdr:graphicFrame macro="">
      <xdr:nvGraphicFramePr>
        <xdr:cNvPr id="7" name="グラフ 6">
          <a:extLst>
            <a:ext uri="{FF2B5EF4-FFF2-40B4-BE49-F238E27FC236}">
              <a16:creationId xmlns:a16="http://schemas.microsoft.com/office/drawing/2014/main" id="{CC92B73F-5416-4C59-87FD-E1E16E240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57150</xdr:colOff>
      <xdr:row>0</xdr:row>
      <xdr:rowOff>142875</xdr:rowOff>
    </xdr:from>
    <xdr:to>
      <xdr:col>20</xdr:col>
      <xdr:colOff>28575</xdr:colOff>
      <xdr:row>1</xdr:row>
      <xdr:rowOff>180975</xdr:rowOff>
    </xdr:to>
    <xdr:sp macro="" textlink="">
      <xdr:nvSpPr>
        <xdr:cNvPr id="9" name="四角形: 角を丸くする 8">
          <a:extLst>
            <a:ext uri="{FF2B5EF4-FFF2-40B4-BE49-F238E27FC236}">
              <a16:creationId xmlns:a16="http://schemas.microsoft.com/office/drawing/2014/main" id="{F24062D4-3E8C-4226-A4D1-2C608491856A}"/>
            </a:ext>
          </a:extLst>
        </xdr:cNvPr>
        <xdr:cNvSpPr/>
      </xdr:nvSpPr>
      <xdr:spPr>
        <a:xfrm>
          <a:off x="7419975" y="142875"/>
          <a:ext cx="5781675" cy="2857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レベル到達の目安</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全評価項目の７割以上が「３」以上であり、かつ「１」の基準がないこと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69452</xdr:colOff>
      <xdr:row>1</xdr:row>
      <xdr:rowOff>1</xdr:rowOff>
    </xdr:from>
    <xdr:to>
      <xdr:col>7</xdr:col>
      <xdr:colOff>420321</xdr:colOff>
      <xdr:row>2</xdr:row>
      <xdr:rowOff>12371</xdr:rowOff>
    </xdr:to>
    <xdr:sp macro="" textlink="">
      <xdr:nvSpPr>
        <xdr:cNvPr id="4" name="正方形/長方形 3">
          <a:extLst>
            <a:ext uri="{FF2B5EF4-FFF2-40B4-BE49-F238E27FC236}">
              <a16:creationId xmlns:a16="http://schemas.microsoft.com/office/drawing/2014/main" id="{34F0E655-698F-4B75-9DBA-38946985A7E7}"/>
            </a:ext>
          </a:extLst>
        </xdr:cNvPr>
        <xdr:cNvSpPr/>
      </xdr:nvSpPr>
      <xdr:spPr>
        <a:xfrm>
          <a:off x="650848" y="247404"/>
          <a:ext cx="6146275" cy="2597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latin typeface="ＭＳ Ｐゴシック" panose="020B0600070205080204" pitchFamily="50" charset="-128"/>
              <a:ea typeface="ＭＳ Ｐゴシック" panose="020B0600070205080204" pitchFamily="50" charset="-128"/>
            </a:rPr>
            <a:t>ケアの受け手に合う個別的な看護を実践する</a:t>
          </a:r>
        </a:p>
      </xdr:txBody>
    </xdr:sp>
    <xdr:clientData/>
  </xdr:twoCellAnchor>
  <xdr:twoCellAnchor>
    <xdr:from>
      <xdr:col>10</xdr:col>
      <xdr:colOff>113159</xdr:colOff>
      <xdr:row>12</xdr:row>
      <xdr:rowOff>184557</xdr:rowOff>
    </xdr:from>
    <xdr:to>
      <xdr:col>16</xdr:col>
      <xdr:colOff>400659</xdr:colOff>
      <xdr:row>24</xdr:row>
      <xdr:rowOff>145724</xdr:rowOff>
    </xdr:to>
    <xdr:graphicFrame macro="">
      <xdr:nvGraphicFramePr>
        <xdr:cNvPr id="6" name="グラフ 5">
          <a:extLst>
            <a:ext uri="{FF2B5EF4-FFF2-40B4-BE49-F238E27FC236}">
              <a16:creationId xmlns:a16="http://schemas.microsoft.com/office/drawing/2014/main" id="{00FC085B-0A40-4E59-ABC7-78453723A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116417</xdr:colOff>
      <xdr:row>25</xdr:row>
      <xdr:rowOff>231207</xdr:rowOff>
    </xdr:from>
    <xdr:to>
      <xdr:col>16</xdr:col>
      <xdr:colOff>403917</xdr:colOff>
      <xdr:row>37</xdr:row>
      <xdr:rowOff>294951</xdr:rowOff>
    </xdr:to>
    <xdr:graphicFrame macro="">
      <xdr:nvGraphicFramePr>
        <xdr:cNvPr id="7" name="グラフ 6">
          <a:extLst>
            <a:ext uri="{FF2B5EF4-FFF2-40B4-BE49-F238E27FC236}">
              <a16:creationId xmlns:a16="http://schemas.microsoft.com/office/drawing/2014/main" id="{ED57B671-4CC0-4BB1-BF2D-83E765753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85725</xdr:colOff>
      <xdr:row>0</xdr:row>
      <xdr:rowOff>104775</xdr:rowOff>
    </xdr:from>
    <xdr:to>
      <xdr:col>20</xdr:col>
      <xdr:colOff>57150</xdr:colOff>
      <xdr:row>1</xdr:row>
      <xdr:rowOff>142875</xdr:rowOff>
    </xdr:to>
    <xdr:sp macro="" textlink="">
      <xdr:nvSpPr>
        <xdr:cNvPr id="8" name="四角形: 角を丸くする 7">
          <a:extLst>
            <a:ext uri="{FF2B5EF4-FFF2-40B4-BE49-F238E27FC236}">
              <a16:creationId xmlns:a16="http://schemas.microsoft.com/office/drawing/2014/main" id="{7A763B70-1946-4603-B395-D1B3209EFF0D}"/>
            </a:ext>
          </a:extLst>
        </xdr:cNvPr>
        <xdr:cNvSpPr/>
      </xdr:nvSpPr>
      <xdr:spPr>
        <a:xfrm>
          <a:off x="7324725" y="104775"/>
          <a:ext cx="5781675" cy="2857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レベル到達の目安</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全評価項目の７割以上が「３」以上であり、かつ「１」の基準がないこと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569800</xdr:colOff>
      <xdr:row>1</xdr:row>
      <xdr:rowOff>8505</xdr:rowOff>
    </xdr:from>
    <xdr:to>
      <xdr:col>7</xdr:col>
      <xdr:colOff>453831</xdr:colOff>
      <xdr:row>1</xdr:row>
      <xdr:rowOff>229621</xdr:rowOff>
    </xdr:to>
    <xdr:sp macro="" textlink="">
      <xdr:nvSpPr>
        <xdr:cNvPr id="4" name="正方形/長方形 3">
          <a:extLst>
            <a:ext uri="{FF2B5EF4-FFF2-40B4-BE49-F238E27FC236}">
              <a16:creationId xmlns:a16="http://schemas.microsoft.com/office/drawing/2014/main" id="{65821DF4-57F8-491C-8B6B-803F536C1D4D}"/>
            </a:ext>
          </a:extLst>
        </xdr:cNvPr>
        <xdr:cNvSpPr/>
      </xdr:nvSpPr>
      <xdr:spPr>
        <a:xfrm>
          <a:off x="569800" y="255134"/>
          <a:ext cx="6534522" cy="2211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latin typeface="ＭＳ Ｐゴシック" panose="020B0600070205080204" pitchFamily="50" charset="-128"/>
              <a:ea typeface="ＭＳ Ｐゴシック" panose="020B0600070205080204" pitchFamily="50" charset="-128"/>
            </a:rPr>
            <a:t>幅広い視野で予測的判断を持ち看護を実践する</a:t>
          </a:r>
        </a:p>
      </xdr:txBody>
    </xdr:sp>
    <xdr:clientData/>
  </xdr:twoCellAnchor>
  <xdr:twoCellAnchor>
    <xdr:from>
      <xdr:col>10</xdr:col>
      <xdr:colOff>208408</xdr:colOff>
      <xdr:row>13</xdr:row>
      <xdr:rowOff>59257</xdr:rowOff>
    </xdr:from>
    <xdr:to>
      <xdr:col>16</xdr:col>
      <xdr:colOff>495908</xdr:colOff>
      <xdr:row>25</xdr:row>
      <xdr:rowOff>20424</xdr:rowOff>
    </xdr:to>
    <xdr:graphicFrame macro="">
      <xdr:nvGraphicFramePr>
        <xdr:cNvPr id="6" name="グラフ 5">
          <a:extLst>
            <a:ext uri="{FF2B5EF4-FFF2-40B4-BE49-F238E27FC236}">
              <a16:creationId xmlns:a16="http://schemas.microsoft.com/office/drawing/2014/main" id="{B3E02E06-1BD5-4F7C-A430-58FB8DC9E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241337</xdr:colOff>
      <xdr:row>25</xdr:row>
      <xdr:rowOff>159201</xdr:rowOff>
    </xdr:from>
    <xdr:to>
      <xdr:col>16</xdr:col>
      <xdr:colOff>528837</xdr:colOff>
      <xdr:row>37</xdr:row>
      <xdr:rowOff>222945</xdr:rowOff>
    </xdr:to>
    <xdr:graphicFrame macro="">
      <xdr:nvGraphicFramePr>
        <xdr:cNvPr id="7" name="グラフ 6">
          <a:extLst>
            <a:ext uri="{FF2B5EF4-FFF2-40B4-BE49-F238E27FC236}">
              <a16:creationId xmlns:a16="http://schemas.microsoft.com/office/drawing/2014/main" id="{957768A2-27EA-46E1-884E-9857A4DC79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47625</xdr:colOff>
      <xdr:row>0</xdr:row>
      <xdr:rowOff>152400</xdr:rowOff>
    </xdr:from>
    <xdr:to>
      <xdr:col>20</xdr:col>
      <xdr:colOff>19050</xdr:colOff>
      <xdr:row>1</xdr:row>
      <xdr:rowOff>190500</xdr:rowOff>
    </xdr:to>
    <xdr:sp macro="" textlink="">
      <xdr:nvSpPr>
        <xdr:cNvPr id="8" name="四角形: 角を丸くする 7">
          <a:extLst>
            <a:ext uri="{FF2B5EF4-FFF2-40B4-BE49-F238E27FC236}">
              <a16:creationId xmlns:a16="http://schemas.microsoft.com/office/drawing/2014/main" id="{18C61D26-2E03-4167-9729-92A4E6F28191}"/>
            </a:ext>
          </a:extLst>
        </xdr:cNvPr>
        <xdr:cNvSpPr/>
      </xdr:nvSpPr>
      <xdr:spPr>
        <a:xfrm>
          <a:off x="7572375" y="152400"/>
          <a:ext cx="5781675" cy="2857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レベル到達の目安</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全評価項目の７割以上が「３」以上であり、かつ「１」の基準がないこと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99681</xdr:colOff>
      <xdr:row>1</xdr:row>
      <xdr:rowOff>22153</xdr:rowOff>
    </xdr:from>
    <xdr:to>
      <xdr:col>7</xdr:col>
      <xdr:colOff>443024</xdr:colOff>
      <xdr:row>1</xdr:row>
      <xdr:rowOff>246151</xdr:rowOff>
    </xdr:to>
    <xdr:sp macro="" textlink="">
      <xdr:nvSpPr>
        <xdr:cNvPr id="4" name="正方形/長方形 3">
          <a:extLst>
            <a:ext uri="{FF2B5EF4-FFF2-40B4-BE49-F238E27FC236}">
              <a16:creationId xmlns:a16="http://schemas.microsoft.com/office/drawing/2014/main" id="{718A7578-1A6C-49A4-969A-9AA549501900}"/>
            </a:ext>
          </a:extLst>
        </xdr:cNvPr>
        <xdr:cNvSpPr/>
      </xdr:nvSpPr>
      <xdr:spPr>
        <a:xfrm>
          <a:off x="682953" y="268305"/>
          <a:ext cx="6015534" cy="2239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latin typeface="ＭＳ Ｐゴシック" panose="020B0600070205080204" pitchFamily="50" charset="-128"/>
              <a:ea typeface="ＭＳ Ｐゴシック" panose="020B0600070205080204" pitchFamily="50" charset="-128"/>
            </a:rPr>
            <a:t>より複雑な状況において、ケアの受け手にとっての最適な手段を選択し</a:t>
          </a:r>
          <a:r>
            <a:rPr kumimoji="1" lang="en-US" altLang="ja-JP" sz="1000" b="1">
              <a:latin typeface="ＭＳ Ｐゴシック" panose="020B0600070205080204" pitchFamily="50" charset="-128"/>
              <a:ea typeface="ＭＳ Ｐゴシック" panose="020B0600070205080204" pitchFamily="50" charset="-128"/>
            </a:rPr>
            <a:t>QOL</a:t>
          </a:r>
          <a:r>
            <a:rPr kumimoji="1" lang="ja-JP" altLang="en-US" sz="1000" b="1">
              <a:latin typeface="ＭＳ Ｐゴシック" panose="020B0600070205080204" pitchFamily="50" charset="-128"/>
              <a:ea typeface="ＭＳ Ｐゴシック" panose="020B0600070205080204" pitchFamily="50" charset="-128"/>
            </a:rPr>
            <a:t>を高めるための看護を実践する</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ja-JP" altLang="en-US" sz="1000" b="1">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66857</xdr:colOff>
      <xdr:row>13</xdr:row>
      <xdr:rowOff>153185</xdr:rowOff>
    </xdr:from>
    <xdr:to>
      <xdr:col>16</xdr:col>
      <xdr:colOff>346420</xdr:colOff>
      <xdr:row>25</xdr:row>
      <xdr:rowOff>114352</xdr:rowOff>
    </xdr:to>
    <xdr:graphicFrame macro="">
      <xdr:nvGraphicFramePr>
        <xdr:cNvPr id="6" name="グラフ 5">
          <a:extLst>
            <a:ext uri="{FF2B5EF4-FFF2-40B4-BE49-F238E27FC236}">
              <a16:creationId xmlns:a16="http://schemas.microsoft.com/office/drawing/2014/main" id="{755F7B11-7E40-4F35-831E-F33021924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68036</xdr:colOff>
      <xdr:row>26</xdr:row>
      <xdr:rowOff>18971</xdr:rowOff>
    </xdr:from>
    <xdr:to>
      <xdr:col>16</xdr:col>
      <xdr:colOff>347599</xdr:colOff>
      <xdr:row>37</xdr:row>
      <xdr:rowOff>285122</xdr:rowOff>
    </xdr:to>
    <xdr:graphicFrame macro="">
      <xdr:nvGraphicFramePr>
        <xdr:cNvPr id="7" name="グラフ 6">
          <a:extLst>
            <a:ext uri="{FF2B5EF4-FFF2-40B4-BE49-F238E27FC236}">
              <a16:creationId xmlns:a16="http://schemas.microsoft.com/office/drawing/2014/main" id="{1830DDEB-7B78-4BCF-B75E-751AB8D2B9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0</xdr:row>
      <xdr:rowOff>133350</xdr:rowOff>
    </xdr:from>
    <xdr:to>
      <xdr:col>20</xdr:col>
      <xdr:colOff>0</xdr:colOff>
      <xdr:row>1</xdr:row>
      <xdr:rowOff>171450</xdr:rowOff>
    </xdr:to>
    <xdr:sp macro="" textlink="">
      <xdr:nvSpPr>
        <xdr:cNvPr id="8" name="四角形: 角を丸くする 7">
          <a:extLst>
            <a:ext uri="{FF2B5EF4-FFF2-40B4-BE49-F238E27FC236}">
              <a16:creationId xmlns:a16="http://schemas.microsoft.com/office/drawing/2014/main" id="{9A9E3960-CDF7-474A-9986-69454066F4AE}"/>
            </a:ext>
          </a:extLst>
        </xdr:cNvPr>
        <xdr:cNvSpPr/>
      </xdr:nvSpPr>
      <xdr:spPr>
        <a:xfrm>
          <a:off x="7239000" y="133350"/>
          <a:ext cx="5781675" cy="2857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レベル到達の目安</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全評価項目の７割以上が「３」以上であり、かつ「１」の基準がないこと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EC18C-95BD-434C-8F6F-1A34A174DA10}">
  <dimension ref="B1:AK86"/>
  <sheetViews>
    <sheetView showGridLines="0" tabSelected="1" view="pageBreakPreview" zoomScale="85" zoomScaleNormal="100" zoomScaleSheetLayoutView="85" workbookViewId="0">
      <selection activeCell="D7" sqref="D7:I7"/>
    </sheetView>
  </sheetViews>
  <sheetFormatPr defaultColWidth="9" defaultRowHeight="20.149999999999999" customHeight="1" x14ac:dyDescent="0.55000000000000004"/>
  <cols>
    <col min="1" max="1" width="1.58203125" style="3" customWidth="1"/>
    <col min="2" max="2" width="5.33203125" style="3" customWidth="1"/>
    <col min="3" max="3" width="9.08203125" style="4" customWidth="1"/>
    <col min="4" max="4" width="48.83203125" style="12" customWidth="1"/>
    <col min="5" max="10" width="5.58203125" style="3" customWidth="1"/>
    <col min="11" max="11" width="1.58203125" style="3" customWidth="1"/>
    <col min="12" max="12" width="2.08203125" style="3" customWidth="1"/>
    <col min="13" max="23" width="7.58203125" style="3" customWidth="1"/>
    <col min="24" max="24" width="2.08203125" style="3" customWidth="1"/>
    <col min="25" max="25" width="9" style="3" customWidth="1"/>
    <col min="26" max="36" width="6.58203125" style="3" customWidth="1"/>
    <col min="37" max="16384" width="9" style="3"/>
  </cols>
  <sheetData>
    <row r="1" spans="2:37" ht="20.149999999999999" customHeight="1" x14ac:dyDescent="0.55000000000000004">
      <c r="B1" s="107" t="s">
        <v>0</v>
      </c>
      <c r="C1" s="107"/>
      <c r="D1" s="107"/>
      <c r="E1" s="107"/>
      <c r="F1" s="107"/>
      <c r="G1" s="107"/>
      <c r="H1" s="107"/>
      <c r="I1" s="107"/>
      <c r="J1" s="107"/>
    </row>
    <row r="2" spans="2:37" ht="20.149999999999999" customHeight="1" x14ac:dyDescent="0.55000000000000004">
      <c r="B2" s="2" t="s">
        <v>168</v>
      </c>
      <c r="C2" s="2"/>
      <c r="D2" s="2"/>
      <c r="E2" s="2"/>
      <c r="F2" s="2"/>
      <c r="G2" s="2"/>
      <c r="H2" s="2"/>
      <c r="I2" s="2"/>
      <c r="J2" s="2"/>
      <c r="AA2" s="3">
        <v>26</v>
      </c>
    </row>
    <row r="3" spans="2:37" ht="20.149999999999999" customHeight="1" x14ac:dyDescent="0.55000000000000004">
      <c r="D3" s="5" t="s">
        <v>30</v>
      </c>
      <c r="E3" s="91"/>
      <c r="F3" s="91"/>
      <c r="G3" s="91"/>
      <c r="H3" s="91"/>
      <c r="I3" s="91"/>
      <c r="J3" s="91"/>
      <c r="M3" s="3" t="s">
        <v>238</v>
      </c>
    </row>
    <row r="4" spans="2:37" ht="5.15" customHeight="1" thickBot="1" x14ac:dyDescent="0.6">
      <c r="D4" s="5"/>
    </row>
    <row r="5" spans="2:37" ht="50.15" customHeight="1" x14ac:dyDescent="0.55000000000000004">
      <c r="B5" s="92" t="s">
        <v>301</v>
      </c>
      <c r="C5" s="93"/>
      <c r="D5" s="93"/>
      <c r="E5" s="93"/>
      <c r="F5" s="93"/>
      <c r="G5" s="93"/>
      <c r="H5" s="93"/>
      <c r="I5" s="93"/>
      <c r="J5" s="94"/>
      <c r="M5" s="88"/>
      <c r="N5" s="89"/>
      <c r="O5" s="65" t="s">
        <v>228</v>
      </c>
      <c r="P5" s="65" t="s">
        <v>229</v>
      </c>
      <c r="Q5" s="65" t="s">
        <v>230</v>
      </c>
      <c r="R5" s="65" t="s">
        <v>236</v>
      </c>
      <c r="S5" s="65" t="s">
        <v>232</v>
      </c>
      <c r="T5" s="65" t="s">
        <v>233</v>
      </c>
      <c r="U5" s="65" t="s">
        <v>234</v>
      </c>
      <c r="V5" s="66" t="s">
        <v>235</v>
      </c>
      <c r="W5" s="33"/>
      <c r="Z5" s="9"/>
      <c r="AA5" s="9"/>
      <c r="AB5" s="9"/>
      <c r="AC5" s="1" t="s">
        <v>228</v>
      </c>
      <c r="AD5" s="1" t="s">
        <v>229</v>
      </c>
      <c r="AE5" s="1" t="s">
        <v>230</v>
      </c>
      <c r="AF5" s="1" t="s">
        <v>236</v>
      </c>
      <c r="AG5" s="1" t="s">
        <v>232</v>
      </c>
      <c r="AH5" s="1" t="s">
        <v>233</v>
      </c>
      <c r="AI5" s="1" t="s">
        <v>234</v>
      </c>
      <c r="AJ5" s="1" t="s">
        <v>235</v>
      </c>
    </row>
    <row r="6" spans="2:37" ht="20.149999999999999" customHeight="1" x14ac:dyDescent="0.55000000000000004">
      <c r="M6" s="85" t="s">
        <v>263</v>
      </c>
      <c r="N6" s="8" t="s">
        <v>227</v>
      </c>
      <c r="O6" s="63" t="e">
        <f>AVERAGE(E14:E16)</f>
        <v>#DIV/0!</v>
      </c>
      <c r="P6" s="63" t="e">
        <f>AVERAGE(E23:E26)</f>
        <v>#DIV/0!</v>
      </c>
      <c r="Q6" s="63" t="e">
        <f>AVERAGE(E35:E40)</f>
        <v>#DIV/0!</v>
      </c>
      <c r="R6" s="63" t="e">
        <f>AVERAGE(E45)</f>
        <v>#DIV/0!</v>
      </c>
      <c r="S6" s="63" t="e">
        <f>AVERAGE(E53:E55)</f>
        <v>#DIV/0!</v>
      </c>
      <c r="T6" s="63" t="e">
        <f>AVERAGE(E60:E62)</f>
        <v>#DIV/0!</v>
      </c>
      <c r="U6" s="63" t="e">
        <f>AVERAGE(E66:E68)</f>
        <v>#DIV/0!</v>
      </c>
      <c r="V6" s="67" t="e">
        <f>AVERAGE(E77:E79)</f>
        <v>#DIV/0!</v>
      </c>
      <c r="W6" s="35"/>
      <c r="Z6" s="82" t="s">
        <v>263</v>
      </c>
      <c r="AA6" s="103" t="s">
        <v>227</v>
      </c>
      <c r="AB6" s="9">
        <v>0</v>
      </c>
      <c r="AC6" s="9">
        <f>COUNTIF(E14:E16,0)</f>
        <v>0</v>
      </c>
      <c r="AD6" s="9">
        <f>COUNTIF(E23:E26,0)</f>
        <v>0</v>
      </c>
      <c r="AE6" s="9">
        <f>COUNTIF(E35:E40,0)</f>
        <v>0</v>
      </c>
      <c r="AF6" s="9">
        <f>COUNTIF(E45,0)</f>
        <v>0</v>
      </c>
      <c r="AG6" s="9">
        <f>COUNTIF(E53:E55,0)</f>
        <v>0</v>
      </c>
      <c r="AH6" s="9">
        <f>COUNTIF(E60:E62,0)</f>
        <v>0</v>
      </c>
      <c r="AI6" s="9">
        <f>COUNTIF(E66:E68,0)</f>
        <v>0</v>
      </c>
      <c r="AJ6" s="9">
        <f>COUNTIF(E77:E79,0)</f>
        <v>0</v>
      </c>
      <c r="AK6" s="3">
        <f>SUM(AC6:AJ6)</f>
        <v>0</v>
      </c>
    </row>
    <row r="7" spans="2:37" ht="18" customHeight="1" thickBot="1" x14ac:dyDescent="0.6">
      <c r="B7" s="3" t="s">
        <v>1</v>
      </c>
      <c r="D7" s="149" t="s">
        <v>305</v>
      </c>
      <c r="E7" s="149"/>
      <c r="F7" s="149"/>
      <c r="G7" s="149"/>
      <c r="H7" s="149"/>
      <c r="I7" s="149"/>
      <c r="M7" s="86"/>
      <c r="N7" s="8" t="s">
        <v>29</v>
      </c>
      <c r="O7" s="63" t="e">
        <f>AVERAGE(F14:F16)</f>
        <v>#DIV/0!</v>
      </c>
      <c r="P7" s="63" t="e">
        <f>AVERAGE(F23:F26)</f>
        <v>#DIV/0!</v>
      </c>
      <c r="Q7" s="63" t="e">
        <f>AVERAGE(F35:F40)</f>
        <v>#DIV/0!</v>
      </c>
      <c r="R7" s="63" t="e">
        <f>AVERAGE(F45)</f>
        <v>#DIV/0!</v>
      </c>
      <c r="S7" s="63" t="e">
        <f>AVERAGE(F53:F55)</f>
        <v>#DIV/0!</v>
      </c>
      <c r="T7" s="63" t="e">
        <f>AVERAGE(F60:F62)</f>
        <v>#DIV/0!</v>
      </c>
      <c r="U7" s="63" t="e">
        <f>AVERAGE(F66:F68)</f>
        <v>#DIV/0!</v>
      </c>
      <c r="V7" s="67" t="e">
        <f>AVERAGE(F77:F79)</f>
        <v>#DIV/0!</v>
      </c>
      <c r="W7" s="35"/>
      <c r="Z7" s="83"/>
      <c r="AA7" s="103"/>
      <c r="AB7" s="9">
        <v>1</v>
      </c>
      <c r="AC7" s="9">
        <f>COUNTIF(E14:E16,1)</f>
        <v>0</v>
      </c>
      <c r="AD7" s="9">
        <f>COUNTIF(E23:E26,1)</f>
        <v>0</v>
      </c>
      <c r="AE7" s="9">
        <f>COUNTIF(E35:E40,1)</f>
        <v>0</v>
      </c>
      <c r="AF7" s="9">
        <f>COUNTIF(E45,1)</f>
        <v>0</v>
      </c>
      <c r="AG7" s="9">
        <f>COUNTIF(E53:E55,1)</f>
        <v>0</v>
      </c>
      <c r="AH7" s="9">
        <f>COUNTIF(E60:E62,1)</f>
        <v>0</v>
      </c>
      <c r="AI7" s="9">
        <f>COUNTIF(E66:E68,1)</f>
        <v>0</v>
      </c>
      <c r="AJ7" s="9">
        <f>COUNTIF(E77:E79,1)</f>
        <v>0</v>
      </c>
      <c r="AK7" s="3">
        <f t="shared" ref="AK7:AK35" si="0">SUM(AC7:AJ7)</f>
        <v>0</v>
      </c>
    </row>
    <row r="8" spans="2:37" ht="18" customHeight="1" thickBot="1" x14ac:dyDescent="0.6">
      <c r="B8" s="108" t="s">
        <v>228</v>
      </c>
      <c r="C8" s="6" t="s">
        <v>2</v>
      </c>
      <c r="D8" s="111" t="s">
        <v>3</v>
      </c>
      <c r="E8" s="112"/>
      <c r="F8" s="112"/>
      <c r="G8" s="112"/>
      <c r="H8" s="112"/>
      <c r="I8" s="112"/>
      <c r="J8" s="113"/>
      <c r="M8" s="87"/>
      <c r="N8" s="37" t="s">
        <v>239</v>
      </c>
      <c r="O8" s="68">
        <v>3</v>
      </c>
      <c r="P8" s="68">
        <v>3</v>
      </c>
      <c r="Q8" s="68">
        <v>3</v>
      </c>
      <c r="R8" s="68">
        <v>3</v>
      </c>
      <c r="S8" s="68">
        <v>3</v>
      </c>
      <c r="T8" s="68">
        <v>3</v>
      </c>
      <c r="U8" s="68">
        <v>3</v>
      </c>
      <c r="V8" s="69">
        <v>3</v>
      </c>
      <c r="Z8" s="83"/>
      <c r="AA8" s="103"/>
      <c r="AB8" s="9">
        <v>2</v>
      </c>
      <c r="AC8" s="9">
        <f>COUNTIF(E14:E16,2)</f>
        <v>0</v>
      </c>
      <c r="AD8" s="9">
        <f>COUNTIF(E23:E26,2)</f>
        <v>0</v>
      </c>
      <c r="AE8" s="9">
        <f>COUNTIF(E35:E40,2)</f>
        <v>0</v>
      </c>
      <c r="AF8" s="9">
        <f>COUNTIF(E45,2)</f>
        <v>0</v>
      </c>
      <c r="AG8" s="9">
        <f>COUNTIF(E53:E55,2)</f>
        <v>0</v>
      </c>
      <c r="AH8" s="9">
        <f>COUNTIF(E60:E62,2)</f>
        <v>0</v>
      </c>
      <c r="AI8" s="9">
        <f>COUNTIF(E66:E68,2)</f>
        <v>0</v>
      </c>
      <c r="AJ8" s="9">
        <f>COUNTIF(E77:E79,2)</f>
        <v>0</v>
      </c>
      <c r="AK8" s="3">
        <f t="shared" si="0"/>
        <v>0</v>
      </c>
    </row>
    <row r="9" spans="2:37" ht="25" customHeight="1" x14ac:dyDescent="0.55000000000000004">
      <c r="B9" s="109"/>
      <c r="C9" s="114" t="s">
        <v>4</v>
      </c>
      <c r="D9" s="116" t="s">
        <v>5</v>
      </c>
      <c r="E9" s="117"/>
      <c r="F9" s="117"/>
      <c r="G9" s="117"/>
      <c r="H9" s="117"/>
      <c r="I9" s="117"/>
      <c r="J9" s="118"/>
      <c r="M9" s="88"/>
      <c r="N9" s="89"/>
      <c r="O9" s="65" t="s">
        <v>228</v>
      </c>
      <c r="P9" s="65" t="s">
        <v>229</v>
      </c>
      <c r="Q9" s="65" t="s">
        <v>230</v>
      </c>
      <c r="R9" s="65" t="s">
        <v>236</v>
      </c>
      <c r="S9" s="65" t="s">
        <v>232</v>
      </c>
      <c r="T9" s="65" t="s">
        <v>233</v>
      </c>
      <c r="U9" s="65" t="s">
        <v>234</v>
      </c>
      <c r="V9" s="66" t="s">
        <v>235</v>
      </c>
      <c r="W9" s="34"/>
      <c r="Z9" s="83"/>
      <c r="AA9" s="103"/>
      <c r="AB9" s="9">
        <v>3</v>
      </c>
      <c r="AC9" s="9">
        <f>COUNTIF(E14:E16,3)</f>
        <v>0</v>
      </c>
      <c r="AD9" s="9">
        <f>COUNTIF(E23:E26,3)</f>
        <v>0</v>
      </c>
      <c r="AE9" s="9">
        <f>COUNTIF(E35:E40,3)</f>
        <v>0</v>
      </c>
      <c r="AF9" s="9">
        <f>COUNTIF(E45,3)</f>
        <v>0</v>
      </c>
      <c r="AG9" s="9">
        <f>COUNTIF(E53:E55,3)</f>
        <v>0</v>
      </c>
      <c r="AH9" s="9">
        <f>COUNTIF(E60:E62,3)</f>
        <v>0</v>
      </c>
      <c r="AI9" s="9">
        <f>COUNTIF(E66:E68,3)</f>
        <v>0</v>
      </c>
      <c r="AJ9" s="9">
        <f>COUNTIF(E77:E79,3)</f>
        <v>0</v>
      </c>
      <c r="AK9" s="3">
        <f t="shared" si="0"/>
        <v>0</v>
      </c>
    </row>
    <row r="10" spans="2:37" ht="18" customHeight="1" x14ac:dyDescent="0.55000000000000004">
      <c r="B10" s="109"/>
      <c r="C10" s="115"/>
      <c r="D10" s="119" t="s">
        <v>6</v>
      </c>
      <c r="E10" s="120"/>
      <c r="F10" s="120"/>
      <c r="G10" s="120"/>
      <c r="H10" s="120"/>
      <c r="I10" s="120"/>
      <c r="J10" s="121"/>
      <c r="M10" s="85" t="s">
        <v>7</v>
      </c>
      <c r="N10" s="8" t="s">
        <v>227</v>
      </c>
      <c r="O10" s="63" t="e">
        <f>AVERAGE(G14:G16)</f>
        <v>#DIV/0!</v>
      </c>
      <c r="P10" s="63" t="e">
        <f>AVERAGE(G23:G26)</f>
        <v>#DIV/0!</v>
      </c>
      <c r="Q10" s="63" t="e">
        <f>AVERAGE(G35:G40)</f>
        <v>#DIV/0!</v>
      </c>
      <c r="R10" s="63" t="e">
        <f>AVERAGE(G45)</f>
        <v>#DIV/0!</v>
      </c>
      <c r="S10" s="63" t="e">
        <f>AVERAGE(G53:G55)</f>
        <v>#DIV/0!</v>
      </c>
      <c r="T10" s="63" t="e">
        <f>AVERAGE(G60:G62)</f>
        <v>#DIV/0!</v>
      </c>
      <c r="U10" s="63" t="e">
        <f>AVERAGE(G66:G68)</f>
        <v>#DIV/0!</v>
      </c>
      <c r="V10" s="67" t="e">
        <f>AVERAGE(G77:G79)</f>
        <v>#DIV/0!</v>
      </c>
      <c r="W10" s="36"/>
      <c r="Z10" s="83"/>
      <c r="AA10" s="103"/>
      <c r="AB10" s="9">
        <v>4</v>
      </c>
      <c r="AC10" s="9">
        <f>COUNTIF(E14:E16,4)</f>
        <v>0</v>
      </c>
      <c r="AD10" s="9">
        <f>COUNTIF(E23:E26,4)</f>
        <v>0</v>
      </c>
      <c r="AE10" s="9">
        <f>COUNTIF(E35:E40,4)</f>
        <v>0</v>
      </c>
      <c r="AF10" s="9">
        <f>COUNTIF(E45,4)</f>
        <v>0</v>
      </c>
      <c r="AG10" s="9">
        <f>COUNTIF(E53:E55,4)</f>
        <v>0</v>
      </c>
      <c r="AH10" s="9">
        <f>COUNTIF(E60:E62,4)</f>
        <v>0</v>
      </c>
      <c r="AI10" s="9">
        <f>COUNTIF(E66:E68,4)</f>
        <v>0</v>
      </c>
      <c r="AJ10" s="9">
        <f>COUNTIF(E77:E79,4)</f>
        <v>0</v>
      </c>
      <c r="AK10" s="3">
        <f t="shared" si="0"/>
        <v>0</v>
      </c>
    </row>
    <row r="11" spans="2:37" ht="15" customHeight="1" x14ac:dyDescent="0.55000000000000004">
      <c r="B11" s="109"/>
      <c r="C11" s="82" t="s">
        <v>27</v>
      </c>
      <c r="D11" s="82" t="s">
        <v>43</v>
      </c>
      <c r="E11" s="122" t="s">
        <v>263</v>
      </c>
      <c r="F11" s="123"/>
      <c r="G11" s="122" t="s">
        <v>7</v>
      </c>
      <c r="H11" s="123"/>
      <c r="I11" s="122" t="s">
        <v>28</v>
      </c>
      <c r="J11" s="124"/>
      <c r="M11" s="86"/>
      <c r="N11" s="8" t="s">
        <v>29</v>
      </c>
      <c r="O11" s="63" t="e">
        <f>AVERAGE(H14:H16)</f>
        <v>#DIV/0!</v>
      </c>
      <c r="P11" s="63" t="e">
        <f>AVERAGE(H23:H26)</f>
        <v>#DIV/0!</v>
      </c>
      <c r="Q11" s="63" t="e">
        <f>AVERAGE(H35:H40)</f>
        <v>#DIV/0!</v>
      </c>
      <c r="R11" s="63" t="e">
        <f>AVERAGE(H45)</f>
        <v>#DIV/0!</v>
      </c>
      <c r="S11" s="63" t="e">
        <f>AVERAGE(H53:H55)</f>
        <v>#DIV/0!</v>
      </c>
      <c r="T11" s="63" t="e">
        <f>AVERAGE(H60:H62)</f>
        <v>#DIV/0!</v>
      </c>
      <c r="U11" s="63" t="e">
        <f>AVERAGE(H66:H68)</f>
        <v>#DIV/0!</v>
      </c>
      <c r="V11" s="67" t="e">
        <f>AVERAGE(H77:H79)</f>
        <v>#DIV/0!</v>
      </c>
      <c r="W11" s="36"/>
      <c r="Z11" s="83"/>
      <c r="AA11" s="82" t="s">
        <v>29</v>
      </c>
      <c r="AB11" s="9">
        <v>0</v>
      </c>
      <c r="AC11" s="9">
        <f>COUNTIF(F14:F16,0)</f>
        <v>0</v>
      </c>
      <c r="AD11" s="9">
        <f>COUNTIF(F23:F26,0)</f>
        <v>0</v>
      </c>
      <c r="AE11" s="9">
        <f>COUNTIF(F35:F40,0)</f>
        <v>0</v>
      </c>
      <c r="AF11" s="9">
        <f>COUNTIF(F45,0)</f>
        <v>0</v>
      </c>
      <c r="AG11" s="9">
        <f>COUNTIF(F53:F55,0)</f>
        <v>0</v>
      </c>
      <c r="AH11" s="9">
        <f>COUNTIF(F60:F62,0)</f>
        <v>0</v>
      </c>
      <c r="AI11" s="9">
        <f>COUNTIF(F66:F68,0)</f>
        <v>0</v>
      </c>
      <c r="AJ11" s="9">
        <f>COUNTIF(F77:F79,0)</f>
        <v>0</v>
      </c>
      <c r="AK11" s="3">
        <f t="shared" si="0"/>
        <v>0</v>
      </c>
    </row>
    <row r="12" spans="2:37" ht="15" customHeight="1" x14ac:dyDescent="0.55000000000000004">
      <c r="B12" s="109"/>
      <c r="C12" s="83"/>
      <c r="D12" s="83"/>
      <c r="E12" s="78" t="s">
        <v>227</v>
      </c>
      <c r="F12" s="78" t="s">
        <v>29</v>
      </c>
      <c r="G12" s="78" t="s">
        <v>227</v>
      </c>
      <c r="H12" s="78" t="s">
        <v>29</v>
      </c>
      <c r="I12" s="78" t="s">
        <v>227</v>
      </c>
      <c r="J12" s="79" t="s">
        <v>29</v>
      </c>
      <c r="M12" s="86"/>
      <c r="N12" s="82" t="s">
        <v>239</v>
      </c>
      <c r="O12" s="64">
        <v>3</v>
      </c>
      <c r="P12" s="64">
        <v>3</v>
      </c>
      <c r="Q12" s="64">
        <v>3</v>
      </c>
      <c r="R12" s="64">
        <v>3</v>
      </c>
      <c r="S12" s="64">
        <v>3</v>
      </c>
      <c r="T12" s="64">
        <v>3</v>
      </c>
      <c r="U12" s="64">
        <v>3</v>
      </c>
      <c r="V12" s="70">
        <v>3</v>
      </c>
      <c r="Z12" s="83"/>
      <c r="AA12" s="83"/>
      <c r="AB12" s="9">
        <v>1</v>
      </c>
      <c r="AC12" s="9">
        <f>COUNTIF(F14:F16,1)</f>
        <v>0</v>
      </c>
      <c r="AD12" s="9">
        <f>COUNTIF(F23:F26,1)</f>
        <v>0</v>
      </c>
      <c r="AE12" s="9">
        <f>COUNTIF(F35:F40,1)</f>
        <v>0</v>
      </c>
      <c r="AF12" s="9">
        <f>COUNTIF(F45,1)</f>
        <v>0</v>
      </c>
      <c r="AG12" s="9">
        <f>COUNTIF(F53:F55,1)</f>
        <v>0</v>
      </c>
      <c r="AH12" s="9">
        <f>COUNTIF(F60:F62,1)</f>
        <v>0</v>
      </c>
      <c r="AI12" s="9">
        <f>COUNTIF(F66:F68,1)</f>
        <v>0</v>
      </c>
      <c r="AJ12" s="9">
        <f>COUNTIF(F77:F79,1)</f>
        <v>0</v>
      </c>
      <c r="AK12" s="3">
        <f t="shared" si="0"/>
        <v>0</v>
      </c>
    </row>
    <row r="13" spans="2:37" ht="15" customHeight="1" thickBot="1" x14ac:dyDescent="0.6">
      <c r="B13" s="109"/>
      <c r="C13" s="83"/>
      <c r="D13" s="77" t="s">
        <v>297</v>
      </c>
      <c r="E13" s="80" t="s">
        <v>296</v>
      </c>
      <c r="F13" s="80" t="s">
        <v>296</v>
      </c>
      <c r="G13" s="80" t="s">
        <v>296</v>
      </c>
      <c r="H13" s="80" t="s">
        <v>296</v>
      </c>
      <c r="I13" s="80" t="s">
        <v>296</v>
      </c>
      <c r="J13" s="81" t="s">
        <v>296</v>
      </c>
      <c r="M13" s="87"/>
      <c r="N13" s="90"/>
      <c r="O13" s="71"/>
      <c r="P13" s="71"/>
      <c r="Q13" s="71"/>
      <c r="R13" s="71"/>
      <c r="S13" s="71"/>
      <c r="T13" s="71"/>
      <c r="U13" s="71"/>
      <c r="V13" s="72"/>
      <c r="Z13" s="83"/>
      <c r="AA13" s="83"/>
      <c r="AB13" s="9">
        <v>2</v>
      </c>
      <c r="AC13" s="9">
        <f>COUNTIF(F14:F16,2)</f>
        <v>0</v>
      </c>
      <c r="AD13" s="9">
        <f>COUNTIF(F23:F26,2)</f>
        <v>0</v>
      </c>
      <c r="AE13" s="9">
        <f>COUNTIF(F35:F40,2)</f>
        <v>0</v>
      </c>
      <c r="AF13" s="9">
        <f>COUNTIF(F45,2)</f>
        <v>0</v>
      </c>
      <c r="AG13" s="9">
        <f>COUNTIF(F53:F55,2)</f>
        <v>0</v>
      </c>
      <c r="AH13" s="9">
        <f>COUNTIF(F60:F62,2)</f>
        <v>0</v>
      </c>
      <c r="AI13" s="9">
        <f>COUNTIF(F66:F68,2)</f>
        <v>0</v>
      </c>
      <c r="AJ13" s="9">
        <f>COUNTIF(F77:F79,2)</f>
        <v>0</v>
      </c>
      <c r="AK13" s="3">
        <f t="shared" si="0"/>
        <v>0</v>
      </c>
    </row>
    <row r="14" spans="2:37" ht="18" customHeight="1" x14ac:dyDescent="0.55000000000000004">
      <c r="B14" s="109"/>
      <c r="C14" s="83"/>
      <c r="D14" s="1" t="s">
        <v>8</v>
      </c>
      <c r="E14" s="59"/>
      <c r="F14" s="59"/>
      <c r="G14" s="59"/>
      <c r="H14" s="59"/>
      <c r="I14" s="59"/>
      <c r="J14" s="60"/>
      <c r="M14" s="88"/>
      <c r="N14" s="89"/>
      <c r="O14" s="73" t="s">
        <v>228</v>
      </c>
      <c r="P14" s="73" t="s">
        <v>229</v>
      </c>
      <c r="Q14" s="73" t="s">
        <v>230</v>
      </c>
      <c r="R14" s="73" t="s">
        <v>236</v>
      </c>
      <c r="S14" s="73" t="s">
        <v>232</v>
      </c>
      <c r="T14" s="73" t="s">
        <v>233</v>
      </c>
      <c r="U14" s="73" t="s">
        <v>234</v>
      </c>
      <c r="V14" s="74" t="s">
        <v>235</v>
      </c>
      <c r="Z14" s="83"/>
      <c r="AA14" s="83"/>
      <c r="AB14" s="9">
        <v>3</v>
      </c>
      <c r="AC14" s="9">
        <f>COUNTIF(F14:F16,3)</f>
        <v>0</v>
      </c>
      <c r="AD14" s="9">
        <f>COUNTIF(F23:F26,3)</f>
        <v>0</v>
      </c>
      <c r="AE14" s="9">
        <f>COUNTIF(F35:F40,3)</f>
        <v>0</v>
      </c>
      <c r="AF14" s="9">
        <f>COUNTIF(F45,3)</f>
        <v>0</v>
      </c>
      <c r="AG14" s="9">
        <f>COUNTIF(F53:F55,3)</f>
        <v>0</v>
      </c>
      <c r="AH14" s="9">
        <f>COUNTIF(F60:F62,3)</f>
        <v>0</v>
      </c>
      <c r="AI14" s="9">
        <f>COUNTIF(F66:F68,3)</f>
        <v>0</v>
      </c>
      <c r="AJ14" s="9">
        <f>COUNTIF(F77:F79,3)</f>
        <v>0</v>
      </c>
      <c r="AK14" s="3">
        <f t="shared" si="0"/>
        <v>0</v>
      </c>
    </row>
    <row r="15" spans="2:37" ht="40" customHeight="1" x14ac:dyDescent="0.55000000000000004">
      <c r="B15" s="109"/>
      <c r="C15" s="83"/>
      <c r="D15" s="1" t="s">
        <v>272</v>
      </c>
      <c r="E15" s="59"/>
      <c r="F15" s="59"/>
      <c r="G15" s="59"/>
      <c r="H15" s="59"/>
      <c r="I15" s="59"/>
      <c r="J15" s="60"/>
      <c r="M15" s="85" t="s">
        <v>28</v>
      </c>
      <c r="N15" s="8" t="s">
        <v>227</v>
      </c>
      <c r="O15" s="63" t="e">
        <f>AVERAGE(I14:I16)</f>
        <v>#DIV/0!</v>
      </c>
      <c r="P15" s="63" t="e">
        <f>AVERAGE(I23:I26)</f>
        <v>#DIV/0!</v>
      </c>
      <c r="Q15" s="63" t="e">
        <f>AVERAGE(I35:I40)</f>
        <v>#DIV/0!</v>
      </c>
      <c r="R15" s="63" t="e">
        <f>AVERAGE(I45)</f>
        <v>#DIV/0!</v>
      </c>
      <c r="S15" s="63" t="e">
        <f>AVERAGE(I53:I55)</f>
        <v>#DIV/0!</v>
      </c>
      <c r="T15" s="63" t="e">
        <f>AVERAGE(I60:I62)</f>
        <v>#DIV/0!</v>
      </c>
      <c r="U15" s="63" t="e">
        <f>AVERAGE(I66:I68)</f>
        <v>#DIV/0!</v>
      </c>
      <c r="V15" s="67" t="e">
        <f>AVERAGE(I77:I79)</f>
        <v>#DIV/0!</v>
      </c>
      <c r="Z15" s="84"/>
      <c r="AA15" s="84"/>
      <c r="AB15" s="9">
        <v>4</v>
      </c>
      <c r="AC15" s="9">
        <f>COUNTIF(F14:G16,4)</f>
        <v>0</v>
      </c>
      <c r="AD15" s="9">
        <f>COUNTIF(F23:F26,4)</f>
        <v>0</v>
      </c>
      <c r="AE15" s="9">
        <f>COUNTIF(F35:F40,4)</f>
        <v>0</v>
      </c>
      <c r="AF15" s="9">
        <f>COUNTIF(F45,4)</f>
        <v>0</v>
      </c>
      <c r="AG15" s="9">
        <f>COUNTIF(F53:F55,4)</f>
        <v>0</v>
      </c>
      <c r="AH15" s="9">
        <f>COUNTIF(F60:F62,4)</f>
        <v>0</v>
      </c>
      <c r="AI15" s="9">
        <f>COUNTIF(F66:F68,4)</f>
        <v>0</v>
      </c>
      <c r="AJ15" s="9">
        <f>COUNTIF(F77:F79,4)</f>
        <v>0</v>
      </c>
      <c r="AK15" s="3">
        <f t="shared" si="0"/>
        <v>0</v>
      </c>
    </row>
    <row r="16" spans="2:37" ht="28.5" customHeight="1" thickBot="1" x14ac:dyDescent="0.6">
      <c r="B16" s="110"/>
      <c r="C16" s="90"/>
      <c r="D16" s="10" t="s">
        <v>9</v>
      </c>
      <c r="E16" s="61"/>
      <c r="F16" s="61"/>
      <c r="G16" s="61"/>
      <c r="H16" s="61"/>
      <c r="I16" s="61"/>
      <c r="J16" s="62"/>
      <c r="M16" s="86"/>
      <c r="N16" s="8" t="s">
        <v>29</v>
      </c>
      <c r="O16" s="63" t="e">
        <f>AVERAGE(J14:J16)</f>
        <v>#DIV/0!</v>
      </c>
      <c r="P16" s="63" t="e">
        <f>AVERAGE(J23:J26)</f>
        <v>#DIV/0!</v>
      </c>
      <c r="Q16" s="63" t="e">
        <f>AVERAGE(J35:J40)</f>
        <v>#DIV/0!</v>
      </c>
      <c r="R16" s="63" t="e">
        <f>AVERAGE(J45)</f>
        <v>#DIV/0!</v>
      </c>
      <c r="S16" s="63" t="e">
        <f>AVERAGE(J53:J55)</f>
        <v>#DIV/0!</v>
      </c>
      <c r="T16" s="63" t="e">
        <f>AVERAGE(J60:J62)</f>
        <v>#DIV/0!</v>
      </c>
      <c r="U16" s="63" t="e">
        <f>AVERAGE(J66:J68)</f>
        <v>#DIV/0!</v>
      </c>
      <c r="V16" s="67" t="e">
        <f>AVERAGE(J77:J79)</f>
        <v>#DIV/0!</v>
      </c>
      <c r="Z16" s="103" t="s">
        <v>7</v>
      </c>
      <c r="AA16" s="103" t="s">
        <v>227</v>
      </c>
      <c r="AB16" s="9">
        <v>0</v>
      </c>
      <c r="AC16" s="9">
        <f>COUNTIF(G14:G16,0)</f>
        <v>0</v>
      </c>
      <c r="AD16" s="9">
        <f>COUNTIF(G23:G26,0)</f>
        <v>0</v>
      </c>
      <c r="AE16" s="9">
        <f>COUNTIF(G35:G40,0)</f>
        <v>0</v>
      </c>
      <c r="AF16" s="9">
        <f>COUNTIF(G45,0)</f>
        <v>0</v>
      </c>
      <c r="AG16" s="9">
        <f>COUNTIF(G53:G55,0)</f>
        <v>0</v>
      </c>
      <c r="AH16" s="9">
        <f>COUNTIF(G60:G62,0)</f>
        <v>0</v>
      </c>
      <c r="AI16" s="9">
        <f>COUNTIF(G66:G68,0)</f>
        <v>0</v>
      </c>
      <c r="AJ16" s="9">
        <f>COUNTIF(G77:G79,0)</f>
        <v>0</v>
      </c>
      <c r="AK16" s="3">
        <f t="shared" si="0"/>
        <v>0</v>
      </c>
    </row>
    <row r="17" spans="2:37" ht="18" customHeight="1" thickBot="1" x14ac:dyDescent="0.6">
      <c r="B17" s="108" t="s">
        <v>229</v>
      </c>
      <c r="C17" s="6" t="s">
        <v>2</v>
      </c>
      <c r="D17" s="95" t="s">
        <v>271</v>
      </c>
      <c r="E17" s="95"/>
      <c r="F17" s="95"/>
      <c r="G17" s="95"/>
      <c r="H17" s="95"/>
      <c r="I17" s="95"/>
      <c r="J17" s="96"/>
      <c r="M17" s="87"/>
      <c r="N17" s="37" t="s">
        <v>239</v>
      </c>
      <c r="O17" s="68">
        <v>3</v>
      </c>
      <c r="P17" s="68">
        <v>3</v>
      </c>
      <c r="Q17" s="68">
        <v>3</v>
      </c>
      <c r="R17" s="68">
        <v>3</v>
      </c>
      <c r="S17" s="68">
        <v>3</v>
      </c>
      <c r="T17" s="68">
        <v>3</v>
      </c>
      <c r="U17" s="68">
        <v>3</v>
      </c>
      <c r="V17" s="69">
        <v>3</v>
      </c>
      <c r="Z17" s="103"/>
      <c r="AA17" s="103"/>
      <c r="AB17" s="9">
        <v>1</v>
      </c>
      <c r="AC17" s="9">
        <f>COUNTIF(G14:G16,1)</f>
        <v>0</v>
      </c>
      <c r="AD17" s="9">
        <f>COUNTIF(G23:G26,1)</f>
        <v>0</v>
      </c>
      <c r="AE17" s="9">
        <f>COUNTIF(G35:G40,1)</f>
        <v>0</v>
      </c>
      <c r="AF17" s="9">
        <f>COUNTIF(G45,1)</f>
        <v>0</v>
      </c>
      <c r="AG17" s="9">
        <f>COUNTIF(G53:G55,1)</f>
        <v>0</v>
      </c>
      <c r="AH17" s="9">
        <f>COUNTIF(G60:G62,1)</f>
        <v>0</v>
      </c>
      <c r="AI17" s="9">
        <f>COUNTIF(G66:G68,1)</f>
        <v>0</v>
      </c>
      <c r="AJ17" s="9">
        <f>COUNTIF(G77:G79,1)</f>
        <v>0</v>
      </c>
      <c r="AK17" s="3">
        <f t="shared" si="0"/>
        <v>0</v>
      </c>
    </row>
    <row r="18" spans="2:37" ht="18" customHeight="1" x14ac:dyDescent="0.55000000000000004">
      <c r="B18" s="109"/>
      <c r="C18" s="127" t="s">
        <v>10</v>
      </c>
      <c r="D18" s="128" t="s">
        <v>11</v>
      </c>
      <c r="E18" s="128"/>
      <c r="F18" s="128"/>
      <c r="G18" s="128"/>
      <c r="H18" s="128"/>
      <c r="I18" s="128"/>
      <c r="J18" s="129"/>
      <c r="Z18" s="103"/>
      <c r="AA18" s="103"/>
      <c r="AB18" s="9">
        <v>2</v>
      </c>
      <c r="AC18" s="9">
        <f>COUNTIF(G14:G16,2)</f>
        <v>0</v>
      </c>
      <c r="AD18" s="9">
        <f>COUNTIF(G23:G26,2)</f>
        <v>0</v>
      </c>
      <c r="AE18" s="9">
        <f>COUNTIF(G35:G40,2)</f>
        <v>0</v>
      </c>
      <c r="AF18" s="9">
        <f>COUNTIF(G45,2)</f>
        <v>0</v>
      </c>
      <c r="AG18" s="9">
        <f>COUNTIF(G53:G55,2)</f>
        <v>0</v>
      </c>
      <c r="AH18" s="9">
        <f>COUNTIF(G60:G62,2)</f>
        <v>0</v>
      </c>
      <c r="AI18" s="9">
        <f>COUNTIF(G66:G68,2)</f>
        <v>0</v>
      </c>
      <c r="AJ18" s="9">
        <f>COUNTIF(G77:G79,2)</f>
        <v>0</v>
      </c>
      <c r="AK18" s="3">
        <f t="shared" si="0"/>
        <v>0</v>
      </c>
    </row>
    <row r="19" spans="2:37" ht="18" customHeight="1" x14ac:dyDescent="0.55000000000000004">
      <c r="B19" s="109"/>
      <c r="C19" s="127"/>
      <c r="D19" s="130" t="s">
        <v>12</v>
      </c>
      <c r="E19" s="130"/>
      <c r="F19" s="130"/>
      <c r="G19" s="130"/>
      <c r="H19" s="130"/>
      <c r="I19" s="130"/>
      <c r="J19" s="131"/>
      <c r="Z19" s="103"/>
      <c r="AA19" s="103"/>
      <c r="AB19" s="9">
        <v>3</v>
      </c>
      <c r="AC19" s="9">
        <f>COUNTIF(G14:G16,3)</f>
        <v>0</v>
      </c>
      <c r="AD19" s="9">
        <f>COUNTIF(G23:G26,3)</f>
        <v>0</v>
      </c>
      <c r="AE19" s="9">
        <f>COUNTIF(G35:G40,3)</f>
        <v>0</v>
      </c>
      <c r="AF19" s="9">
        <f>COUNTIF(G45,3)</f>
        <v>0</v>
      </c>
      <c r="AG19" s="9">
        <f>COUNTIF(G53:G55,3)</f>
        <v>0</v>
      </c>
      <c r="AH19" s="9">
        <f>COUNTIF(G60:G62,3)</f>
        <v>0</v>
      </c>
      <c r="AI19" s="9">
        <f>COUNTIF(G66:G68,3)</f>
        <v>0</v>
      </c>
      <c r="AJ19" s="9">
        <f>COUNTIF(G77:G79,3)</f>
        <v>0</v>
      </c>
      <c r="AK19" s="3">
        <f t="shared" si="0"/>
        <v>0</v>
      </c>
    </row>
    <row r="20" spans="2:37" ht="18" customHeight="1" x14ac:dyDescent="0.55000000000000004">
      <c r="B20" s="109"/>
      <c r="C20" s="127"/>
      <c r="D20" s="132" t="s">
        <v>13</v>
      </c>
      <c r="E20" s="132"/>
      <c r="F20" s="132"/>
      <c r="G20" s="132"/>
      <c r="H20" s="132"/>
      <c r="I20" s="132"/>
      <c r="J20" s="133"/>
      <c r="Z20" s="103"/>
      <c r="AA20" s="103"/>
      <c r="AB20" s="9">
        <v>4</v>
      </c>
      <c r="AC20" s="9">
        <f>COUNTIF(G14:G16,4)</f>
        <v>0</v>
      </c>
      <c r="AD20" s="9">
        <f>COUNTIF(G23:G26,4)</f>
        <v>0</v>
      </c>
      <c r="AE20" s="9">
        <f>COUNTIF(G35:G40,4)</f>
        <v>0</v>
      </c>
      <c r="AF20" s="9">
        <f>COUNTIF(G45,4)</f>
        <v>0</v>
      </c>
      <c r="AG20" s="9">
        <f>COUNTIF(G53:G55,4)</f>
        <v>0</v>
      </c>
      <c r="AH20" s="9">
        <f>COUNTIF(G60:G62,4)</f>
        <v>0</v>
      </c>
      <c r="AI20" s="9">
        <f>COUNTIF(G66:G68,4)</f>
        <v>0</v>
      </c>
      <c r="AJ20" s="9">
        <f>COUNTIF(G77:G79,4)</f>
        <v>0</v>
      </c>
      <c r="AK20" s="3">
        <f t="shared" si="0"/>
        <v>0</v>
      </c>
    </row>
    <row r="21" spans="2:37" ht="15" customHeight="1" x14ac:dyDescent="0.55000000000000004">
      <c r="B21" s="109"/>
      <c r="C21" s="82" t="s">
        <v>27</v>
      </c>
      <c r="D21" s="82" t="s">
        <v>43</v>
      </c>
      <c r="E21" s="122" t="s">
        <v>263</v>
      </c>
      <c r="F21" s="123"/>
      <c r="G21" s="122" t="s">
        <v>7</v>
      </c>
      <c r="H21" s="123"/>
      <c r="I21" s="122" t="s">
        <v>28</v>
      </c>
      <c r="J21" s="124"/>
      <c r="Z21" s="103"/>
      <c r="AA21" s="103" t="s">
        <v>29</v>
      </c>
      <c r="AB21" s="9">
        <v>0</v>
      </c>
      <c r="AC21" s="9">
        <f>COUNTIF(H14:H16,0)</f>
        <v>0</v>
      </c>
      <c r="AD21" s="9">
        <f>COUNTIF(H23:H26,0)</f>
        <v>0</v>
      </c>
      <c r="AE21" s="9">
        <f>COUNTIF(H35:H40,0)</f>
        <v>0</v>
      </c>
      <c r="AF21" s="9">
        <f>COUNTIF(H45,0)</f>
        <v>0</v>
      </c>
      <c r="AG21" s="9">
        <f>COUNTIF(H53:H55,0)</f>
        <v>0</v>
      </c>
      <c r="AH21" s="9">
        <f>COUNTIF(H60:H62,0)</f>
        <v>0</v>
      </c>
      <c r="AI21" s="9">
        <f>COUNTIF(H66:H68,0)</f>
        <v>0</v>
      </c>
      <c r="AJ21" s="9">
        <f>COUNTIF(H77:H79,0)</f>
        <v>0</v>
      </c>
      <c r="AK21" s="3">
        <f t="shared" si="0"/>
        <v>0</v>
      </c>
    </row>
    <row r="22" spans="2:37" ht="15" customHeight="1" x14ac:dyDescent="0.55000000000000004">
      <c r="B22" s="109"/>
      <c r="C22" s="83"/>
      <c r="D22" s="84"/>
      <c r="E22" s="30" t="s">
        <v>227</v>
      </c>
      <c r="F22" s="30" t="s">
        <v>29</v>
      </c>
      <c r="G22" s="30" t="s">
        <v>227</v>
      </c>
      <c r="H22" s="30" t="s">
        <v>29</v>
      </c>
      <c r="I22" s="30" t="s">
        <v>227</v>
      </c>
      <c r="J22" s="31" t="s">
        <v>29</v>
      </c>
      <c r="Z22" s="103"/>
      <c r="AA22" s="103"/>
      <c r="AB22" s="9">
        <v>1</v>
      </c>
      <c r="AC22" s="9">
        <f>COUNTIF(H14:H16,1)</f>
        <v>0</v>
      </c>
      <c r="AD22" s="9">
        <f>COUNTIF(H23:H26,1)</f>
        <v>0</v>
      </c>
      <c r="AE22" s="9">
        <f>COUNTIF(H35:H40,1)</f>
        <v>0</v>
      </c>
      <c r="AF22" s="9">
        <f>COUNTIF(H45,1)</f>
        <v>0</v>
      </c>
      <c r="AG22" s="9">
        <f>COUNTIF(H53:H55,1)</f>
        <v>0</v>
      </c>
      <c r="AH22" s="9">
        <f>COUNTIF(H60:H62,1)</f>
        <v>0</v>
      </c>
      <c r="AI22" s="9">
        <f>COUNTIF(H66:H68,1)</f>
        <v>0</v>
      </c>
      <c r="AJ22" s="9">
        <f>COUNTIF(H77:H79,1)</f>
        <v>0</v>
      </c>
      <c r="AK22" s="3">
        <f t="shared" si="0"/>
        <v>0</v>
      </c>
    </row>
    <row r="23" spans="2:37" ht="18" customHeight="1" x14ac:dyDescent="0.55000000000000004">
      <c r="B23" s="109"/>
      <c r="C23" s="83"/>
      <c r="D23" s="1" t="s">
        <v>218</v>
      </c>
      <c r="E23" s="59"/>
      <c r="F23" s="59"/>
      <c r="G23" s="59"/>
      <c r="H23" s="59"/>
      <c r="I23" s="59"/>
      <c r="J23" s="60"/>
      <c r="Z23" s="103"/>
      <c r="AA23" s="103"/>
      <c r="AB23" s="9">
        <v>2</v>
      </c>
      <c r="AC23" s="9">
        <f>COUNTIF(H14:H16,2)</f>
        <v>0</v>
      </c>
      <c r="AD23" s="9">
        <f>COUNTIF(H23:H26,2)</f>
        <v>0</v>
      </c>
      <c r="AE23" s="9">
        <f>COUNTIF(H35:H40,2)</f>
        <v>0</v>
      </c>
      <c r="AF23" s="9">
        <f>COUNTIF(H45,2)</f>
        <v>0</v>
      </c>
      <c r="AG23" s="9">
        <f>COUNTIF(H53:H55,2)</f>
        <v>0</v>
      </c>
      <c r="AH23" s="9">
        <f>COUNTIF(H60:H62,2)</f>
        <v>0</v>
      </c>
      <c r="AI23" s="9">
        <f>COUNTIF(H66:H68,2)</f>
        <v>0</v>
      </c>
      <c r="AJ23" s="9">
        <f>COUNTIF(H77:H79,2)</f>
        <v>0</v>
      </c>
      <c r="AK23" s="3">
        <f t="shared" si="0"/>
        <v>0</v>
      </c>
    </row>
    <row r="24" spans="2:37" ht="25" customHeight="1" x14ac:dyDescent="0.55000000000000004">
      <c r="B24" s="109"/>
      <c r="C24" s="83"/>
      <c r="D24" s="1" t="s">
        <v>219</v>
      </c>
      <c r="E24" s="59"/>
      <c r="F24" s="59"/>
      <c r="G24" s="59"/>
      <c r="H24" s="59"/>
      <c r="I24" s="59"/>
      <c r="J24" s="60"/>
      <c r="Z24" s="103"/>
      <c r="AA24" s="103"/>
      <c r="AB24" s="9">
        <v>3</v>
      </c>
      <c r="AC24" s="9">
        <f>COUNTIF(H14:H16,3)</f>
        <v>0</v>
      </c>
      <c r="AD24" s="9">
        <f>COUNTIF(H23:H26,3)</f>
        <v>0</v>
      </c>
      <c r="AE24" s="9">
        <f>COUNTIF(H35:H40,3)</f>
        <v>0</v>
      </c>
      <c r="AF24" s="9">
        <f>COUNTIF(H45,3)</f>
        <v>0</v>
      </c>
      <c r="AG24" s="9">
        <f>COUNTIF(H53:H55,3)</f>
        <v>0</v>
      </c>
      <c r="AH24" s="9">
        <f>COUNTIF(H60:H62,3)</f>
        <v>0</v>
      </c>
      <c r="AI24" s="9">
        <f>COUNTIF(H66:H68,3)</f>
        <v>0</v>
      </c>
      <c r="AJ24" s="9">
        <f>COUNTIF(H77:H79,3)</f>
        <v>0</v>
      </c>
      <c r="AK24" s="3">
        <f t="shared" si="0"/>
        <v>0</v>
      </c>
    </row>
    <row r="25" spans="2:37" ht="28.5" customHeight="1" x14ac:dyDescent="0.55000000000000004">
      <c r="B25" s="109"/>
      <c r="C25" s="83"/>
      <c r="D25" s="1" t="s">
        <v>273</v>
      </c>
      <c r="E25" s="59"/>
      <c r="F25" s="59"/>
      <c r="G25" s="59"/>
      <c r="H25" s="59"/>
      <c r="I25" s="59"/>
      <c r="J25" s="60"/>
      <c r="Z25" s="103"/>
      <c r="AA25" s="103"/>
      <c r="AB25" s="9">
        <v>4</v>
      </c>
      <c r="AC25" s="9">
        <f>COUNTIF(H14:H16,4)</f>
        <v>0</v>
      </c>
      <c r="AD25" s="9">
        <f>COUNTIF(H23:H26,4)</f>
        <v>0</v>
      </c>
      <c r="AE25" s="9">
        <f>COUNTIF(H35:H40,4)</f>
        <v>0</v>
      </c>
      <c r="AF25" s="9">
        <f>COUNTIF(H45,4)</f>
        <v>0</v>
      </c>
      <c r="AG25" s="9">
        <f>COUNTIF(H53:H55,4)</f>
        <v>0</v>
      </c>
      <c r="AH25" s="9">
        <f>COUNTIF(H60:H62,4)</f>
        <v>0</v>
      </c>
      <c r="AI25" s="9">
        <f>COUNTIF(H66:H68,4)</f>
        <v>0</v>
      </c>
      <c r="AJ25" s="9">
        <f>COUNTIF(H77:H79,4)</f>
        <v>0</v>
      </c>
      <c r="AK25" s="3">
        <f t="shared" si="0"/>
        <v>0</v>
      </c>
    </row>
    <row r="26" spans="2:37" ht="28.5" customHeight="1" thickBot="1" x14ac:dyDescent="0.6">
      <c r="B26" s="110"/>
      <c r="C26" s="90"/>
      <c r="D26" s="10" t="s">
        <v>14</v>
      </c>
      <c r="E26" s="61"/>
      <c r="F26" s="61"/>
      <c r="G26" s="61"/>
      <c r="H26" s="61"/>
      <c r="I26" s="61"/>
      <c r="J26" s="62"/>
      <c r="Z26" s="103" t="s">
        <v>28</v>
      </c>
      <c r="AA26" s="103" t="s">
        <v>227</v>
      </c>
      <c r="AB26" s="9">
        <v>0</v>
      </c>
      <c r="AC26" s="9">
        <f>COUNTIF(I14:I16,0)</f>
        <v>0</v>
      </c>
      <c r="AD26" s="9">
        <f>COUNTIF(I23:I26,0)</f>
        <v>0</v>
      </c>
      <c r="AE26" s="9">
        <f>COUNTIF(I35:I40,0)</f>
        <v>0</v>
      </c>
      <c r="AF26" s="9">
        <f>COUNTIF(I45,0)</f>
        <v>0</v>
      </c>
      <c r="AG26" s="9">
        <f>COUNTIF(I53:I55,0)</f>
        <v>0</v>
      </c>
      <c r="AH26" s="9">
        <f>COUNTIF(I60:I62,0)</f>
        <v>0</v>
      </c>
      <c r="AI26" s="9">
        <f>COUNTIF(I66:I68,0)</f>
        <v>0</v>
      </c>
      <c r="AJ26" s="9">
        <f>COUNTIF(I77:I79,0)</f>
        <v>0</v>
      </c>
      <c r="AK26" s="3">
        <f t="shared" si="0"/>
        <v>0</v>
      </c>
    </row>
    <row r="27" spans="2:37" ht="18" customHeight="1" thickBot="1" x14ac:dyDescent="0.6">
      <c r="B27" s="108" t="s">
        <v>230</v>
      </c>
      <c r="C27" s="6" t="s">
        <v>2</v>
      </c>
      <c r="D27" s="95" t="s">
        <v>15</v>
      </c>
      <c r="E27" s="95"/>
      <c r="F27" s="95"/>
      <c r="G27" s="95"/>
      <c r="H27" s="95"/>
      <c r="I27" s="95"/>
      <c r="J27" s="96"/>
      <c r="U27" s="3" t="s">
        <v>261</v>
      </c>
      <c r="W27" s="5" t="s">
        <v>262</v>
      </c>
      <c r="Z27" s="103"/>
      <c r="AA27" s="103"/>
      <c r="AB27" s="9">
        <v>1</v>
      </c>
      <c r="AC27" s="9">
        <f>COUNTIF(I14:I16,1)</f>
        <v>0</v>
      </c>
      <c r="AD27" s="9">
        <f>COUNTIF(I23:I26,1)</f>
        <v>0</v>
      </c>
      <c r="AE27" s="9">
        <f>COUNTIF(I35:I40,1)</f>
        <v>0</v>
      </c>
      <c r="AF27" s="9">
        <f>COUNTIF(I45,1)</f>
        <v>0</v>
      </c>
      <c r="AG27" s="9">
        <f>COUNTIF(I53:I55,1)</f>
        <v>0</v>
      </c>
      <c r="AH27" s="9">
        <f>COUNTIF(I60:I62,1)</f>
        <v>0</v>
      </c>
      <c r="AI27" s="9">
        <f>COUNTIF(I66:I68,1)</f>
        <v>0</v>
      </c>
      <c r="AJ27" s="9">
        <f>COUNTIF(I77:I79,1)</f>
        <v>0</v>
      </c>
      <c r="AK27" s="3">
        <f t="shared" si="0"/>
        <v>0</v>
      </c>
    </row>
    <row r="28" spans="2:37" ht="25" customHeight="1" x14ac:dyDescent="0.55000000000000004">
      <c r="B28" s="109"/>
      <c r="C28" s="127" t="s">
        <v>10</v>
      </c>
      <c r="D28" s="128" t="s">
        <v>16</v>
      </c>
      <c r="E28" s="128"/>
      <c r="F28" s="128"/>
      <c r="G28" s="128"/>
      <c r="H28" s="128"/>
      <c r="I28" s="128"/>
      <c r="J28" s="129"/>
      <c r="U28" s="104" t="s">
        <v>251</v>
      </c>
      <c r="V28" s="105" t="s">
        <v>263</v>
      </c>
      <c r="W28" s="106"/>
      <c r="Z28" s="103"/>
      <c r="AA28" s="103"/>
      <c r="AB28" s="9">
        <v>2</v>
      </c>
      <c r="AC28" s="9">
        <f>COUNTIF(I14:I16,2)</f>
        <v>0</v>
      </c>
      <c r="AD28" s="9">
        <f>COUNTIF(I23:I26,2)</f>
        <v>0</v>
      </c>
      <c r="AE28" s="9">
        <f>COUNTIF(I35:I40,2)</f>
        <v>0</v>
      </c>
      <c r="AF28" s="9">
        <f>COUNTIF(I45,2)</f>
        <v>0</v>
      </c>
      <c r="AG28" s="9">
        <f>COUNTIF(I53:I55,2)</f>
        <v>0</v>
      </c>
      <c r="AH28" s="9">
        <f>COUNTIF(I60:I62,2)</f>
        <v>0</v>
      </c>
      <c r="AI28" s="9">
        <f>COUNTIF(I66:I68,2)</f>
        <v>0</v>
      </c>
      <c r="AJ28" s="9">
        <f>COUNTIF(I77:I79,2)</f>
        <v>0</v>
      </c>
      <c r="AK28" s="3">
        <f t="shared" si="0"/>
        <v>0</v>
      </c>
    </row>
    <row r="29" spans="2:37" ht="18" customHeight="1" thickBot="1" x14ac:dyDescent="0.6">
      <c r="B29" s="109"/>
      <c r="C29" s="127"/>
      <c r="D29" s="130" t="s">
        <v>17</v>
      </c>
      <c r="E29" s="130"/>
      <c r="F29" s="130"/>
      <c r="G29" s="130"/>
      <c r="H29" s="130"/>
      <c r="I29" s="130"/>
      <c r="J29" s="131"/>
      <c r="U29" s="87"/>
      <c r="V29" s="37" t="s">
        <v>227</v>
      </c>
      <c r="W29" s="38" t="s">
        <v>29</v>
      </c>
      <c r="Z29" s="103"/>
      <c r="AA29" s="103"/>
      <c r="AB29" s="9">
        <v>3</v>
      </c>
      <c r="AC29" s="9">
        <f>COUNTIF(I14:I16,3)</f>
        <v>0</v>
      </c>
      <c r="AD29" s="9">
        <f>COUNTIF(I23:I26,3)</f>
        <v>0</v>
      </c>
      <c r="AE29" s="9">
        <f>COUNTIF(I35:I40,3)</f>
        <v>0</v>
      </c>
      <c r="AF29" s="9">
        <f>COUNTIF(I45,3)</f>
        <v>0</v>
      </c>
      <c r="AG29" s="9">
        <f>COUNTIF(I53:I55,3)</f>
        <v>0</v>
      </c>
      <c r="AH29" s="9">
        <f>COUNTIF(I60:I62,3)</f>
        <v>0</v>
      </c>
      <c r="AI29" s="9">
        <f>COUNTIF(I66:I68,3)</f>
        <v>0</v>
      </c>
      <c r="AJ29" s="9">
        <f>COUNTIF(I77:I79,3)</f>
        <v>0</v>
      </c>
      <c r="AK29" s="3">
        <f t="shared" si="0"/>
        <v>0</v>
      </c>
    </row>
    <row r="30" spans="2:37" ht="18" customHeight="1" x14ac:dyDescent="0.55000000000000004">
      <c r="B30" s="109"/>
      <c r="C30" s="127"/>
      <c r="D30" s="130" t="s">
        <v>18</v>
      </c>
      <c r="E30" s="130"/>
      <c r="F30" s="130"/>
      <c r="G30" s="130"/>
      <c r="H30" s="130"/>
      <c r="I30" s="130"/>
      <c r="J30" s="131"/>
      <c r="U30" s="13">
        <v>0</v>
      </c>
      <c r="V30" s="50">
        <f>AK6/26*100</f>
        <v>0</v>
      </c>
      <c r="W30" s="51">
        <f>AK11/26*100</f>
        <v>0</v>
      </c>
      <c r="Z30" s="103"/>
      <c r="AA30" s="103"/>
      <c r="AB30" s="9">
        <v>4</v>
      </c>
      <c r="AC30" s="9">
        <f>COUNTIF(I14:I16,4)</f>
        <v>0</v>
      </c>
      <c r="AD30" s="9">
        <f>COUNTIF(I23:I26,4)</f>
        <v>0</v>
      </c>
      <c r="AE30" s="9">
        <f>COUNTIF(I35:I40,4)</f>
        <v>0</v>
      </c>
      <c r="AF30" s="9">
        <f>COUNTIF(I45,4)</f>
        <v>0</v>
      </c>
      <c r="AG30" s="9">
        <f>COUNTIF(I53:I55,4)</f>
        <v>0</v>
      </c>
      <c r="AH30" s="9">
        <f>COUNTIF(I60:I62,4)</f>
        <v>0</v>
      </c>
      <c r="AI30" s="9">
        <f>COUNTIF(I66:I68,4)</f>
        <v>0</v>
      </c>
      <c r="AJ30" s="9">
        <f>COUNTIF(I77:I79,4)</f>
        <v>0</v>
      </c>
      <c r="AK30" s="3">
        <f t="shared" si="0"/>
        <v>0</v>
      </c>
    </row>
    <row r="31" spans="2:37" ht="18" customHeight="1" x14ac:dyDescent="0.55000000000000004">
      <c r="B31" s="109"/>
      <c r="C31" s="127"/>
      <c r="D31" s="130" t="s">
        <v>19</v>
      </c>
      <c r="E31" s="130"/>
      <c r="F31" s="130"/>
      <c r="G31" s="130"/>
      <c r="H31" s="130"/>
      <c r="I31" s="130"/>
      <c r="J31" s="131"/>
      <c r="U31" s="39">
        <v>1</v>
      </c>
      <c r="V31" s="44">
        <f>AK7/26*100</f>
        <v>0</v>
      </c>
      <c r="W31" s="45">
        <f t="shared" ref="W31:W34" si="1">AK12/26*100</f>
        <v>0</v>
      </c>
      <c r="Z31" s="103"/>
      <c r="AA31" s="103" t="s">
        <v>29</v>
      </c>
      <c r="AB31" s="9">
        <v>0</v>
      </c>
      <c r="AC31" s="9">
        <f>COUNTIF(J14:J16,0)</f>
        <v>0</v>
      </c>
      <c r="AD31" s="9">
        <f>COUNTIF(J23:J26,0)</f>
        <v>0</v>
      </c>
      <c r="AE31" s="9">
        <f>COUNTIF(J35:J40,0)</f>
        <v>0</v>
      </c>
      <c r="AF31" s="9">
        <f>COUNTIF(J45,0)</f>
        <v>0</v>
      </c>
      <c r="AG31" s="9">
        <f>COUNTIF(J53:J55,0)</f>
        <v>0</v>
      </c>
      <c r="AH31" s="9">
        <f>COUNTIF(J60:J62,0)</f>
        <v>0</v>
      </c>
      <c r="AI31" s="9">
        <f>COUNTIF(J66:J68,0)</f>
        <v>0</v>
      </c>
      <c r="AJ31" s="9">
        <f>COUNTIF(J77:J79,0)</f>
        <v>0</v>
      </c>
      <c r="AK31" s="3">
        <f t="shared" si="0"/>
        <v>0</v>
      </c>
    </row>
    <row r="32" spans="2:37" ht="18" customHeight="1" x14ac:dyDescent="0.55000000000000004">
      <c r="B32" s="109"/>
      <c r="C32" s="127"/>
      <c r="D32" s="132" t="s">
        <v>20</v>
      </c>
      <c r="E32" s="132"/>
      <c r="F32" s="132"/>
      <c r="G32" s="132"/>
      <c r="H32" s="132"/>
      <c r="I32" s="132"/>
      <c r="J32" s="133"/>
      <c r="U32" s="40">
        <v>2</v>
      </c>
      <c r="V32" s="44">
        <f>AK8/26*100</f>
        <v>0</v>
      </c>
      <c r="W32" s="45">
        <f t="shared" si="1"/>
        <v>0</v>
      </c>
      <c r="Z32" s="103"/>
      <c r="AA32" s="103"/>
      <c r="AB32" s="9">
        <v>1</v>
      </c>
      <c r="AC32" s="9">
        <f>COUNTIF(J14:J16,1)</f>
        <v>0</v>
      </c>
      <c r="AD32" s="9">
        <f>COUNTIF(J23:J26,1)</f>
        <v>0</v>
      </c>
      <c r="AE32" s="9">
        <f>COUNTIF(J35:J40,1)</f>
        <v>0</v>
      </c>
      <c r="AF32" s="9">
        <f>COUNTIF(J45,1)</f>
        <v>0</v>
      </c>
      <c r="AG32" s="9">
        <f>COUNTIF(J53:J55,1)</f>
        <v>0</v>
      </c>
      <c r="AH32" s="9">
        <f>COUNTIF(J60:J62,1)</f>
        <v>0</v>
      </c>
      <c r="AI32" s="9">
        <f>COUNTIF(J66:J68,1)</f>
        <v>0</v>
      </c>
      <c r="AJ32" s="9">
        <f>COUNTIF(J77:J79,1)</f>
        <v>0</v>
      </c>
      <c r="AK32" s="3">
        <f t="shared" si="0"/>
        <v>0</v>
      </c>
    </row>
    <row r="33" spans="2:37" ht="15" customHeight="1" x14ac:dyDescent="0.55000000000000004">
      <c r="B33" s="109"/>
      <c r="C33" s="82" t="s">
        <v>27</v>
      </c>
      <c r="D33" s="82" t="s">
        <v>43</v>
      </c>
      <c r="E33" s="122" t="s">
        <v>263</v>
      </c>
      <c r="F33" s="123"/>
      <c r="G33" s="122" t="s">
        <v>7</v>
      </c>
      <c r="H33" s="123"/>
      <c r="I33" s="122" t="s">
        <v>28</v>
      </c>
      <c r="J33" s="124"/>
      <c r="U33" s="40">
        <v>3</v>
      </c>
      <c r="V33" s="44">
        <f>AK9/26*100</f>
        <v>0</v>
      </c>
      <c r="W33" s="45">
        <f t="shared" si="1"/>
        <v>0</v>
      </c>
      <c r="Z33" s="103"/>
      <c r="AA33" s="103"/>
      <c r="AB33" s="9">
        <v>2</v>
      </c>
      <c r="AC33" s="9">
        <f>COUNTIF(J14:J16,2)</f>
        <v>0</v>
      </c>
      <c r="AD33" s="9">
        <f>COUNTIF(J23:J26,2)</f>
        <v>0</v>
      </c>
      <c r="AE33" s="9">
        <f>COUNTIF(J35:J40,2)</f>
        <v>0</v>
      </c>
      <c r="AF33" s="9">
        <f>COUNTIF(J45,2)</f>
        <v>0</v>
      </c>
      <c r="AG33" s="9">
        <f>COUNTIF(J53:J55,2)</f>
        <v>0</v>
      </c>
      <c r="AH33" s="9">
        <f>COUNTIF(J60:J62,2)</f>
        <v>0</v>
      </c>
      <c r="AI33" s="9">
        <f>COUNTIF(J66:J68,2)</f>
        <v>0</v>
      </c>
      <c r="AJ33" s="9">
        <f>COUNTIF(J77:J79,2)</f>
        <v>0</v>
      </c>
      <c r="AK33" s="3">
        <f t="shared" si="0"/>
        <v>0</v>
      </c>
    </row>
    <row r="34" spans="2:37" ht="15" customHeight="1" thickBot="1" x14ac:dyDescent="0.6">
      <c r="B34" s="109"/>
      <c r="C34" s="83"/>
      <c r="D34" s="84"/>
      <c r="E34" s="30" t="s">
        <v>227</v>
      </c>
      <c r="F34" s="30" t="s">
        <v>29</v>
      </c>
      <c r="G34" s="30" t="s">
        <v>227</v>
      </c>
      <c r="H34" s="30" t="s">
        <v>29</v>
      </c>
      <c r="I34" s="30" t="s">
        <v>227</v>
      </c>
      <c r="J34" s="31" t="s">
        <v>29</v>
      </c>
      <c r="U34" s="41">
        <v>4</v>
      </c>
      <c r="V34" s="52">
        <f>AK10/26*100</f>
        <v>0</v>
      </c>
      <c r="W34" s="53">
        <f t="shared" si="1"/>
        <v>0</v>
      </c>
      <c r="Z34" s="103"/>
      <c r="AA34" s="103"/>
      <c r="AB34" s="9">
        <v>3</v>
      </c>
      <c r="AC34" s="9">
        <f>COUNTIF(J14:J16,3)</f>
        <v>0</v>
      </c>
      <c r="AD34" s="9">
        <f>COUNTIF(J23:J26,3)</f>
        <v>0</v>
      </c>
      <c r="AE34" s="9">
        <f>COUNTIF(J35:J40,3)</f>
        <v>0</v>
      </c>
      <c r="AF34" s="9">
        <f>COUNTIF(J45,3)</f>
        <v>0</v>
      </c>
      <c r="AG34" s="9">
        <f>COUNTIF(J53:J55,3)</f>
        <v>0</v>
      </c>
      <c r="AH34" s="9">
        <f>COUNTIF(J60:J62,3)</f>
        <v>0</v>
      </c>
      <c r="AI34" s="9">
        <f>COUNTIF(J66:J68,3)</f>
        <v>0</v>
      </c>
      <c r="AJ34" s="9">
        <f>COUNTIF(J77:J79,3)</f>
        <v>0</v>
      </c>
      <c r="AK34" s="3">
        <f t="shared" si="0"/>
        <v>0</v>
      </c>
    </row>
    <row r="35" spans="2:37" ht="18" customHeight="1" x14ac:dyDescent="0.55000000000000004">
      <c r="B35" s="109"/>
      <c r="C35" s="83"/>
      <c r="D35" s="1" t="s">
        <v>21</v>
      </c>
      <c r="E35" s="59"/>
      <c r="F35" s="59"/>
      <c r="G35" s="59"/>
      <c r="H35" s="59"/>
      <c r="I35" s="59"/>
      <c r="J35" s="60"/>
      <c r="Z35" s="103"/>
      <c r="AA35" s="103"/>
      <c r="AB35" s="9">
        <v>4</v>
      </c>
      <c r="AC35" s="9">
        <f>COUNTIF(J14:J16,4)</f>
        <v>0</v>
      </c>
      <c r="AD35" s="9">
        <f>COUNTIF(J23:J26,4)</f>
        <v>0</v>
      </c>
      <c r="AE35" s="9">
        <f>COUNTIF(J35:J40,4)</f>
        <v>0</v>
      </c>
      <c r="AF35" s="9">
        <f>COUNTIF(J45,4)</f>
        <v>0</v>
      </c>
      <c r="AG35" s="9">
        <f>COUNTIF(J53:J55,4)</f>
        <v>0</v>
      </c>
      <c r="AH35" s="9">
        <f>COUNTIF(J60:J62,4)</f>
        <v>0</v>
      </c>
      <c r="AI35" s="9">
        <f>COUNTIF(J66:J68,4)</f>
        <v>0</v>
      </c>
      <c r="AJ35" s="9">
        <f>COUNTIF(J77:J79,4)</f>
        <v>0</v>
      </c>
      <c r="AK35" s="3">
        <f t="shared" si="0"/>
        <v>0</v>
      </c>
    </row>
    <row r="36" spans="2:37" ht="25" customHeight="1" x14ac:dyDescent="0.55000000000000004">
      <c r="B36" s="109"/>
      <c r="C36" s="83"/>
      <c r="D36" s="1" t="s">
        <v>22</v>
      </c>
      <c r="E36" s="59"/>
      <c r="F36" s="59"/>
      <c r="G36" s="59"/>
      <c r="H36" s="59"/>
      <c r="I36" s="59"/>
      <c r="J36" s="60"/>
    </row>
    <row r="37" spans="2:37" ht="25" customHeight="1" x14ac:dyDescent="0.55000000000000004">
      <c r="B37" s="109"/>
      <c r="C37" s="83"/>
      <c r="D37" s="1" t="s">
        <v>23</v>
      </c>
      <c r="E37" s="59"/>
      <c r="F37" s="59"/>
      <c r="G37" s="59"/>
      <c r="H37" s="59"/>
      <c r="I37" s="59"/>
      <c r="J37" s="60"/>
    </row>
    <row r="38" spans="2:37" ht="28.5" customHeight="1" x14ac:dyDescent="0.55000000000000004">
      <c r="B38" s="109"/>
      <c r="C38" s="83"/>
      <c r="D38" s="1" t="s">
        <v>24</v>
      </c>
      <c r="E38" s="59"/>
      <c r="F38" s="59"/>
      <c r="G38" s="59"/>
      <c r="H38" s="59"/>
      <c r="I38" s="59"/>
      <c r="J38" s="60"/>
    </row>
    <row r="39" spans="2:37" ht="25" customHeight="1" x14ac:dyDescent="0.55000000000000004">
      <c r="B39" s="109"/>
      <c r="C39" s="83"/>
      <c r="D39" s="1" t="s">
        <v>25</v>
      </c>
      <c r="E39" s="59"/>
      <c r="F39" s="59"/>
      <c r="G39" s="59"/>
      <c r="H39" s="59"/>
      <c r="I39" s="59"/>
      <c r="J39" s="60"/>
    </row>
    <row r="40" spans="2:37" ht="25" customHeight="1" thickBot="1" x14ac:dyDescent="0.6">
      <c r="B40" s="110"/>
      <c r="C40" s="90"/>
      <c r="D40" s="10" t="s">
        <v>26</v>
      </c>
      <c r="E40" s="61"/>
      <c r="F40" s="61"/>
      <c r="G40" s="61"/>
      <c r="H40" s="61"/>
      <c r="I40" s="61"/>
      <c r="J40" s="62"/>
    </row>
    <row r="41" spans="2:37" ht="18" customHeight="1" x14ac:dyDescent="0.55000000000000004">
      <c r="B41" s="137" t="s">
        <v>231</v>
      </c>
      <c r="C41" s="6" t="s">
        <v>2</v>
      </c>
      <c r="D41" s="95" t="s">
        <v>31</v>
      </c>
      <c r="E41" s="95"/>
      <c r="F41" s="95"/>
      <c r="G41" s="95"/>
      <c r="H41" s="95"/>
      <c r="I41" s="95"/>
      <c r="J41" s="96"/>
    </row>
    <row r="42" spans="2:37" ht="18" customHeight="1" x14ac:dyDescent="0.55000000000000004">
      <c r="B42" s="138"/>
      <c r="C42" s="7" t="s">
        <v>4</v>
      </c>
      <c r="D42" s="140" t="s">
        <v>32</v>
      </c>
      <c r="E42" s="140"/>
      <c r="F42" s="140"/>
      <c r="G42" s="140"/>
      <c r="H42" s="140"/>
      <c r="I42" s="140"/>
      <c r="J42" s="141"/>
    </row>
    <row r="43" spans="2:37" ht="15" customHeight="1" x14ac:dyDescent="0.55000000000000004">
      <c r="B43" s="138"/>
      <c r="C43" s="82" t="s">
        <v>27</v>
      </c>
      <c r="D43" s="82" t="s">
        <v>43</v>
      </c>
      <c r="E43" s="122" t="s">
        <v>263</v>
      </c>
      <c r="F43" s="123"/>
      <c r="G43" s="122" t="s">
        <v>7</v>
      </c>
      <c r="H43" s="123"/>
      <c r="I43" s="122" t="s">
        <v>28</v>
      </c>
      <c r="J43" s="124"/>
    </row>
    <row r="44" spans="2:37" ht="15" customHeight="1" x14ac:dyDescent="0.55000000000000004">
      <c r="B44" s="138"/>
      <c r="C44" s="82"/>
      <c r="D44" s="84"/>
      <c r="E44" s="30" t="s">
        <v>227</v>
      </c>
      <c r="F44" s="30" t="s">
        <v>29</v>
      </c>
      <c r="G44" s="30" t="s">
        <v>227</v>
      </c>
      <c r="H44" s="30" t="s">
        <v>29</v>
      </c>
      <c r="I44" s="30" t="s">
        <v>227</v>
      </c>
      <c r="J44" s="31" t="s">
        <v>29</v>
      </c>
    </row>
    <row r="45" spans="2:37" ht="25" customHeight="1" thickBot="1" x14ac:dyDescent="0.6">
      <c r="B45" s="139"/>
      <c r="C45" s="142"/>
      <c r="D45" s="10" t="s">
        <v>132</v>
      </c>
      <c r="E45" s="61"/>
      <c r="F45" s="61"/>
      <c r="G45" s="61"/>
      <c r="H45" s="61"/>
      <c r="I45" s="61"/>
      <c r="J45" s="62"/>
    </row>
    <row r="46" spans="2:37" ht="20.149999999999999" customHeight="1" thickBot="1" x14ac:dyDescent="0.6">
      <c r="B46" s="11"/>
      <c r="U46" s="3" t="s">
        <v>261</v>
      </c>
      <c r="W46" s="5" t="s">
        <v>262</v>
      </c>
    </row>
    <row r="47" spans="2:37" ht="20.149999999999999" customHeight="1" thickBot="1" x14ac:dyDescent="0.6">
      <c r="B47" s="3" t="s">
        <v>33</v>
      </c>
      <c r="U47" s="104" t="s">
        <v>251</v>
      </c>
      <c r="V47" s="105" t="s">
        <v>7</v>
      </c>
      <c r="W47" s="106"/>
    </row>
    <row r="48" spans="2:37" ht="18" customHeight="1" thickBot="1" x14ac:dyDescent="0.6">
      <c r="B48" s="13"/>
      <c r="C48" s="14" t="s">
        <v>2</v>
      </c>
      <c r="D48" s="125" t="s">
        <v>291</v>
      </c>
      <c r="E48" s="125"/>
      <c r="F48" s="125"/>
      <c r="G48" s="125"/>
      <c r="H48" s="125"/>
      <c r="I48" s="125"/>
      <c r="J48" s="126"/>
      <c r="U48" s="87"/>
      <c r="V48" s="37" t="s">
        <v>227</v>
      </c>
      <c r="W48" s="38" t="s">
        <v>29</v>
      </c>
    </row>
    <row r="49" spans="2:23" ht="18" customHeight="1" x14ac:dyDescent="0.55000000000000004">
      <c r="B49" s="134" t="s">
        <v>232</v>
      </c>
      <c r="C49" s="136" t="s">
        <v>10</v>
      </c>
      <c r="D49" s="165" t="s">
        <v>34</v>
      </c>
      <c r="E49" s="165"/>
      <c r="F49" s="165"/>
      <c r="G49" s="165"/>
      <c r="H49" s="165"/>
      <c r="I49" s="165"/>
      <c r="J49" s="166"/>
      <c r="U49" s="13">
        <v>0</v>
      </c>
      <c r="V49" s="50">
        <f>AK16/26*100</f>
        <v>0</v>
      </c>
      <c r="W49" s="51">
        <f>AK21/26*100</f>
        <v>0</v>
      </c>
    </row>
    <row r="50" spans="2:23" ht="18" customHeight="1" x14ac:dyDescent="0.55000000000000004">
      <c r="B50" s="109"/>
      <c r="C50" s="136"/>
      <c r="D50" s="167" t="s">
        <v>35</v>
      </c>
      <c r="E50" s="167"/>
      <c r="F50" s="167"/>
      <c r="G50" s="167"/>
      <c r="H50" s="167"/>
      <c r="I50" s="167"/>
      <c r="J50" s="168"/>
      <c r="U50" s="39">
        <v>1</v>
      </c>
      <c r="V50" s="44">
        <f>AK17/26*100</f>
        <v>0</v>
      </c>
      <c r="W50" s="45">
        <f>AK22/26*100</f>
        <v>0</v>
      </c>
    </row>
    <row r="51" spans="2:23" ht="15" customHeight="1" x14ac:dyDescent="0.55000000000000004">
      <c r="B51" s="109"/>
      <c r="C51" s="83" t="s">
        <v>27</v>
      </c>
      <c r="D51" s="82" t="s">
        <v>43</v>
      </c>
      <c r="E51" s="122" t="s">
        <v>263</v>
      </c>
      <c r="F51" s="123"/>
      <c r="G51" s="122" t="s">
        <v>7</v>
      </c>
      <c r="H51" s="123"/>
      <c r="I51" s="122" t="s">
        <v>28</v>
      </c>
      <c r="J51" s="124"/>
      <c r="U51" s="40">
        <v>2</v>
      </c>
      <c r="V51" s="44">
        <f>AK18/26*100</f>
        <v>0</v>
      </c>
      <c r="W51" s="45">
        <f>AK23/26*100</f>
        <v>0</v>
      </c>
    </row>
    <row r="52" spans="2:23" ht="15" customHeight="1" x14ac:dyDescent="0.55000000000000004">
      <c r="B52" s="109"/>
      <c r="C52" s="83"/>
      <c r="D52" s="84"/>
      <c r="E52" s="30" t="s">
        <v>227</v>
      </c>
      <c r="F52" s="30" t="s">
        <v>29</v>
      </c>
      <c r="G52" s="30" t="s">
        <v>227</v>
      </c>
      <c r="H52" s="30" t="s">
        <v>29</v>
      </c>
      <c r="I52" s="30" t="s">
        <v>227</v>
      </c>
      <c r="J52" s="31" t="s">
        <v>29</v>
      </c>
      <c r="U52" s="40">
        <v>3</v>
      </c>
      <c r="V52" s="44">
        <f>AK19/26*100</f>
        <v>0</v>
      </c>
      <c r="W52" s="45">
        <f>AK24/26*100</f>
        <v>0</v>
      </c>
    </row>
    <row r="53" spans="2:23" ht="18" customHeight="1" thickBot="1" x14ac:dyDescent="0.6">
      <c r="B53" s="109"/>
      <c r="C53" s="83"/>
      <c r="D53" s="17" t="s">
        <v>169</v>
      </c>
      <c r="E53" s="59"/>
      <c r="F53" s="59"/>
      <c r="G53" s="59"/>
      <c r="H53" s="59"/>
      <c r="I53" s="59"/>
      <c r="J53" s="60"/>
      <c r="U53" s="41">
        <v>4</v>
      </c>
      <c r="V53" s="52">
        <f>AK20/26*100</f>
        <v>0</v>
      </c>
      <c r="W53" s="53">
        <f>AK25/26*100</f>
        <v>0</v>
      </c>
    </row>
    <row r="54" spans="2:23" ht="18" customHeight="1" x14ac:dyDescent="0.55000000000000004">
      <c r="B54" s="109"/>
      <c r="C54" s="83"/>
      <c r="D54" s="17" t="s">
        <v>170</v>
      </c>
      <c r="E54" s="59"/>
      <c r="F54" s="59"/>
      <c r="G54" s="59"/>
      <c r="H54" s="59"/>
      <c r="I54" s="59"/>
      <c r="J54" s="60"/>
    </row>
    <row r="55" spans="2:23" ht="18" customHeight="1" x14ac:dyDescent="0.55000000000000004">
      <c r="B55" s="135"/>
      <c r="C55" s="84"/>
      <c r="D55" s="18" t="s">
        <v>171</v>
      </c>
      <c r="E55" s="59"/>
      <c r="F55" s="59"/>
      <c r="G55" s="59"/>
      <c r="H55" s="59"/>
      <c r="I55" s="59"/>
      <c r="J55" s="60"/>
    </row>
    <row r="56" spans="2:23" ht="18" customHeight="1" x14ac:dyDescent="0.55000000000000004">
      <c r="B56" s="134" t="s">
        <v>233</v>
      </c>
      <c r="C56" s="136" t="s">
        <v>10</v>
      </c>
      <c r="D56" s="143" t="s">
        <v>36</v>
      </c>
      <c r="E56" s="144"/>
      <c r="F56" s="144"/>
      <c r="G56" s="144"/>
      <c r="H56" s="144"/>
      <c r="I56" s="144"/>
      <c r="J56" s="145"/>
    </row>
    <row r="57" spans="2:23" ht="18" customHeight="1" x14ac:dyDescent="0.55000000000000004">
      <c r="B57" s="109"/>
      <c r="C57" s="136"/>
      <c r="D57" s="146" t="s">
        <v>37</v>
      </c>
      <c r="E57" s="147"/>
      <c r="F57" s="147"/>
      <c r="G57" s="147"/>
      <c r="H57" s="147"/>
      <c r="I57" s="147"/>
      <c r="J57" s="148"/>
    </row>
    <row r="58" spans="2:23" ht="15" customHeight="1" x14ac:dyDescent="0.55000000000000004">
      <c r="B58" s="109"/>
      <c r="C58" s="103" t="s">
        <v>27</v>
      </c>
      <c r="D58" s="82" t="s">
        <v>43</v>
      </c>
      <c r="E58" s="122" t="s">
        <v>263</v>
      </c>
      <c r="F58" s="123"/>
      <c r="G58" s="122" t="s">
        <v>7</v>
      </c>
      <c r="H58" s="123"/>
      <c r="I58" s="122" t="s">
        <v>28</v>
      </c>
      <c r="J58" s="124"/>
    </row>
    <row r="59" spans="2:23" ht="15" customHeight="1" x14ac:dyDescent="0.55000000000000004">
      <c r="B59" s="109"/>
      <c r="C59" s="103"/>
      <c r="D59" s="84"/>
      <c r="E59" s="30" t="s">
        <v>227</v>
      </c>
      <c r="F59" s="30" t="s">
        <v>29</v>
      </c>
      <c r="G59" s="30" t="s">
        <v>227</v>
      </c>
      <c r="H59" s="30" t="s">
        <v>29</v>
      </c>
      <c r="I59" s="30" t="s">
        <v>227</v>
      </c>
      <c r="J59" s="31" t="s">
        <v>29</v>
      </c>
    </row>
    <row r="60" spans="2:23" ht="18" customHeight="1" thickBot="1" x14ac:dyDescent="0.6">
      <c r="B60" s="109"/>
      <c r="C60" s="103"/>
      <c r="D60" s="1" t="s">
        <v>172</v>
      </c>
      <c r="E60" s="59"/>
      <c r="F60" s="59"/>
      <c r="G60" s="59"/>
      <c r="H60" s="59"/>
      <c r="I60" s="59"/>
      <c r="J60" s="60"/>
      <c r="U60" s="3" t="s">
        <v>261</v>
      </c>
      <c r="W60" s="5" t="s">
        <v>262</v>
      </c>
    </row>
    <row r="61" spans="2:23" ht="18" customHeight="1" x14ac:dyDescent="0.55000000000000004">
      <c r="B61" s="109"/>
      <c r="C61" s="82"/>
      <c r="D61" s="19" t="s">
        <v>173</v>
      </c>
      <c r="E61" s="55"/>
      <c r="F61" s="55"/>
      <c r="G61" s="55"/>
      <c r="H61" s="55"/>
      <c r="I61" s="55"/>
      <c r="J61" s="56"/>
      <c r="U61" s="104" t="s">
        <v>251</v>
      </c>
      <c r="V61" s="89" t="s">
        <v>28</v>
      </c>
      <c r="W61" s="106"/>
    </row>
    <row r="62" spans="2:23" ht="24.75" customHeight="1" thickBot="1" x14ac:dyDescent="0.6">
      <c r="B62" s="135"/>
      <c r="C62" s="82"/>
      <c r="D62" s="19" t="s">
        <v>276</v>
      </c>
      <c r="E62" s="55"/>
      <c r="F62" s="55"/>
      <c r="G62" s="55"/>
      <c r="H62" s="55"/>
      <c r="I62" s="55"/>
      <c r="J62" s="56"/>
      <c r="U62" s="86"/>
      <c r="V62" s="54" t="s">
        <v>227</v>
      </c>
      <c r="W62" s="23" t="s">
        <v>29</v>
      </c>
    </row>
    <row r="63" spans="2:23" ht="18" customHeight="1" x14ac:dyDescent="0.55000000000000004">
      <c r="B63" s="134" t="s">
        <v>234</v>
      </c>
      <c r="C63" s="15" t="s">
        <v>10</v>
      </c>
      <c r="D63" s="143" t="s">
        <v>274</v>
      </c>
      <c r="E63" s="144"/>
      <c r="F63" s="144"/>
      <c r="G63" s="144"/>
      <c r="H63" s="144"/>
      <c r="I63" s="144"/>
      <c r="J63" s="145"/>
      <c r="U63" s="13">
        <v>0</v>
      </c>
      <c r="V63" s="50">
        <f>AK26/26*100</f>
        <v>0</v>
      </c>
      <c r="W63" s="51">
        <f>AK31/26*100</f>
        <v>0</v>
      </c>
    </row>
    <row r="64" spans="2:23" ht="15" customHeight="1" x14ac:dyDescent="0.55000000000000004">
      <c r="B64" s="109"/>
      <c r="C64" s="103" t="s">
        <v>27</v>
      </c>
      <c r="D64" s="82" t="s">
        <v>43</v>
      </c>
      <c r="E64" s="122" t="s">
        <v>263</v>
      </c>
      <c r="F64" s="123"/>
      <c r="G64" s="122" t="s">
        <v>7</v>
      </c>
      <c r="H64" s="123"/>
      <c r="I64" s="122" t="s">
        <v>28</v>
      </c>
      <c r="J64" s="124"/>
      <c r="U64" s="40">
        <v>1</v>
      </c>
      <c r="V64" s="46">
        <f>AK27/26*100</f>
        <v>0</v>
      </c>
      <c r="W64" s="47">
        <f>AK32/26*100</f>
        <v>0</v>
      </c>
    </row>
    <row r="65" spans="2:23" ht="15" customHeight="1" x14ac:dyDescent="0.55000000000000004">
      <c r="B65" s="109"/>
      <c r="C65" s="103"/>
      <c r="D65" s="84"/>
      <c r="E65" s="30" t="s">
        <v>227</v>
      </c>
      <c r="F65" s="30" t="s">
        <v>29</v>
      </c>
      <c r="G65" s="30" t="s">
        <v>227</v>
      </c>
      <c r="H65" s="30" t="s">
        <v>29</v>
      </c>
      <c r="I65" s="30" t="s">
        <v>227</v>
      </c>
      <c r="J65" s="31" t="s">
        <v>29</v>
      </c>
      <c r="U65" s="40">
        <v>2</v>
      </c>
      <c r="V65" s="46">
        <f>AK28/26*100</f>
        <v>0</v>
      </c>
      <c r="W65" s="47">
        <f>AK33/26*100</f>
        <v>0</v>
      </c>
    </row>
    <row r="66" spans="2:23" ht="18" customHeight="1" x14ac:dyDescent="0.55000000000000004">
      <c r="B66" s="109"/>
      <c r="C66" s="103"/>
      <c r="D66" s="1" t="s">
        <v>241</v>
      </c>
      <c r="E66" s="59"/>
      <c r="F66" s="59"/>
      <c r="G66" s="59"/>
      <c r="H66" s="59"/>
      <c r="I66" s="59"/>
      <c r="J66" s="60"/>
      <c r="U66" s="40">
        <v>3</v>
      </c>
      <c r="V66" s="46">
        <f>AK29/26*100</f>
        <v>0</v>
      </c>
      <c r="W66" s="47">
        <f>AK34/26*100</f>
        <v>0</v>
      </c>
    </row>
    <row r="67" spans="2:23" ht="24.75" customHeight="1" thickBot="1" x14ac:dyDescent="0.6">
      <c r="B67" s="109"/>
      <c r="C67" s="82"/>
      <c r="D67" s="19" t="s">
        <v>290</v>
      </c>
      <c r="E67" s="55"/>
      <c r="F67" s="55"/>
      <c r="G67" s="55"/>
      <c r="H67" s="55"/>
      <c r="I67" s="55"/>
      <c r="J67" s="56"/>
      <c r="U67" s="41">
        <v>4</v>
      </c>
      <c r="V67" s="48">
        <f>AK30/26*100</f>
        <v>0</v>
      </c>
      <c r="W67" s="49">
        <f>AK35/26*100</f>
        <v>0</v>
      </c>
    </row>
    <row r="68" spans="2:23" ht="28.5" customHeight="1" thickBot="1" x14ac:dyDescent="0.6">
      <c r="B68" s="110"/>
      <c r="C68" s="142"/>
      <c r="D68" s="10" t="s">
        <v>242</v>
      </c>
      <c r="E68" s="61"/>
      <c r="F68" s="61"/>
      <c r="G68" s="61"/>
      <c r="H68" s="61"/>
      <c r="I68" s="61"/>
      <c r="J68" s="62"/>
    </row>
    <row r="69" spans="2:23" ht="18" customHeight="1" x14ac:dyDescent="0.55000000000000004">
      <c r="B69" s="20"/>
    </row>
    <row r="70" spans="2:23" ht="18" customHeight="1" thickBot="1" x14ac:dyDescent="0.6">
      <c r="B70" s="3" t="s">
        <v>38</v>
      </c>
    </row>
    <row r="71" spans="2:23" ht="18" customHeight="1" x14ac:dyDescent="0.55000000000000004">
      <c r="B71" s="108" t="s">
        <v>235</v>
      </c>
      <c r="C71" s="21" t="s">
        <v>2</v>
      </c>
      <c r="D71" s="150" t="s">
        <v>39</v>
      </c>
      <c r="E71" s="151"/>
      <c r="F71" s="151"/>
      <c r="G71" s="151"/>
      <c r="H71" s="151"/>
      <c r="I71" s="151"/>
      <c r="J71" s="152"/>
    </row>
    <row r="72" spans="2:23" ht="18" customHeight="1" x14ac:dyDescent="0.55000000000000004">
      <c r="B72" s="109"/>
      <c r="C72" s="153" t="s">
        <v>4</v>
      </c>
      <c r="D72" s="156" t="s">
        <v>40</v>
      </c>
      <c r="E72" s="157"/>
      <c r="F72" s="157"/>
      <c r="G72" s="157"/>
      <c r="H72" s="157"/>
      <c r="I72" s="157"/>
      <c r="J72" s="158"/>
    </row>
    <row r="73" spans="2:23" ht="18" customHeight="1" x14ac:dyDescent="0.55000000000000004">
      <c r="B73" s="109"/>
      <c r="C73" s="154"/>
      <c r="D73" s="159" t="s">
        <v>41</v>
      </c>
      <c r="E73" s="160"/>
      <c r="F73" s="160"/>
      <c r="G73" s="160"/>
      <c r="H73" s="160"/>
      <c r="I73" s="160"/>
      <c r="J73" s="161"/>
    </row>
    <row r="74" spans="2:23" ht="18" customHeight="1" x14ac:dyDescent="0.55000000000000004">
      <c r="B74" s="109"/>
      <c r="C74" s="155"/>
      <c r="D74" s="162" t="s">
        <v>42</v>
      </c>
      <c r="E74" s="163"/>
      <c r="F74" s="163"/>
      <c r="G74" s="163"/>
      <c r="H74" s="163"/>
      <c r="I74" s="163"/>
      <c r="J74" s="164"/>
    </row>
    <row r="75" spans="2:23" ht="15" customHeight="1" x14ac:dyDescent="0.55000000000000004">
      <c r="B75" s="109"/>
      <c r="C75" s="83" t="s">
        <v>27</v>
      </c>
      <c r="D75" s="82" t="s">
        <v>43</v>
      </c>
      <c r="E75" s="122" t="s">
        <v>263</v>
      </c>
      <c r="F75" s="123"/>
      <c r="G75" s="122" t="s">
        <v>7</v>
      </c>
      <c r="H75" s="123"/>
      <c r="I75" s="122" t="s">
        <v>28</v>
      </c>
      <c r="J75" s="124"/>
    </row>
    <row r="76" spans="2:23" ht="15" customHeight="1" x14ac:dyDescent="0.55000000000000004">
      <c r="B76" s="109"/>
      <c r="C76" s="83"/>
      <c r="D76" s="84"/>
      <c r="E76" s="30" t="s">
        <v>227</v>
      </c>
      <c r="F76" s="30" t="s">
        <v>29</v>
      </c>
      <c r="G76" s="30" t="s">
        <v>227</v>
      </c>
      <c r="H76" s="30" t="s">
        <v>29</v>
      </c>
      <c r="I76" s="30" t="s">
        <v>227</v>
      </c>
      <c r="J76" s="31" t="s">
        <v>29</v>
      </c>
    </row>
    <row r="77" spans="2:23" ht="18" customHeight="1" x14ac:dyDescent="0.55000000000000004">
      <c r="B77" s="109"/>
      <c r="C77" s="83"/>
      <c r="D77" s="1" t="s">
        <v>174</v>
      </c>
      <c r="E77" s="59"/>
      <c r="F77" s="59"/>
      <c r="G77" s="59"/>
      <c r="H77" s="59"/>
      <c r="I77" s="59"/>
      <c r="J77" s="60"/>
    </row>
    <row r="78" spans="2:23" ht="18" customHeight="1" x14ac:dyDescent="0.55000000000000004">
      <c r="B78" s="109"/>
      <c r="C78" s="83"/>
      <c r="D78" s="1" t="s">
        <v>220</v>
      </c>
      <c r="E78" s="59"/>
      <c r="F78" s="59"/>
      <c r="G78" s="59"/>
      <c r="H78" s="59"/>
      <c r="I78" s="59"/>
      <c r="J78" s="60"/>
    </row>
    <row r="79" spans="2:23" ht="28.5" customHeight="1" thickBot="1" x14ac:dyDescent="0.6">
      <c r="B79" s="110"/>
      <c r="C79" s="90"/>
      <c r="D79" s="10" t="s">
        <v>215</v>
      </c>
      <c r="E79" s="61"/>
      <c r="F79" s="61"/>
      <c r="G79" s="61"/>
      <c r="H79" s="61"/>
      <c r="I79" s="61"/>
      <c r="J79" s="62"/>
    </row>
    <row r="81" spans="2:10" ht="23.15" customHeight="1" x14ac:dyDescent="0.55000000000000004">
      <c r="B81" s="97" t="s">
        <v>302</v>
      </c>
      <c r="C81" s="98"/>
      <c r="D81" s="98"/>
      <c r="E81" s="98"/>
      <c r="F81" s="98"/>
      <c r="G81" s="98"/>
      <c r="H81" s="98"/>
      <c r="I81" s="98"/>
      <c r="J81" s="99"/>
    </row>
    <row r="82" spans="2:10" ht="23.15" customHeight="1" x14ac:dyDescent="0.55000000000000004">
      <c r="B82" s="100"/>
      <c r="C82" s="101"/>
      <c r="D82" s="101"/>
      <c r="E82" s="101"/>
      <c r="F82" s="101"/>
      <c r="G82" s="101"/>
      <c r="H82" s="101"/>
      <c r="I82" s="101"/>
      <c r="J82" s="102"/>
    </row>
    <row r="83" spans="2:10" ht="5.15" customHeight="1" x14ac:dyDescent="0.55000000000000004"/>
    <row r="84" spans="2:10" ht="23.15" customHeight="1" x14ac:dyDescent="0.55000000000000004">
      <c r="B84" s="97" t="s">
        <v>303</v>
      </c>
      <c r="C84" s="98"/>
      <c r="D84" s="98"/>
      <c r="E84" s="98"/>
      <c r="F84" s="98"/>
      <c r="G84" s="98"/>
      <c r="H84" s="98"/>
      <c r="I84" s="98"/>
      <c r="J84" s="99"/>
    </row>
    <row r="85" spans="2:10" ht="23.15" customHeight="1" x14ac:dyDescent="0.55000000000000004">
      <c r="B85" s="100"/>
      <c r="C85" s="101"/>
      <c r="D85" s="101"/>
      <c r="E85" s="101"/>
      <c r="F85" s="101"/>
      <c r="G85" s="101"/>
      <c r="H85" s="101"/>
      <c r="I85" s="101"/>
      <c r="J85" s="102"/>
    </row>
    <row r="86" spans="2:10" ht="5.15" customHeight="1" x14ac:dyDescent="0.55000000000000004"/>
  </sheetData>
  <sheetProtection algorithmName="SHA-512" hashValue="5ponu4dCljQBHnUaZm84oE1WWo3FHcbAlg3X4XxCcTtu7lN015Y7ZmZryIZNafCyqFCBxIWzDkWtIwKXmr8I0g==" saltValue="GOwQmlaYVt/wy52b2Ht+TA==" spinCount="100000" sheet="1" objects="1" scenarios="1"/>
  <mergeCells count="107">
    <mergeCell ref="C64:C68"/>
    <mergeCell ref="D64:D65"/>
    <mergeCell ref="E64:F64"/>
    <mergeCell ref="I64:J64"/>
    <mergeCell ref="G64:H64"/>
    <mergeCell ref="U47:U48"/>
    <mergeCell ref="V47:W47"/>
    <mergeCell ref="D7:I7"/>
    <mergeCell ref="B71:B79"/>
    <mergeCell ref="D71:J71"/>
    <mergeCell ref="C72:C74"/>
    <mergeCell ref="D72:J72"/>
    <mergeCell ref="D73:J73"/>
    <mergeCell ref="D74:J74"/>
    <mergeCell ref="C75:C79"/>
    <mergeCell ref="D75:D76"/>
    <mergeCell ref="E75:F75"/>
    <mergeCell ref="I75:J75"/>
    <mergeCell ref="G75:H75"/>
    <mergeCell ref="B63:B68"/>
    <mergeCell ref="D63:J63"/>
    <mergeCell ref="D49:J49"/>
    <mergeCell ref="D50:J50"/>
    <mergeCell ref="C51:C55"/>
    <mergeCell ref="B56:B62"/>
    <mergeCell ref="C56:C57"/>
    <mergeCell ref="D56:J56"/>
    <mergeCell ref="D57:J57"/>
    <mergeCell ref="C58:C62"/>
    <mergeCell ref="D58:D59"/>
    <mergeCell ref="E58:F58"/>
    <mergeCell ref="I58:J58"/>
    <mergeCell ref="G58:H58"/>
    <mergeCell ref="B49:B55"/>
    <mergeCell ref="C49:C50"/>
    <mergeCell ref="AA31:AA35"/>
    <mergeCell ref="B27:B40"/>
    <mergeCell ref="D27:J27"/>
    <mergeCell ref="C28:C32"/>
    <mergeCell ref="D28:J28"/>
    <mergeCell ref="D29:J29"/>
    <mergeCell ref="AA26:AA30"/>
    <mergeCell ref="D32:J32"/>
    <mergeCell ref="C33:C40"/>
    <mergeCell ref="D33:D34"/>
    <mergeCell ref="E33:F33"/>
    <mergeCell ref="I33:J33"/>
    <mergeCell ref="G33:H33"/>
    <mergeCell ref="D51:D52"/>
    <mergeCell ref="E51:F51"/>
    <mergeCell ref="I51:J51"/>
    <mergeCell ref="G51:H51"/>
    <mergeCell ref="B41:B45"/>
    <mergeCell ref="D41:J41"/>
    <mergeCell ref="D42:J42"/>
    <mergeCell ref="C43:C45"/>
    <mergeCell ref="D43:D44"/>
    <mergeCell ref="E43:F43"/>
    <mergeCell ref="I43:J43"/>
    <mergeCell ref="G43:H43"/>
    <mergeCell ref="D48:J48"/>
    <mergeCell ref="Z26:Z35"/>
    <mergeCell ref="C18:C20"/>
    <mergeCell ref="D18:J18"/>
    <mergeCell ref="D30:J30"/>
    <mergeCell ref="D31:J31"/>
    <mergeCell ref="D19:J19"/>
    <mergeCell ref="D20:J20"/>
    <mergeCell ref="C21:C26"/>
    <mergeCell ref="D21:D22"/>
    <mergeCell ref="B81:J82"/>
    <mergeCell ref="B84:J85"/>
    <mergeCell ref="AA21:AA25"/>
    <mergeCell ref="U28:U29"/>
    <mergeCell ref="V28:W28"/>
    <mergeCell ref="B1:J1"/>
    <mergeCell ref="Z16:Z25"/>
    <mergeCell ref="AA16:AA20"/>
    <mergeCell ref="B8:B16"/>
    <mergeCell ref="D8:J8"/>
    <mergeCell ref="C9:C10"/>
    <mergeCell ref="D9:J9"/>
    <mergeCell ref="D10:J10"/>
    <mergeCell ref="C11:C16"/>
    <mergeCell ref="AA6:AA10"/>
    <mergeCell ref="E11:F11"/>
    <mergeCell ref="I11:J11"/>
    <mergeCell ref="E21:F21"/>
    <mergeCell ref="I21:J21"/>
    <mergeCell ref="G11:H11"/>
    <mergeCell ref="G21:H21"/>
    <mergeCell ref="U61:U62"/>
    <mergeCell ref="V61:W61"/>
    <mergeCell ref="B17:B26"/>
    <mergeCell ref="Z6:Z15"/>
    <mergeCell ref="AA11:AA15"/>
    <mergeCell ref="D11:D12"/>
    <mergeCell ref="M15:M17"/>
    <mergeCell ref="M14:N14"/>
    <mergeCell ref="N12:N13"/>
    <mergeCell ref="E3:J3"/>
    <mergeCell ref="M6:M8"/>
    <mergeCell ref="M5:N5"/>
    <mergeCell ref="M9:N9"/>
    <mergeCell ref="B5:J5"/>
    <mergeCell ref="M10:M13"/>
    <mergeCell ref="D17:J17"/>
  </mergeCells>
  <phoneticPr fontId="1"/>
  <pageMargins left="0.39370078740157483" right="0.39370078740157483" top="0.39370078740157483" bottom="0.39370078740157483" header="0.11811023622047245" footer="0.11811023622047245"/>
  <pageSetup paperSize="9" scale="82" orientation="portrait" r:id="rId1"/>
  <rowBreaks count="1" manualBreakCount="1">
    <brk id="45" min="2" max="23" man="1"/>
  </rowBreaks>
  <colBreaks count="1" manualBreakCount="1">
    <brk id="11" max="8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E46C-08D6-4089-895F-457EECFEF53B}">
  <dimension ref="B1:AK86"/>
  <sheetViews>
    <sheetView showGridLines="0" view="pageBreakPreview" topLeftCell="A82" zoomScaleNormal="100" zoomScaleSheetLayoutView="100" workbookViewId="0">
      <selection activeCell="G11" sqref="G11:H11"/>
    </sheetView>
  </sheetViews>
  <sheetFormatPr defaultColWidth="9" defaultRowHeight="20.149999999999999" customHeight="1" x14ac:dyDescent="0.55000000000000004"/>
  <cols>
    <col min="1" max="1" width="1.58203125" style="3" customWidth="1"/>
    <col min="2" max="2" width="5.33203125" style="3" customWidth="1"/>
    <col min="3" max="3" width="9.08203125" style="4" customWidth="1"/>
    <col min="4" max="4" width="48.83203125" style="12" customWidth="1"/>
    <col min="5" max="10" width="5.58203125" style="3" customWidth="1"/>
    <col min="11" max="11" width="1.58203125" style="3" customWidth="1"/>
    <col min="12" max="12" width="2.08203125" style="3" customWidth="1"/>
    <col min="13" max="23" width="7.58203125" style="3" customWidth="1"/>
    <col min="24" max="24" width="2.08203125" style="3" customWidth="1"/>
    <col min="25" max="25" width="9" style="3" customWidth="1"/>
    <col min="26" max="36" width="6.58203125" style="3" customWidth="1"/>
    <col min="37" max="16384" width="9" style="3"/>
  </cols>
  <sheetData>
    <row r="1" spans="2:37" ht="20.149999999999999" customHeight="1" x14ac:dyDescent="0.55000000000000004">
      <c r="B1" s="107" t="s">
        <v>0</v>
      </c>
      <c r="C1" s="107"/>
      <c r="D1" s="107"/>
      <c r="E1" s="107"/>
      <c r="F1" s="107"/>
      <c r="G1" s="107"/>
      <c r="H1" s="107"/>
      <c r="I1" s="107"/>
      <c r="J1" s="107"/>
    </row>
    <row r="2" spans="2:37" ht="20.149999999999999" customHeight="1" x14ac:dyDescent="0.55000000000000004">
      <c r="B2" s="2" t="s">
        <v>168</v>
      </c>
      <c r="C2" s="2"/>
      <c r="D2" s="2"/>
      <c r="E2" s="2"/>
      <c r="F2" s="2"/>
      <c r="G2" s="2"/>
      <c r="H2" s="2"/>
      <c r="I2" s="2"/>
      <c r="J2" s="2"/>
      <c r="AA2" s="3">
        <v>26</v>
      </c>
    </row>
    <row r="3" spans="2:37" ht="20.149999999999999" customHeight="1" x14ac:dyDescent="0.55000000000000004">
      <c r="D3" s="5" t="s">
        <v>30</v>
      </c>
      <c r="E3" s="91"/>
      <c r="F3" s="91"/>
      <c r="G3" s="91"/>
      <c r="H3" s="91"/>
      <c r="I3" s="91"/>
      <c r="J3" s="91"/>
      <c r="M3" s="3" t="s">
        <v>238</v>
      </c>
    </row>
    <row r="4" spans="2:37" ht="5.15" customHeight="1" thickBot="1" x14ac:dyDescent="0.6">
      <c r="D4" s="5"/>
    </row>
    <row r="5" spans="2:37" ht="50.15" customHeight="1" x14ac:dyDescent="0.55000000000000004">
      <c r="B5" s="199" t="s">
        <v>298</v>
      </c>
      <c r="C5" s="93"/>
      <c r="D5" s="93"/>
      <c r="E5" s="93"/>
      <c r="F5" s="93"/>
      <c r="G5" s="93"/>
      <c r="H5" s="93"/>
      <c r="I5" s="93"/>
      <c r="J5" s="94"/>
      <c r="M5" s="88"/>
      <c r="N5" s="89"/>
      <c r="O5" s="65" t="s">
        <v>228</v>
      </c>
      <c r="P5" s="65" t="s">
        <v>229</v>
      </c>
      <c r="Q5" s="65" t="s">
        <v>230</v>
      </c>
      <c r="R5" s="65" t="s">
        <v>236</v>
      </c>
      <c r="S5" s="65" t="s">
        <v>232</v>
      </c>
      <c r="T5" s="65" t="s">
        <v>233</v>
      </c>
      <c r="U5" s="65" t="s">
        <v>234</v>
      </c>
      <c r="V5" s="66" t="s">
        <v>235</v>
      </c>
      <c r="W5" s="33"/>
      <c r="Z5" s="9"/>
      <c r="AA5" s="9"/>
      <c r="AB5" s="9"/>
      <c r="AC5" s="1" t="s">
        <v>228</v>
      </c>
      <c r="AD5" s="1" t="s">
        <v>229</v>
      </c>
      <c r="AE5" s="1" t="s">
        <v>230</v>
      </c>
      <c r="AF5" s="1" t="s">
        <v>236</v>
      </c>
      <c r="AG5" s="1" t="s">
        <v>232</v>
      </c>
      <c r="AH5" s="1" t="s">
        <v>233</v>
      </c>
      <c r="AI5" s="1" t="s">
        <v>234</v>
      </c>
      <c r="AJ5" s="1" t="s">
        <v>235</v>
      </c>
    </row>
    <row r="6" spans="2:37" ht="20.149999999999999" customHeight="1" x14ac:dyDescent="0.55000000000000004">
      <c r="M6" s="85" t="s">
        <v>263</v>
      </c>
      <c r="N6" s="8" t="s">
        <v>227</v>
      </c>
      <c r="O6" s="63">
        <f>AVERAGE(E14:E16)</f>
        <v>1</v>
      </c>
      <c r="P6" s="63">
        <f>AVERAGE(E23:E26)</f>
        <v>1</v>
      </c>
      <c r="Q6" s="63">
        <f>AVERAGE(E35:E40)</f>
        <v>1</v>
      </c>
      <c r="R6" s="63">
        <f>AVERAGE(E45)</f>
        <v>1</v>
      </c>
      <c r="S6" s="63">
        <f>AVERAGE(E53:E55)</f>
        <v>1</v>
      </c>
      <c r="T6" s="63">
        <f>AVERAGE(E60:E62)</f>
        <v>1</v>
      </c>
      <c r="U6" s="63">
        <f>AVERAGE(E66:E68)</f>
        <v>1</v>
      </c>
      <c r="V6" s="67">
        <f>AVERAGE(E77:E79)</f>
        <v>1</v>
      </c>
      <c r="W6" s="35"/>
      <c r="Z6" s="82" t="s">
        <v>263</v>
      </c>
      <c r="AA6" s="103" t="s">
        <v>227</v>
      </c>
      <c r="AB6" s="9">
        <v>0</v>
      </c>
      <c r="AC6" s="9">
        <f>COUNTIF(E14:E16,0)</f>
        <v>0</v>
      </c>
      <c r="AD6" s="9">
        <f>COUNTIF(E23:E26,0)</f>
        <v>0</v>
      </c>
      <c r="AE6" s="9">
        <f>COUNTIF(E35:E40,0)</f>
        <v>0</v>
      </c>
      <c r="AF6" s="9">
        <f>COUNTIF(E45,0)</f>
        <v>0</v>
      </c>
      <c r="AG6" s="9">
        <f>COUNTIF(E53:E55,0)</f>
        <v>0</v>
      </c>
      <c r="AH6" s="9">
        <f>COUNTIF(E60:E62,0)</f>
        <v>0</v>
      </c>
      <c r="AI6" s="9">
        <f>COUNTIF(E66:E68,0)</f>
        <v>0</v>
      </c>
      <c r="AJ6" s="9">
        <f>COUNTIF(E77:E79,0)</f>
        <v>0</v>
      </c>
      <c r="AK6" s="3">
        <f>SUM(AC6:AJ6)</f>
        <v>0</v>
      </c>
    </row>
    <row r="7" spans="2:37" ht="18" customHeight="1" thickBot="1" x14ac:dyDescent="0.6">
      <c r="B7" s="3" t="s">
        <v>1</v>
      </c>
      <c r="D7" s="149" t="s">
        <v>305</v>
      </c>
      <c r="E7" s="149"/>
      <c r="F7" s="149"/>
      <c r="G7" s="149"/>
      <c r="H7" s="149"/>
      <c r="I7" s="149"/>
      <c r="M7" s="86"/>
      <c r="N7" s="8" t="s">
        <v>29</v>
      </c>
      <c r="O7" s="63">
        <f>AVERAGE(F14:F16)</f>
        <v>1</v>
      </c>
      <c r="P7" s="63">
        <f>AVERAGE(F23:F26)</f>
        <v>1</v>
      </c>
      <c r="Q7" s="63">
        <f>AVERAGE(F35:F40)</f>
        <v>1</v>
      </c>
      <c r="R7" s="63">
        <f>AVERAGE(F45)</f>
        <v>1</v>
      </c>
      <c r="S7" s="63">
        <f>AVERAGE(F53:F55)</f>
        <v>1</v>
      </c>
      <c r="T7" s="63">
        <f>AVERAGE(F60:F62)</f>
        <v>1</v>
      </c>
      <c r="U7" s="63">
        <f>AVERAGE(F66:F68)</f>
        <v>1</v>
      </c>
      <c r="V7" s="67">
        <f>AVERAGE(F77:F79)</f>
        <v>1</v>
      </c>
      <c r="W7" s="35"/>
      <c r="Z7" s="83"/>
      <c r="AA7" s="103"/>
      <c r="AB7" s="9">
        <v>1</v>
      </c>
      <c r="AC7" s="9">
        <f>COUNTIF(E14:E16,1)</f>
        <v>3</v>
      </c>
      <c r="AD7" s="9">
        <f>COUNTIF(E23:E26,1)</f>
        <v>4</v>
      </c>
      <c r="AE7" s="9">
        <f>COUNTIF(E35:E40,1)</f>
        <v>6</v>
      </c>
      <c r="AF7" s="9">
        <f>COUNTIF(E45,1)</f>
        <v>1</v>
      </c>
      <c r="AG7" s="9">
        <f>COUNTIF(E53:E55,1)</f>
        <v>3</v>
      </c>
      <c r="AH7" s="9">
        <f>COUNTIF(E60:E62,1)</f>
        <v>3</v>
      </c>
      <c r="AI7" s="9">
        <f>COUNTIF(E66:E68,1)</f>
        <v>3</v>
      </c>
      <c r="AJ7" s="9">
        <f>COUNTIF(E77:E79,1)</f>
        <v>3</v>
      </c>
      <c r="AK7" s="3">
        <f t="shared" ref="AK7:AK35" si="0">SUM(AC7:AJ7)</f>
        <v>26</v>
      </c>
    </row>
    <row r="8" spans="2:37" ht="18" customHeight="1" thickBot="1" x14ac:dyDescent="0.6">
      <c r="B8" s="108" t="s">
        <v>228</v>
      </c>
      <c r="C8" s="6" t="s">
        <v>2</v>
      </c>
      <c r="D8" s="111" t="s">
        <v>3</v>
      </c>
      <c r="E8" s="112"/>
      <c r="F8" s="112"/>
      <c r="G8" s="112"/>
      <c r="H8" s="112"/>
      <c r="I8" s="112"/>
      <c r="J8" s="113"/>
      <c r="M8" s="87"/>
      <c r="N8" s="37" t="s">
        <v>239</v>
      </c>
      <c r="O8" s="68">
        <v>3</v>
      </c>
      <c r="P8" s="68">
        <v>3</v>
      </c>
      <c r="Q8" s="68">
        <v>3</v>
      </c>
      <c r="R8" s="68">
        <v>3</v>
      </c>
      <c r="S8" s="68">
        <v>3</v>
      </c>
      <c r="T8" s="68">
        <v>3</v>
      </c>
      <c r="U8" s="68">
        <v>3</v>
      </c>
      <c r="V8" s="69">
        <v>3</v>
      </c>
      <c r="Z8" s="83"/>
      <c r="AA8" s="103"/>
      <c r="AB8" s="9">
        <v>2</v>
      </c>
      <c r="AC8" s="9">
        <f>COUNTIF(E14:E16,2)</f>
        <v>0</v>
      </c>
      <c r="AD8" s="9">
        <f>COUNTIF(E23:E26,2)</f>
        <v>0</v>
      </c>
      <c r="AE8" s="9">
        <f>COUNTIF(E35:E40,2)</f>
        <v>0</v>
      </c>
      <c r="AF8" s="9">
        <f>COUNTIF(E45,2)</f>
        <v>0</v>
      </c>
      <c r="AG8" s="9">
        <f>COUNTIF(E53:E55,2)</f>
        <v>0</v>
      </c>
      <c r="AH8" s="9">
        <f>COUNTIF(E60:E62,2)</f>
        <v>0</v>
      </c>
      <c r="AI8" s="9">
        <f>COUNTIF(E66:E68,2)</f>
        <v>0</v>
      </c>
      <c r="AJ8" s="9">
        <f>COUNTIF(E77:E79,2)</f>
        <v>0</v>
      </c>
      <c r="AK8" s="3">
        <f t="shared" si="0"/>
        <v>0</v>
      </c>
    </row>
    <row r="9" spans="2:37" ht="25" customHeight="1" x14ac:dyDescent="0.55000000000000004">
      <c r="B9" s="109"/>
      <c r="C9" s="114" t="s">
        <v>4</v>
      </c>
      <c r="D9" s="116" t="s">
        <v>5</v>
      </c>
      <c r="E9" s="117"/>
      <c r="F9" s="117"/>
      <c r="G9" s="117"/>
      <c r="H9" s="117"/>
      <c r="I9" s="117"/>
      <c r="J9" s="118"/>
      <c r="M9" s="88"/>
      <c r="N9" s="89"/>
      <c r="O9" s="65" t="s">
        <v>228</v>
      </c>
      <c r="P9" s="65" t="s">
        <v>229</v>
      </c>
      <c r="Q9" s="65" t="s">
        <v>230</v>
      </c>
      <c r="R9" s="65" t="s">
        <v>236</v>
      </c>
      <c r="S9" s="65" t="s">
        <v>232</v>
      </c>
      <c r="T9" s="65" t="s">
        <v>233</v>
      </c>
      <c r="U9" s="65" t="s">
        <v>234</v>
      </c>
      <c r="V9" s="66" t="s">
        <v>235</v>
      </c>
      <c r="W9" s="34"/>
      <c r="Z9" s="83"/>
      <c r="AA9" s="103"/>
      <c r="AB9" s="9">
        <v>3</v>
      </c>
      <c r="AC9" s="9">
        <f>COUNTIF(E14:E16,3)</f>
        <v>0</v>
      </c>
      <c r="AD9" s="9">
        <f>COUNTIF(E23:E26,3)</f>
        <v>0</v>
      </c>
      <c r="AE9" s="9">
        <f>COUNTIF(E35:E40,3)</f>
        <v>0</v>
      </c>
      <c r="AF9" s="9">
        <f>COUNTIF(E45,3)</f>
        <v>0</v>
      </c>
      <c r="AG9" s="9">
        <f>COUNTIF(E53:E55,3)</f>
        <v>0</v>
      </c>
      <c r="AH9" s="9">
        <f>COUNTIF(E60:E62,3)</f>
        <v>0</v>
      </c>
      <c r="AI9" s="9">
        <f>COUNTIF(E66:E68,3)</f>
        <v>0</v>
      </c>
      <c r="AJ9" s="9">
        <f>COUNTIF(E77:E79,3)</f>
        <v>0</v>
      </c>
      <c r="AK9" s="3">
        <f t="shared" si="0"/>
        <v>0</v>
      </c>
    </row>
    <row r="10" spans="2:37" ht="18" customHeight="1" x14ac:dyDescent="0.55000000000000004">
      <c r="B10" s="109"/>
      <c r="C10" s="115"/>
      <c r="D10" s="119" t="s">
        <v>6</v>
      </c>
      <c r="E10" s="120"/>
      <c r="F10" s="120"/>
      <c r="G10" s="120"/>
      <c r="H10" s="120"/>
      <c r="I10" s="120"/>
      <c r="J10" s="121"/>
      <c r="M10" s="85" t="s">
        <v>7</v>
      </c>
      <c r="N10" s="8" t="s">
        <v>227</v>
      </c>
      <c r="O10" s="63">
        <f>AVERAGE(G14:G16)</f>
        <v>2.6666666666666665</v>
      </c>
      <c r="P10" s="63">
        <f>AVERAGE(G23:G26)</f>
        <v>2.5</v>
      </c>
      <c r="Q10" s="63">
        <f>AVERAGE(G35:G40)</f>
        <v>1.6666666666666667</v>
      </c>
      <c r="R10" s="63">
        <f>AVERAGE(G45)</f>
        <v>2</v>
      </c>
      <c r="S10" s="63">
        <f>AVERAGE(G53:G55)</f>
        <v>2.3333333333333335</v>
      </c>
      <c r="T10" s="63">
        <f>AVERAGE(G60:G62)</f>
        <v>2</v>
      </c>
      <c r="U10" s="63">
        <f>AVERAGE(G66:G68)</f>
        <v>2</v>
      </c>
      <c r="V10" s="67">
        <f>AVERAGE(G77:G79)</f>
        <v>2</v>
      </c>
      <c r="W10" s="36"/>
      <c r="Z10" s="83"/>
      <c r="AA10" s="103"/>
      <c r="AB10" s="9">
        <v>4</v>
      </c>
      <c r="AC10" s="9">
        <f>COUNTIF(E14:E16,4)</f>
        <v>0</v>
      </c>
      <c r="AD10" s="9">
        <f>COUNTIF(E23:E26,4)</f>
        <v>0</v>
      </c>
      <c r="AE10" s="9">
        <f>COUNTIF(E35:E40,4)</f>
        <v>0</v>
      </c>
      <c r="AF10" s="9">
        <f>COUNTIF(E45,4)</f>
        <v>0</v>
      </c>
      <c r="AG10" s="9">
        <f>COUNTIF(E53:E55,4)</f>
        <v>0</v>
      </c>
      <c r="AH10" s="9">
        <f>COUNTIF(E60:E62,4)</f>
        <v>0</v>
      </c>
      <c r="AI10" s="9">
        <f>COUNTIF(E66:E68,4)</f>
        <v>0</v>
      </c>
      <c r="AJ10" s="9">
        <f>COUNTIF(E77:E79,4)</f>
        <v>0</v>
      </c>
      <c r="AK10" s="3">
        <f t="shared" si="0"/>
        <v>0</v>
      </c>
    </row>
    <row r="11" spans="2:37" ht="15" customHeight="1" x14ac:dyDescent="0.55000000000000004">
      <c r="B11" s="109"/>
      <c r="C11" s="82" t="s">
        <v>27</v>
      </c>
      <c r="D11" s="82" t="s">
        <v>43</v>
      </c>
      <c r="E11" s="122" t="s">
        <v>263</v>
      </c>
      <c r="F11" s="123"/>
      <c r="G11" s="122" t="s">
        <v>7</v>
      </c>
      <c r="H11" s="123"/>
      <c r="I11" s="122" t="s">
        <v>28</v>
      </c>
      <c r="J11" s="124"/>
      <c r="M11" s="86"/>
      <c r="N11" s="8" t="s">
        <v>29</v>
      </c>
      <c r="O11" s="63">
        <f>AVERAGE(H14:H16)</f>
        <v>2</v>
      </c>
      <c r="P11" s="63">
        <f>AVERAGE(H23:H26)</f>
        <v>2.75</v>
      </c>
      <c r="Q11" s="63">
        <f>AVERAGE(H35:H40)</f>
        <v>1.8333333333333333</v>
      </c>
      <c r="R11" s="63">
        <f>AVERAGE(H45)</f>
        <v>2</v>
      </c>
      <c r="S11" s="63">
        <f>AVERAGE(H53:H55)</f>
        <v>2</v>
      </c>
      <c r="T11" s="63">
        <f>AVERAGE(H60:H62)</f>
        <v>2</v>
      </c>
      <c r="U11" s="63">
        <f>AVERAGE(H66:H68)</f>
        <v>2</v>
      </c>
      <c r="V11" s="67">
        <f>AVERAGE(H77:H79)</f>
        <v>2</v>
      </c>
      <c r="W11" s="36"/>
      <c r="Z11" s="83"/>
      <c r="AA11" s="82" t="s">
        <v>29</v>
      </c>
      <c r="AB11" s="9">
        <v>0</v>
      </c>
      <c r="AC11" s="9">
        <f>COUNTIF(F14:F16,0)</f>
        <v>0</v>
      </c>
      <c r="AD11" s="9">
        <f>COUNTIF(F23:F26,0)</f>
        <v>0</v>
      </c>
      <c r="AE11" s="9">
        <f>COUNTIF(F35:F40,0)</f>
        <v>0</v>
      </c>
      <c r="AF11" s="9">
        <f>COUNTIF(F45,0)</f>
        <v>0</v>
      </c>
      <c r="AG11" s="9">
        <f>COUNTIF(F53:F55,0)</f>
        <v>0</v>
      </c>
      <c r="AH11" s="9">
        <f>COUNTIF(F60:F62,0)</f>
        <v>0</v>
      </c>
      <c r="AI11" s="9">
        <f>COUNTIF(F66:F68,0)</f>
        <v>0</v>
      </c>
      <c r="AJ11" s="9">
        <f>COUNTIF(F77:F79,0)</f>
        <v>0</v>
      </c>
      <c r="AK11" s="3">
        <f t="shared" si="0"/>
        <v>0</v>
      </c>
    </row>
    <row r="12" spans="2:37" ht="15" customHeight="1" x14ac:dyDescent="0.55000000000000004">
      <c r="B12" s="109"/>
      <c r="C12" s="83"/>
      <c r="D12" s="83"/>
      <c r="E12" s="78" t="s">
        <v>227</v>
      </c>
      <c r="F12" s="78" t="s">
        <v>29</v>
      </c>
      <c r="G12" s="78" t="s">
        <v>227</v>
      </c>
      <c r="H12" s="78" t="s">
        <v>29</v>
      </c>
      <c r="I12" s="78" t="s">
        <v>227</v>
      </c>
      <c r="J12" s="79" t="s">
        <v>29</v>
      </c>
      <c r="M12" s="86"/>
      <c r="N12" s="82" t="s">
        <v>239</v>
      </c>
      <c r="O12" s="64">
        <v>3</v>
      </c>
      <c r="P12" s="64">
        <v>3</v>
      </c>
      <c r="Q12" s="64">
        <v>3</v>
      </c>
      <c r="R12" s="64">
        <v>3</v>
      </c>
      <c r="S12" s="64">
        <v>3</v>
      </c>
      <c r="T12" s="64">
        <v>3</v>
      </c>
      <c r="U12" s="64">
        <v>3</v>
      </c>
      <c r="V12" s="70">
        <v>3</v>
      </c>
      <c r="Z12" s="83"/>
      <c r="AA12" s="83"/>
      <c r="AB12" s="9">
        <v>1</v>
      </c>
      <c r="AC12" s="9">
        <f>COUNTIF(F14:F16,1)</f>
        <v>3</v>
      </c>
      <c r="AD12" s="9">
        <f>COUNTIF(F23:F26,1)</f>
        <v>4</v>
      </c>
      <c r="AE12" s="9">
        <f>COUNTIF(F35:F40,1)</f>
        <v>6</v>
      </c>
      <c r="AF12" s="9">
        <f>COUNTIF(F45,1)</f>
        <v>1</v>
      </c>
      <c r="AG12" s="9">
        <f>COUNTIF(F53:F55,1)</f>
        <v>3</v>
      </c>
      <c r="AH12" s="9">
        <f>COUNTIF(F60:F62,1)</f>
        <v>3</v>
      </c>
      <c r="AI12" s="9">
        <f>COUNTIF(F66:F68,1)</f>
        <v>3</v>
      </c>
      <c r="AJ12" s="9">
        <f>COUNTIF(F77:F79,1)</f>
        <v>3</v>
      </c>
      <c r="AK12" s="3">
        <f t="shared" si="0"/>
        <v>26</v>
      </c>
    </row>
    <row r="13" spans="2:37" ht="15" customHeight="1" thickBot="1" x14ac:dyDescent="0.6">
      <c r="B13" s="109"/>
      <c r="C13" s="83"/>
      <c r="D13" s="77" t="s">
        <v>297</v>
      </c>
      <c r="E13" s="80">
        <v>45752</v>
      </c>
      <c r="F13" s="80">
        <v>45753</v>
      </c>
      <c r="G13" s="80">
        <v>45848</v>
      </c>
      <c r="H13" s="80">
        <v>45850</v>
      </c>
      <c r="I13" s="80">
        <v>45720</v>
      </c>
      <c r="J13" s="81">
        <v>45722</v>
      </c>
      <c r="M13" s="87"/>
      <c r="N13" s="90"/>
      <c r="O13" s="71"/>
      <c r="P13" s="71"/>
      <c r="Q13" s="71"/>
      <c r="R13" s="71"/>
      <c r="S13" s="71"/>
      <c r="T13" s="71"/>
      <c r="U13" s="71"/>
      <c r="V13" s="72"/>
      <c r="Z13" s="83"/>
      <c r="AA13" s="83"/>
      <c r="AB13" s="9">
        <v>2</v>
      </c>
      <c r="AC13" s="9">
        <f>COUNTIF(F14:F16,2)</f>
        <v>0</v>
      </c>
      <c r="AD13" s="9">
        <f>COUNTIF(F23:F26,2)</f>
        <v>0</v>
      </c>
      <c r="AE13" s="9">
        <f>COUNTIF(F35:F40,2)</f>
        <v>0</v>
      </c>
      <c r="AF13" s="9">
        <f>COUNTIF(F45,2)</f>
        <v>0</v>
      </c>
      <c r="AG13" s="9">
        <f>COUNTIF(F53:F55,2)</f>
        <v>0</v>
      </c>
      <c r="AH13" s="9">
        <f>COUNTIF(F60:F62,2)</f>
        <v>0</v>
      </c>
      <c r="AI13" s="9">
        <f>COUNTIF(F66:F68,2)</f>
        <v>0</v>
      </c>
      <c r="AJ13" s="9">
        <f>COUNTIF(F77:F79,2)</f>
        <v>0</v>
      </c>
      <c r="AK13" s="3">
        <f t="shared" si="0"/>
        <v>0</v>
      </c>
    </row>
    <row r="14" spans="2:37" ht="18" customHeight="1" x14ac:dyDescent="0.55000000000000004">
      <c r="B14" s="109"/>
      <c r="C14" s="83"/>
      <c r="D14" s="1" t="s">
        <v>8</v>
      </c>
      <c r="E14" s="59">
        <v>1</v>
      </c>
      <c r="F14" s="59">
        <v>1</v>
      </c>
      <c r="G14" s="59">
        <v>3</v>
      </c>
      <c r="H14" s="59">
        <v>2</v>
      </c>
      <c r="I14" s="59">
        <v>4</v>
      </c>
      <c r="J14" s="60">
        <v>3</v>
      </c>
      <c r="M14" s="88"/>
      <c r="N14" s="89"/>
      <c r="O14" s="73" t="s">
        <v>228</v>
      </c>
      <c r="P14" s="73" t="s">
        <v>229</v>
      </c>
      <c r="Q14" s="73" t="s">
        <v>230</v>
      </c>
      <c r="R14" s="73" t="s">
        <v>236</v>
      </c>
      <c r="S14" s="73" t="s">
        <v>232</v>
      </c>
      <c r="T14" s="73" t="s">
        <v>233</v>
      </c>
      <c r="U14" s="73" t="s">
        <v>234</v>
      </c>
      <c r="V14" s="74" t="s">
        <v>235</v>
      </c>
      <c r="Z14" s="83"/>
      <c r="AA14" s="83"/>
      <c r="AB14" s="9">
        <v>3</v>
      </c>
      <c r="AC14" s="9">
        <f>COUNTIF(F14:F16,3)</f>
        <v>0</v>
      </c>
      <c r="AD14" s="9">
        <f>COUNTIF(F23:F26,3)</f>
        <v>0</v>
      </c>
      <c r="AE14" s="9">
        <f>COUNTIF(F35:F40,3)</f>
        <v>0</v>
      </c>
      <c r="AF14" s="9">
        <f>COUNTIF(F45,3)</f>
        <v>0</v>
      </c>
      <c r="AG14" s="9">
        <f>COUNTIF(F53:F55,3)</f>
        <v>0</v>
      </c>
      <c r="AH14" s="9">
        <f>COUNTIF(F60:F62,3)</f>
        <v>0</v>
      </c>
      <c r="AI14" s="9">
        <f>COUNTIF(F66:F68,3)</f>
        <v>0</v>
      </c>
      <c r="AJ14" s="9">
        <f>COUNTIF(F77:F79,3)</f>
        <v>0</v>
      </c>
      <c r="AK14" s="3">
        <f t="shared" si="0"/>
        <v>0</v>
      </c>
    </row>
    <row r="15" spans="2:37" ht="40" customHeight="1" x14ac:dyDescent="0.55000000000000004">
      <c r="B15" s="109"/>
      <c r="C15" s="83"/>
      <c r="D15" s="1" t="s">
        <v>272</v>
      </c>
      <c r="E15" s="59">
        <v>1</v>
      </c>
      <c r="F15" s="59">
        <v>1</v>
      </c>
      <c r="G15" s="59">
        <v>2</v>
      </c>
      <c r="H15" s="59">
        <v>2</v>
      </c>
      <c r="I15" s="59">
        <v>3</v>
      </c>
      <c r="J15" s="60">
        <v>3</v>
      </c>
      <c r="M15" s="85" t="s">
        <v>28</v>
      </c>
      <c r="N15" s="8" t="s">
        <v>227</v>
      </c>
      <c r="O15" s="63">
        <f>AVERAGE(I14:I16)</f>
        <v>3.6666666666666665</v>
      </c>
      <c r="P15" s="63">
        <f>AVERAGE(I23:I26)</f>
        <v>3.75</v>
      </c>
      <c r="Q15" s="63">
        <f>AVERAGE(I35:I40)</f>
        <v>3.1666666666666665</v>
      </c>
      <c r="R15" s="63">
        <f>AVERAGE(I45)</f>
        <v>4</v>
      </c>
      <c r="S15" s="63">
        <f>AVERAGE(I53:I55)</f>
        <v>3.3333333333333335</v>
      </c>
      <c r="T15" s="63">
        <f>AVERAGE(I60:I62)</f>
        <v>3.3333333333333335</v>
      </c>
      <c r="U15" s="63">
        <f>AVERAGE(I66:I68)</f>
        <v>3.3333333333333335</v>
      </c>
      <c r="V15" s="67">
        <f>AVERAGE(I77:I79)</f>
        <v>3.6666666666666665</v>
      </c>
      <c r="Z15" s="84"/>
      <c r="AA15" s="84"/>
      <c r="AB15" s="9">
        <v>4</v>
      </c>
      <c r="AC15" s="9">
        <f>COUNTIF(F14:G16,4)</f>
        <v>0</v>
      </c>
      <c r="AD15" s="9">
        <f>COUNTIF(F23:F26,4)</f>
        <v>0</v>
      </c>
      <c r="AE15" s="9">
        <f>COUNTIF(F35:F40,4)</f>
        <v>0</v>
      </c>
      <c r="AF15" s="9">
        <f>COUNTIF(F45,4)</f>
        <v>0</v>
      </c>
      <c r="AG15" s="9">
        <f>COUNTIF(F53:F55,4)</f>
        <v>0</v>
      </c>
      <c r="AH15" s="9">
        <f>COUNTIF(F60:F62,4)</f>
        <v>0</v>
      </c>
      <c r="AI15" s="9">
        <f>COUNTIF(F66:F68,4)</f>
        <v>0</v>
      </c>
      <c r="AJ15" s="9">
        <f>COUNTIF(F77:F79,4)</f>
        <v>0</v>
      </c>
      <c r="AK15" s="3">
        <f t="shared" si="0"/>
        <v>0</v>
      </c>
    </row>
    <row r="16" spans="2:37" ht="28.5" customHeight="1" thickBot="1" x14ac:dyDescent="0.6">
      <c r="B16" s="110"/>
      <c r="C16" s="90"/>
      <c r="D16" s="10" t="s">
        <v>9</v>
      </c>
      <c r="E16" s="61">
        <v>1</v>
      </c>
      <c r="F16" s="61">
        <v>1</v>
      </c>
      <c r="G16" s="61">
        <v>3</v>
      </c>
      <c r="H16" s="61">
        <v>2</v>
      </c>
      <c r="I16" s="61">
        <v>4</v>
      </c>
      <c r="J16" s="62">
        <v>4</v>
      </c>
      <c r="M16" s="86"/>
      <c r="N16" s="8" t="s">
        <v>29</v>
      </c>
      <c r="O16" s="63">
        <f>AVERAGE(J14:J16)</f>
        <v>3.3333333333333335</v>
      </c>
      <c r="P16" s="63">
        <f>AVERAGE(J23:J26)</f>
        <v>3.5</v>
      </c>
      <c r="Q16" s="63">
        <f>AVERAGE(J35:J40)</f>
        <v>3.1666666666666665</v>
      </c>
      <c r="R16" s="63">
        <f>AVERAGE(J45)</f>
        <v>3</v>
      </c>
      <c r="S16" s="63">
        <f>AVERAGE(J53:J55)</f>
        <v>2</v>
      </c>
      <c r="T16" s="63">
        <f>AVERAGE(J60:J62)</f>
        <v>3</v>
      </c>
      <c r="U16" s="63">
        <f>AVERAGE(J66:J68)</f>
        <v>3</v>
      </c>
      <c r="V16" s="67">
        <f>AVERAGE(J77:J79)</f>
        <v>3.3333333333333335</v>
      </c>
      <c r="Z16" s="103" t="s">
        <v>7</v>
      </c>
      <c r="AA16" s="103" t="s">
        <v>227</v>
      </c>
      <c r="AB16" s="9">
        <v>0</v>
      </c>
      <c r="AC16" s="9">
        <f>COUNTIF(G14:G16,0)</f>
        <v>0</v>
      </c>
      <c r="AD16" s="9">
        <f>COUNTIF(G23:G26,0)</f>
        <v>0</v>
      </c>
      <c r="AE16" s="9">
        <f>COUNTIF(G35:G40,0)</f>
        <v>1</v>
      </c>
      <c r="AF16" s="9">
        <f>COUNTIF(G45,0)</f>
        <v>0</v>
      </c>
      <c r="AG16" s="9">
        <f>COUNTIF(G53:G55,0)</f>
        <v>0</v>
      </c>
      <c r="AH16" s="9">
        <f>COUNTIF(G60:G62,0)</f>
        <v>0</v>
      </c>
      <c r="AI16" s="9">
        <f>COUNTIF(G66:G68,0)</f>
        <v>0</v>
      </c>
      <c r="AJ16" s="9">
        <f>COUNTIF(G77:G79,0)</f>
        <v>0</v>
      </c>
      <c r="AK16" s="3">
        <f t="shared" si="0"/>
        <v>1</v>
      </c>
    </row>
    <row r="17" spans="2:37" ht="18" customHeight="1" thickBot="1" x14ac:dyDescent="0.6">
      <c r="B17" s="108" t="s">
        <v>229</v>
      </c>
      <c r="C17" s="6" t="s">
        <v>2</v>
      </c>
      <c r="D17" s="95" t="s">
        <v>271</v>
      </c>
      <c r="E17" s="95"/>
      <c r="F17" s="95"/>
      <c r="G17" s="95"/>
      <c r="H17" s="95"/>
      <c r="I17" s="95"/>
      <c r="J17" s="96"/>
      <c r="M17" s="87"/>
      <c r="N17" s="37" t="s">
        <v>239</v>
      </c>
      <c r="O17" s="68">
        <v>3</v>
      </c>
      <c r="P17" s="68">
        <v>3</v>
      </c>
      <c r="Q17" s="68">
        <v>3</v>
      </c>
      <c r="R17" s="68">
        <v>3</v>
      </c>
      <c r="S17" s="68">
        <v>3</v>
      </c>
      <c r="T17" s="68">
        <v>3</v>
      </c>
      <c r="U17" s="68">
        <v>3</v>
      </c>
      <c r="V17" s="69">
        <v>3</v>
      </c>
      <c r="Z17" s="103"/>
      <c r="AA17" s="103"/>
      <c r="AB17" s="9">
        <v>1</v>
      </c>
      <c r="AC17" s="9">
        <f>COUNTIF(G14:G16,1)</f>
        <v>0</v>
      </c>
      <c r="AD17" s="9">
        <f>COUNTIF(G23:G26,1)</f>
        <v>0</v>
      </c>
      <c r="AE17" s="9">
        <f>COUNTIF(G35:G40,1)</f>
        <v>0</v>
      </c>
      <c r="AF17" s="9">
        <f>COUNTIF(G45,1)</f>
        <v>0</v>
      </c>
      <c r="AG17" s="9">
        <f>COUNTIF(G53:G55,1)</f>
        <v>0</v>
      </c>
      <c r="AH17" s="9">
        <f>COUNTIF(G60:G62,1)</f>
        <v>0</v>
      </c>
      <c r="AI17" s="9">
        <f>COUNTIF(G66:G68,1)</f>
        <v>0</v>
      </c>
      <c r="AJ17" s="9">
        <f>COUNTIF(G77:G79,1)</f>
        <v>0</v>
      </c>
      <c r="AK17" s="3">
        <f t="shared" si="0"/>
        <v>0</v>
      </c>
    </row>
    <row r="18" spans="2:37" ht="18" customHeight="1" x14ac:dyDescent="0.55000000000000004">
      <c r="B18" s="109"/>
      <c r="C18" s="127" t="s">
        <v>10</v>
      </c>
      <c r="D18" s="128" t="s">
        <v>11</v>
      </c>
      <c r="E18" s="128"/>
      <c r="F18" s="128"/>
      <c r="G18" s="128"/>
      <c r="H18" s="128"/>
      <c r="I18" s="128"/>
      <c r="J18" s="129"/>
      <c r="Z18" s="103"/>
      <c r="AA18" s="103"/>
      <c r="AB18" s="9">
        <v>2</v>
      </c>
      <c r="AC18" s="9">
        <f>COUNTIF(G14:G16,2)</f>
        <v>1</v>
      </c>
      <c r="AD18" s="9">
        <f>COUNTIF(G23:G26,2)</f>
        <v>2</v>
      </c>
      <c r="AE18" s="9">
        <f>COUNTIF(G35:G40,2)</f>
        <v>5</v>
      </c>
      <c r="AF18" s="9">
        <f>COUNTIF(G45,2)</f>
        <v>1</v>
      </c>
      <c r="AG18" s="9">
        <f>COUNTIF(G53:G55,2)</f>
        <v>2</v>
      </c>
      <c r="AH18" s="9">
        <f>COUNTIF(G60:G62,2)</f>
        <v>3</v>
      </c>
      <c r="AI18" s="9">
        <f>COUNTIF(G66:G68,2)</f>
        <v>3</v>
      </c>
      <c r="AJ18" s="9">
        <f>COUNTIF(G77:G79,2)</f>
        <v>3</v>
      </c>
      <c r="AK18" s="3">
        <f t="shared" si="0"/>
        <v>20</v>
      </c>
    </row>
    <row r="19" spans="2:37" ht="18" customHeight="1" x14ac:dyDescent="0.55000000000000004">
      <c r="B19" s="109"/>
      <c r="C19" s="127"/>
      <c r="D19" s="130" t="s">
        <v>12</v>
      </c>
      <c r="E19" s="130"/>
      <c r="F19" s="130"/>
      <c r="G19" s="130"/>
      <c r="H19" s="130"/>
      <c r="I19" s="130"/>
      <c r="J19" s="131"/>
      <c r="Z19" s="103"/>
      <c r="AA19" s="103"/>
      <c r="AB19" s="9">
        <v>3</v>
      </c>
      <c r="AC19" s="9">
        <f>COUNTIF(G14:G16,3)</f>
        <v>2</v>
      </c>
      <c r="AD19" s="9">
        <f>COUNTIF(G23:G26,3)</f>
        <v>2</v>
      </c>
      <c r="AE19" s="9">
        <f>COUNTIF(G35:G40,3)</f>
        <v>0</v>
      </c>
      <c r="AF19" s="9">
        <f>COUNTIF(G45,3)</f>
        <v>0</v>
      </c>
      <c r="AG19" s="9">
        <f>COUNTIF(G53:G55,3)</f>
        <v>1</v>
      </c>
      <c r="AH19" s="9">
        <f>COUNTIF(G60:G62,3)</f>
        <v>0</v>
      </c>
      <c r="AI19" s="9">
        <f>COUNTIF(G66:G68,3)</f>
        <v>0</v>
      </c>
      <c r="AJ19" s="9">
        <f>COUNTIF(G77:G79,3)</f>
        <v>0</v>
      </c>
      <c r="AK19" s="3">
        <f t="shared" si="0"/>
        <v>5</v>
      </c>
    </row>
    <row r="20" spans="2:37" ht="18" customHeight="1" x14ac:dyDescent="0.55000000000000004">
      <c r="B20" s="109"/>
      <c r="C20" s="127"/>
      <c r="D20" s="132" t="s">
        <v>13</v>
      </c>
      <c r="E20" s="132"/>
      <c r="F20" s="132"/>
      <c r="G20" s="132"/>
      <c r="H20" s="132"/>
      <c r="I20" s="132"/>
      <c r="J20" s="133"/>
      <c r="Z20" s="103"/>
      <c r="AA20" s="103"/>
      <c r="AB20" s="9">
        <v>4</v>
      </c>
      <c r="AC20" s="9">
        <f>COUNTIF(G14:G16,4)</f>
        <v>0</v>
      </c>
      <c r="AD20" s="9">
        <f>COUNTIF(G23:G26,4)</f>
        <v>0</v>
      </c>
      <c r="AE20" s="9">
        <f>COUNTIF(G35:G40,4)</f>
        <v>0</v>
      </c>
      <c r="AF20" s="9">
        <f>COUNTIF(G45,4)</f>
        <v>0</v>
      </c>
      <c r="AG20" s="9">
        <f>COUNTIF(G53:G55,4)</f>
        <v>0</v>
      </c>
      <c r="AH20" s="9">
        <f>COUNTIF(G60:G62,4)</f>
        <v>0</v>
      </c>
      <c r="AI20" s="9">
        <f>COUNTIF(G66:G68,4)</f>
        <v>0</v>
      </c>
      <c r="AJ20" s="9">
        <f>COUNTIF(G77:G79,4)</f>
        <v>0</v>
      </c>
      <c r="AK20" s="3">
        <f t="shared" si="0"/>
        <v>0</v>
      </c>
    </row>
    <row r="21" spans="2:37" ht="15" customHeight="1" x14ac:dyDescent="0.55000000000000004">
      <c r="B21" s="109"/>
      <c r="C21" s="82" t="s">
        <v>27</v>
      </c>
      <c r="D21" s="82" t="s">
        <v>43</v>
      </c>
      <c r="E21" s="122" t="s">
        <v>263</v>
      </c>
      <c r="F21" s="123"/>
      <c r="G21" s="122" t="s">
        <v>7</v>
      </c>
      <c r="H21" s="123"/>
      <c r="I21" s="122" t="s">
        <v>28</v>
      </c>
      <c r="J21" s="124"/>
      <c r="Z21" s="103"/>
      <c r="AA21" s="103" t="s">
        <v>29</v>
      </c>
      <c r="AB21" s="9">
        <v>0</v>
      </c>
      <c r="AC21" s="9">
        <f>COUNTIF(H14:H16,0)</f>
        <v>0</v>
      </c>
      <c r="AD21" s="9">
        <f>COUNTIF(H23:H26,0)</f>
        <v>0</v>
      </c>
      <c r="AE21" s="9">
        <f>COUNTIF(H35:H40,0)</f>
        <v>1</v>
      </c>
      <c r="AF21" s="9">
        <f>COUNTIF(H45,0)</f>
        <v>0</v>
      </c>
      <c r="AG21" s="9">
        <f>COUNTIF(H53:H55,0)</f>
        <v>0</v>
      </c>
      <c r="AH21" s="9">
        <f>COUNTIF(H60:H62,0)</f>
        <v>0</v>
      </c>
      <c r="AI21" s="9">
        <f>COUNTIF(H66:H68,0)</f>
        <v>0</v>
      </c>
      <c r="AJ21" s="9">
        <f>COUNTIF(H77:H79,0)</f>
        <v>0</v>
      </c>
      <c r="AK21" s="3">
        <f t="shared" si="0"/>
        <v>1</v>
      </c>
    </row>
    <row r="22" spans="2:37" ht="15" customHeight="1" x14ac:dyDescent="0.55000000000000004">
      <c r="B22" s="109"/>
      <c r="C22" s="83"/>
      <c r="D22" s="84"/>
      <c r="E22" s="30" t="s">
        <v>227</v>
      </c>
      <c r="F22" s="30" t="s">
        <v>29</v>
      </c>
      <c r="G22" s="30" t="s">
        <v>227</v>
      </c>
      <c r="H22" s="30" t="s">
        <v>29</v>
      </c>
      <c r="I22" s="30" t="s">
        <v>227</v>
      </c>
      <c r="J22" s="31" t="s">
        <v>29</v>
      </c>
      <c r="Z22" s="103"/>
      <c r="AA22" s="103"/>
      <c r="AB22" s="9">
        <v>1</v>
      </c>
      <c r="AC22" s="9">
        <f>COUNTIF(H14:H16,1)</f>
        <v>0</v>
      </c>
      <c r="AD22" s="9">
        <f>COUNTIF(H23:H26,1)</f>
        <v>0</v>
      </c>
      <c r="AE22" s="9">
        <f>COUNTIF(H35:H40,1)</f>
        <v>0</v>
      </c>
      <c r="AF22" s="9">
        <f>COUNTIF(H45,1)</f>
        <v>0</v>
      </c>
      <c r="AG22" s="9">
        <f>COUNTIF(H53:H55,1)</f>
        <v>0</v>
      </c>
      <c r="AH22" s="9">
        <f>COUNTIF(H60:H62,1)</f>
        <v>0</v>
      </c>
      <c r="AI22" s="9">
        <f>COUNTIF(H66:H68,1)</f>
        <v>0</v>
      </c>
      <c r="AJ22" s="9">
        <f>COUNTIF(H77:H79,1)</f>
        <v>0</v>
      </c>
      <c r="AK22" s="3">
        <f t="shared" si="0"/>
        <v>0</v>
      </c>
    </row>
    <row r="23" spans="2:37" ht="18" customHeight="1" x14ac:dyDescent="0.55000000000000004">
      <c r="B23" s="109"/>
      <c r="C23" s="83"/>
      <c r="D23" s="1" t="s">
        <v>218</v>
      </c>
      <c r="E23" s="59">
        <v>1</v>
      </c>
      <c r="F23" s="59">
        <v>1</v>
      </c>
      <c r="G23" s="59">
        <v>3</v>
      </c>
      <c r="H23" s="59">
        <v>3</v>
      </c>
      <c r="I23" s="59">
        <v>4</v>
      </c>
      <c r="J23" s="60">
        <v>3</v>
      </c>
      <c r="Z23" s="103"/>
      <c r="AA23" s="103"/>
      <c r="AB23" s="9">
        <v>2</v>
      </c>
      <c r="AC23" s="9">
        <f>COUNTIF(H14:H16,2)</f>
        <v>3</v>
      </c>
      <c r="AD23" s="9">
        <f>COUNTIF(H23:H26,2)</f>
        <v>1</v>
      </c>
      <c r="AE23" s="9">
        <f>COUNTIF(H35:H40,2)</f>
        <v>4</v>
      </c>
      <c r="AF23" s="9">
        <f>COUNTIF(H45,2)</f>
        <v>1</v>
      </c>
      <c r="AG23" s="9">
        <f>COUNTIF(H53:H55,2)</f>
        <v>3</v>
      </c>
      <c r="AH23" s="9">
        <f>COUNTIF(H60:H62,2)</f>
        <v>3</v>
      </c>
      <c r="AI23" s="9">
        <f>COUNTIF(H66:H68,2)</f>
        <v>3</v>
      </c>
      <c r="AJ23" s="9">
        <f>COUNTIF(H77:H79,2)</f>
        <v>3</v>
      </c>
      <c r="AK23" s="3">
        <f t="shared" si="0"/>
        <v>21</v>
      </c>
    </row>
    <row r="24" spans="2:37" ht="25" customHeight="1" x14ac:dyDescent="0.55000000000000004">
      <c r="B24" s="109"/>
      <c r="C24" s="83"/>
      <c r="D24" s="1" t="s">
        <v>219</v>
      </c>
      <c r="E24" s="59">
        <v>1</v>
      </c>
      <c r="F24" s="59">
        <v>1</v>
      </c>
      <c r="G24" s="59">
        <v>2</v>
      </c>
      <c r="H24" s="59">
        <v>3</v>
      </c>
      <c r="I24" s="59">
        <v>4</v>
      </c>
      <c r="J24" s="60">
        <v>4</v>
      </c>
      <c r="Z24" s="103"/>
      <c r="AA24" s="103"/>
      <c r="AB24" s="9">
        <v>3</v>
      </c>
      <c r="AC24" s="9">
        <f>COUNTIF(H14:H16,3)</f>
        <v>0</v>
      </c>
      <c r="AD24" s="9">
        <f>COUNTIF(H23:H26,3)</f>
        <v>3</v>
      </c>
      <c r="AE24" s="9">
        <f>COUNTIF(H35:H40,3)</f>
        <v>1</v>
      </c>
      <c r="AF24" s="9">
        <f>COUNTIF(H45,3)</f>
        <v>0</v>
      </c>
      <c r="AG24" s="9">
        <f>COUNTIF(H53:H55,3)</f>
        <v>0</v>
      </c>
      <c r="AH24" s="9">
        <f>COUNTIF(H60:H62,3)</f>
        <v>0</v>
      </c>
      <c r="AI24" s="9">
        <f>COUNTIF(H66:H68,3)</f>
        <v>0</v>
      </c>
      <c r="AJ24" s="9">
        <f>COUNTIF(H77:H79,3)</f>
        <v>0</v>
      </c>
      <c r="AK24" s="3">
        <f t="shared" si="0"/>
        <v>4</v>
      </c>
    </row>
    <row r="25" spans="2:37" ht="28.5" customHeight="1" x14ac:dyDescent="0.55000000000000004">
      <c r="B25" s="109"/>
      <c r="C25" s="83"/>
      <c r="D25" s="1" t="s">
        <v>273</v>
      </c>
      <c r="E25" s="59">
        <v>1</v>
      </c>
      <c r="F25" s="59">
        <v>1</v>
      </c>
      <c r="G25" s="59">
        <v>2</v>
      </c>
      <c r="H25" s="59">
        <v>2</v>
      </c>
      <c r="I25" s="59">
        <v>3</v>
      </c>
      <c r="J25" s="60">
        <v>3</v>
      </c>
      <c r="Z25" s="103"/>
      <c r="AA25" s="103"/>
      <c r="AB25" s="9">
        <v>4</v>
      </c>
      <c r="AC25" s="9">
        <f>COUNTIF(H14:H16,4)</f>
        <v>0</v>
      </c>
      <c r="AD25" s="9">
        <f>COUNTIF(H23:H26,4)</f>
        <v>0</v>
      </c>
      <c r="AE25" s="9">
        <f>COUNTIF(H35:H40,4)</f>
        <v>0</v>
      </c>
      <c r="AF25" s="9">
        <f>COUNTIF(H45,4)</f>
        <v>0</v>
      </c>
      <c r="AG25" s="9">
        <f>COUNTIF(H53:H55,4)</f>
        <v>0</v>
      </c>
      <c r="AH25" s="9">
        <f>COUNTIF(H60:H62,4)</f>
        <v>0</v>
      </c>
      <c r="AI25" s="9">
        <f>COUNTIF(H66:H68,4)</f>
        <v>0</v>
      </c>
      <c r="AJ25" s="9">
        <f>COUNTIF(H77:H79,4)</f>
        <v>0</v>
      </c>
      <c r="AK25" s="3">
        <f t="shared" si="0"/>
        <v>0</v>
      </c>
    </row>
    <row r="26" spans="2:37" ht="28.5" customHeight="1" thickBot="1" x14ac:dyDescent="0.6">
      <c r="B26" s="110"/>
      <c r="C26" s="90"/>
      <c r="D26" s="10" t="s">
        <v>14</v>
      </c>
      <c r="E26" s="61">
        <v>1</v>
      </c>
      <c r="F26" s="61">
        <v>1</v>
      </c>
      <c r="G26" s="61">
        <v>3</v>
      </c>
      <c r="H26" s="61">
        <v>3</v>
      </c>
      <c r="I26" s="61">
        <v>4</v>
      </c>
      <c r="J26" s="62">
        <v>4</v>
      </c>
      <c r="Z26" s="103" t="s">
        <v>28</v>
      </c>
      <c r="AA26" s="103" t="s">
        <v>227</v>
      </c>
      <c r="AB26" s="9">
        <v>0</v>
      </c>
      <c r="AC26" s="9">
        <f>COUNTIF(I14:I16,0)</f>
        <v>0</v>
      </c>
      <c r="AD26" s="9">
        <f>COUNTIF(I23:I26,0)</f>
        <v>0</v>
      </c>
      <c r="AE26" s="9">
        <f>COUNTIF(I35:I40,0)</f>
        <v>0</v>
      </c>
      <c r="AF26" s="9">
        <f>COUNTIF(I45,0)</f>
        <v>0</v>
      </c>
      <c r="AG26" s="9">
        <f>COUNTIF(I53:I55,0)</f>
        <v>0</v>
      </c>
      <c r="AH26" s="9">
        <f>COUNTIF(I60:I62,0)</f>
        <v>0</v>
      </c>
      <c r="AI26" s="9">
        <f>COUNTIF(I66:I68,0)</f>
        <v>0</v>
      </c>
      <c r="AJ26" s="9">
        <f>COUNTIF(I77:I79,0)</f>
        <v>0</v>
      </c>
      <c r="AK26" s="3">
        <f t="shared" si="0"/>
        <v>0</v>
      </c>
    </row>
    <row r="27" spans="2:37" ht="18" customHeight="1" thickBot="1" x14ac:dyDescent="0.6">
      <c r="B27" s="108" t="s">
        <v>230</v>
      </c>
      <c r="C27" s="6" t="s">
        <v>2</v>
      </c>
      <c r="D27" s="95" t="s">
        <v>15</v>
      </c>
      <c r="E27" s="95"/>
      <c r="F27" s="95"/>
      <c r="G27" s="95"/>
      <c r="H27" s="95"/>
      <c r="I27" s="95"/>
      <c r="J27" s="96"/>
      <c r="U27" s="3" t="s">
        <v>261</v>
      </c>
      <c r="W27" s="5" t="s">
        <v>262</v>
      </c>
      <c r="Z27" s="103"/>
      <c r="AA27" s="103"/>
      <c r="AB27" s="9">
        <v>1</v>
      </c>
      <c r="AC27" s="9">
        <f>COUNTIF(I14:I16,1)</f>
        <v>0</v>
      </c>
      <c r="AD27" s="9">
        <f>COUNTIF(I23:I26,1)</f>
        <v>0</v>
      </c>
      <c r="AE27" s="9">
        <f>COUNTIF(I35:I40,1)</f>
        <v>0</v>
      </c>
      <c r="AF27" s="9">
        <f>COUNTIF(I45,1)</f>
        <v>0</v>
      </c>
      <c r="AG27" s="9">
        <f>COUNTIF(I53:I55,1)</f>
        <v>0</v>
      </c>
      <c r="AH27" s="9">
        <f>COUNTIF(I60:I62,1)</f>
        <v>0</v>
      </c>
      <c r="AI27" s="9">
        <f>COUNTIF(I66:I68,1)</f>
        <v>0</v>
      </c>
      <c r="AJ27" s="9">
        <f>COUNTIF(I77:I79,1)</f>
        <v>0</v>
      </c>
      <c r="AK27" s="3">
        <f t="shared" si="0"/>
        <v>0</v>
      </c>
    </row>
    <row r="28" spans="2:37" ht="25" customHeight="1" x14ac:dyDescent="0.55000000000000004">
      <c r="B28" s="109"/>
      <c r="C28" s="127" t="s">
        <v>10</v>
      </c>
      <c r="D28" s="128" t="s">
        <v>16</v>
      </c>
      <c r="E28" s="128"/>
      <c r="F28" s="128"/>
      <c r="G28" s="128"/>
      <c r="H28" s="128"/>
      <c r="I28" s="128"/>
      <c r="J28" s="129"/>
      <c r="U28" s="104" t="s">
        <v>251</v>
      </c>
      <c r="V28" s="105" t="s">
        <v>263</v>
      </c>
      <c r="W28" s="106"/>
      <c r="Z28" s="103"/>
      <c r="AA28" s="103"/>
      <c r="AB28" s="9">
        <v>2</v>
      </c>
      <c r="AC28" s="9">
        <f>COUNTIF(I14:I16,2)</f>
        <v>0</v>
      </c>
      <c r="AD28" s="9">
        <f>COUNTIF(I23:I26,2)</f>
        <v>0</v>
      </c>
      <c r="AE28" s="9">
        <f>COUNTIF(I35:I40,2)</f>
        <v>0</v>
      </c>
      <c r="AF28" s="9">
        <f>COUNTIF(I45,2)</f>
        <v>0</v>
      </c>
      <c r="AG28" s="9">
        <f>COUNTIF(I53:I55,2)</f>
        <v>0</v>
      </c>
      <c r="AH28" s="9">
        <f>COUNTIF(I60:I62,2)</f>
        <v>0</v>
      </c>
      <c r="AI28" s="9">
        <f>COUNTIF(I66:I68,2)</f>
        <v>0</v>
      </c>
      <c r="AJ28" s="9">
        <f>COUNTIF(I77:I79,2)</f>
        <v>0</v>
      </c>
      <c r="AK28" s="3">
        <f t="shared" si="0"/>
        <v>0</v>
      </c>
    </row>
    <row r="29" spans="2:37" ht="18" customHeight="1" thickBot="1" x14ac:dyDescent="0.6">
      <c r="B29" s="109"/>
      <c r="C29" s="127"/>
      <c r="D29" s="130" t="s">
        <v>17</v>
      </c>
      <c r="E29" s="130"/>
      <c r="F29" s="130"/>
      <c r="G29" s="130"/>
      <c r="H29" s="130"/>
      <c r="I29" s="130"/>
      <c r="J29" s="131"/>
      <c r="U29" s="87"/>
      <c r="V29" s="37" t="s">
        <v>227</v>
      </c>
      <c r="W29" s="38" t="s">
        <v>29</v>
      </c>
      <c r="Z29" s="103"/>
      <c r="AA29" s="103"/>
      <c r="AB29" s="9">
        <v>3</v>
      </c>
      <c r="AC29" s="9">
        <f>COUNTIF(I14:I16,3)</f>
        <v>1</v>
      </c>
      <c r="AD29" s="9">
        <f>COUNTIF(I23:I26,3)</f>
        <v>1</v>
      </c>
      <c r="AE29" s="9">
        <f>COUNTIF(I35:I40,3)</f>
        <v>5</v>
      </c>
      <c r="AF29" s="9">
        <f>COUNTIF(I45,3)</f>
        <v>0</v>
      </c>
      <c r="AG29" s="9">
        <f>COUNTIF(I53:I55,3)</f>
        <v>2</v>
      </c>
      <c r="AH29" s="9">
        <f>COUNTIF(I60:I62,3)</f>
        <v>2</v>
      </c>
      <c r="AI29" s="9">
        <f>COUNTIF(I66:I68,3)</f>
        <v>2</v>
      </c>
      <c r="AJ29" s="9">
        <f>COUNTIF(I77:I79,3)</f>
        <v>1</v>
      </c>
      <c r="AK29" s="3">
        <f t="shared" si="0"/>
        <v>14</v>
      </c>
    </row>
    <row r="30" spans="2:37" ht="18" customHeight="1" x14ac:dyDescent="0.55000000000000004">
      <c r="B30" s="109"/>
      <c r="C30" s="127"/>
      <c r="D30" s="130" t="s">
        <v>18</v>
      </c>
      <c r="E30" s="130"/>
      <c r="F30" s="130"/>
      <c r="G30" s="130"/>
      <c r="H30" s="130"/>
      <c r="I30" s="130"/>
      <c r="J30" s="131"/>
      <c r="U30" s="13">
        <v>0</v>
      </c>
      <c r="V30" s="50">
        <f>AK6/26*100</f>
        <v>0</v>
      </c>
      <c r="W30" s="51">
        <f>AK11/26*100</f>
        <v>0</v>
      </c>
      <c r="Z30" s="103"/>
      <c r="AA30" s="103"/>
      <c r="AB30" s="9">
        <v>4</v>
      </c>
      <c r="AC30" s="9">
        <f>COUNTIF(I14:I16,4)</f>
        <v>2</v>
      </c>
      <c r="AD30" s="9">
        <f>COUNTIF(I23:I26,4)</f>
        <v>3</v>
      </c>
      <c r="AE30" s="9">
        <f>COUNTIF(I35:I40,4)</f>
        <v>1</v>
      </c>
      <c r="AF30" s="9">
        <f>COUNTIF(I45,4)</f>
        <v>1</v>
      </c>
      <c r="AG30" s="9">
        <f>COUNTIF(I53:I55,4)</f>
        <v>1</v>
      </c>
      <c r="AH30" s="9">
        <f>COUNTIF(I60:I62,4)</f>
        <v>1</v>
      </c>
      <c r="AI30" s="9">
        <f>COUNTIF(I66:I68,4)</f>
        <v>1</v>
      </c>
      <c r="AJ30" s="9">
        <f>COUNTIF(I77:I79,4)</f>
        <v>2</v>
      </c>
      <c r="AK30" s="3">
        <f t="shared" si="0"/>
        <v>12</v>
      </c>
    </row>
    <row r="31" spans="2:37" ht="18" customHeight="1" x14ac:dyDescent="0.55000000000000004">
      <c r="B31" s="109"/>
      <c r="C31" s="127"/>
      <c r="D31" s="130" t="s">
        <v>19</v>
      </c>
      <c r="E31" s="130"/>
      <c r="F31" s="130"/>
      <c r="G31" s="130"/>
      <c r="H31" s="130"/>
      <c r="I31" s="130"/>
      <c r="J31" s="131"/>
      <c r="U31" s="39">
        <v>1</v>
      </c>
      <c r="V31" s="44">
        <f>AK7/26*100</f>
        <v>100</v>
      </c>
      <c r="W31" s="45">
        <f t="shared" ref="W31:W34" si="1">AK12/26*100</f>
        <v>100</v>
      </c>
      <c r="Z31" s="103"/>
      <c r="AA31" s="103" t="s">
        <v>29</v>
      </c>
      <c r="AB31" s="9">
        <v>0</v>
      </c>
      <c r="AC31" s="9">
        <f>COUNTIF(J14:J16,0)</f>
        <v>0</v>
      </c>
      <c r="AD31" s="9">
        <f>COUNTIF(J23:J26,0)</f>
        <v>0</v>
      </c>
      <c r="AE31" s="9">
        <f>COUNTIF(J35:J40,0)</f>
        <v>0</v>
      </c>
      <c r="AF31" s="9">
        <f>COUNTIF(J45,0)</f>
        <v>0</v>
      </c>
      <c r="AG31" s="9">
        <f>COUNTIF(J53:J55,0)</f>
        <v>0</v>
      </c>
      <c r="AH31" s="9">
        <f>COUNTIF(J60:J62,0)</f>
        <v>0</v>
      </c>
      <c r="AI31" s="9">
        <f>COUNTIF(J66:J68,0)</f>
        <v>0</v>
      </c>
      <c r="AJ31" s="9">
        <f>COUNTIF(J77:J79,0)</f>
        <v>0</v>
      </c>
      <c r="AK31" s="3">
        <f t="shared" si="0"/>
        <v>0</v>
      </c>
    </row>
    <row r="32" spans="2:37" ht="18" customHeight="1" x14ac:dyDescent="0.55000000000000004">
      <c r="B32" s="109"/>
      <c r="C32" s="127"/>
      <c r="D32" s="132" t="s">
        <v>20</v>
      </c>
      <c r="E32" s="132"/>
      <c r="F32" s="132"/>
      <c r="G32" s="132"/>
      <c r="H32" s="132"/>
      <c r="I32" s="132"/>
      <c r="J32" s="133"/>
      <c r="U32" s="40">
        <v>2</v>
      </c>
      <c r="V32" s="44">
        <f>AK8/26*100</f>
        <v>0</v>
      </c>
      <c r="W32" s="45">
        <f t="shared" si="1"/>
        <v>0</v>
      </c>
      <c r="Z32" s="103"/>
      <c r="AA32" s="103"/>
      <c r="AB32" s="9">
        <v>1</v>
      </c>
      <c r="AC32" s="9">
        <f>COUNTIF(J14:J16,1)</f>
        <v>0</v>
      </c>
      <c r="AD32" s="9">
        <f>COUNTIF(J23:J26,1)</f>
        <v>0</v>
      </c>
      <c r="AE32" s="9">
        <f>COUNTIF(J35:J40,1)</f>
        <v>0</v>
      </c>
      <c r="AF32" s="9">
        <f>COUNTIF(J45,1)</f>
        <v>0</v>
      </c>
      <c r="AG32" s="9">
        <f>COUNTIF(J53:J55,1)</f>
        <v>0</v>
      </c>
      <c r="AH32" s="9">
        <f>COUNTIF(J60:J62,1)</f>
        <v>0</v>
      </c>
      <c r="AI32" s="9">
        <f>COUNTIF(J66:J68,1)</f>
        <v>0</v>
      </c>
      <c r="AJ32" s="9">
        <f>COUNTIF(J77:J79,1)</f>
        <v>0</v>
      </c>
      <c r="AK32" s="3">
        <f t="shared" si="0"/>
        <v>0</v>
      </c>
    </row>
    <row r="33" spans="2:37" ht="15" customHeight="1" x14ac:dyDescent="0.55000000000000004">
      <c r="B33" s="109"/>
      <c r="C33" s="82" t="s">
        <v>27</v>
      </c>
      <c r="D33" s="82" t="s">
        <v>43</v>
      </c>
      <c r="E33" s="122" t="s">
        <v>263</v>
      </c>
      <c r="F33" s="123"/>
      <c r="G33" s="122" t="s">
        <v>7</v>
      </c>
      <c r="H33" s="123"/>
      <c r="I33" s="122" t="s">
        <v>28</v>
      </c>
      <c r="J33" s="124"/>
      <c r="U33" s="40">
        <v>3</v>
      </c>
      <c r="V33" s="44">
        <f>AK9/26*100</f>
        <v>0</v>
      </c>
      <c r="W33" s="45">
        <f t="shared" si="1"/>
        <v>0</v>
      </c>
      <c r="Z33" s="103"/>
      <c r="AA33" s="103"/>
      <c r="AB33" s="9">
        <v>2</v>
      </c>
      <c r="AC33" s="9">
        <f>COUNTIF(J14:J16,2)</f>
        <v>0</v>
      </c>
      <c r="AD33" s="9">
        <f>COUNTIF(J23:J26,2)</f>
        <v>0</v>
      </c>
      <c r="AE33" s="9">
        <f>COUNTIF(J35:J40,2)</f>
        <v>1</v>
      </c>
      <c r="AF33" s="9">
        <f>COUNTIF(J45,2)</f>
        <v>0</v>
      </c>
      <c r="AG33" s="9">
        <f>COUNTIF(J53:J55,2)</f>
        <v>3</v>
      </c>
      <c r="AH33" s="9">
        <f>COUNTIF(J60:J62,2)</f>
        <v>0</v>
      </c>
      <c r="AI33" s="9">
        <f>COUNTIF(J66:J68,2)</f>
        <v>0</v>
      </c>
      <c r="AJ33" s="9">
        <f>COUNTIF(J77:J79,2)</f>
        <v>0</v>
      </c>
      <c r="AK33" s="3">
        <f t="shared" si="0"/>
        <v>4</v>
      </c>
    </row>
    <row r="34" spans="2:37" ht="15" customHeight="1" thickBot="1" x14ac:dyDescent="0.6">
      <c r="B34" s="109"/>
      <c r="C34" s="83"/>
      <c r="D34" s="84"/>
      <c r="E34" s="30" t="s">
        <v>227</v>
      </c>
      <c r="F34" s="30" t="s">
        <v>29</v>
      </c>
      <c r="G34" s="30" t="s">
        <v>227</v>
      </c>
      <c r="H34" s="30" t="s">
        <v>29</v>
      </c>
      <c r="I34" s="30" t="s">
        <v>227</v>
      </c>
      <c r="J34" s="31" t="s">
        <v>29</v>
      </c>
      <c r="U34" s="41">
        <v>4</v>
      </c>
      <c r="V34" s="52">
        <f>AK10/26*100</f>
        <v>0</v>
      </c>
      <c r="W34" s="53">
        <f t="shared" si="1"/>
        <v>0</v>
      </c>
      <c r="Z34" s="103"/>
      <c r="AA34" s="103"/>
      <c r="AB34" s="9">
        <v>3</v>
      </c>
      <c r="AC34" s="9">
        <f>COUNTIF(J14:J16,3)</f>
        <v>2</v>
      </c>
      <c r="AD34" s="9">
        <f>COUNTIF(J23:J26,3)</f>
        <v>2</v>
      </c>
      <c r="AE34" s="9">
        <f>COUNTIF(J35:J40,3)</f>
        <v>3</v>
      </c>
      <c r="AF34" s="9">
        <f>COUNTIF(J45,3)</f>
        <v>1</v>
      </c>
      <c r="AG34" s="9">
        <f>COUNTIF(J53:J55,3)</f>
        <v>0</v>
      </c>
      <c r="AH34" s="9">
        <f>COUNTIF(J60:J62,3)</f>
        <v>3</v>
      </c>
      <c r="AI34" s="9">
        <f>COUNTIF(J66:J68,3)</f>
        <v>3</v>
      </c>
      <c r="AJ34" s="9">
        <f>COUNTIF(J77:J79,3)</f>
        <v>2</v>
      </c>
      <c r="AK34" s="3">
        <f t="shared" si="0"/>
        <v>16</v>
      </c>
    </row>
    <row r="35" spans="2:37" ht="18" customHeight="1" x14ac:dyDescent="0.55000000000000004">
      <c r="B35" s="109"/>
      <c r="C35" s="83"/>
      <c r="D35" s="1" t="s">
        <v>21</v>
      </c>
      <c r="E35" s="59">
        <v>1</v>
      </c>
      <c r="F35" s="59">
        <v>1</v>
      </c>
      <c r="G35" s="59">
        <v>2</v>
      </c>
      <c r="H35" s="59">
        <v>2</v>
      </c>
      <c r="I35" s="59">
        <v>3</v>
      </c>
      <c r="J35" s="60">
        <v>3</v>
      </c>
      <c r="Z35" s="103"/>
      <c r="AA35" s="103"/>
      <c r="AB35" s="9">
        <v>4</v>
      </c>
      <c r="AC35" s="9">
        <f>COUNTIF(J14:J16,4)</f>
        <v>1</v>
      </c>
      <c r="AD35" s="9">
        <f>COUNTIF(J23:J26,4)</f>
        <v>2</v>
      </c>
      <c r="AE35" s="9">
        <f>COUNTIF(J35:J40,4)</f>
        <v>2</v>
      </c>
      <c r="AF35" s="9">
        <f>COUNTIF(J45,4)</f>
        <v>0</v>
      </c>
      <c r="AG35" s="9">
        <f>COUNTIF(J53:J55,4)</f>
        <v>0</v>
      </c>
      <c r="AH35" s="9">
        <f>COUNTIF(J60:J62,4)</f>
        <v>0</v>
      </c>
      <c r="AI35" s="9">
        <f>COUNTIF(J66:J68,4)</f>
        <v>0</v>
      </c>
      <c r="AJ35" s="9">
        <f>COUNTIF(J77:J79,4)</f>
        <v>1</v>
      </c>
      <c r="AK35" s="3">
        <f t="shared" si="0"/>
        <v>6</v>
      </c>
    </row>
    <row r="36" spans="2:37" ht="25" customHeight="1" x14ac:dyDescent="0.55000000000000004">
      <c r="B36" s="109"/>
      <c r="C36" s="83"/>
      <c r="D36" s="1" t="s">
        <v>22</v>
      </c>
      <c r="E36" s="59">
        <v>1</v>
      </c>
      <c r="F36" s="59">
        <v>1</v>
      </c>
      <c r="G36" s="59">
        <v>2</v>
      </c>
      <c r="H36" s="59">
        <v>2</v>
      </c>
      <c r="I36" s="59">
        <v>3</v>
      </c>
      <c r="J36" s="60">
        <v>3</v>
      </c>
    </row>
    <row r="37" spans="2:37" ht="25" customHeight="1" x14ac:dyDescent="0.55000000000000004">
      <c r="B37" s="109"/>
      <c r="C37" s="83"/>
      <c r="D37" s="1" t="s">
        <v>23</v>
      </c>
      <c r="E37" s="59">
        <v>1</v>
      </c>
      <c r="F37" s="59">
        <v>1</v>
      </c>
      <c r="G37" s="59">
        <v>2</v>
      </c>
      <c r="H37" s="59">
        <v>3</v>
      </c>
      <c r="I37" s="59">
        <v>4</v>
      </c>
      <c r="J37" s="60">
        <v>4</v>
      </c>
    </row>
    <row r="38" spans="2:37" ht="28.5" customHeight="1" x14ac:dyDescent="0.55000000000000004">
      <c r="B38" s="109"/>
      <c r="C38" s="83"/>
      <c r="D38" s="1" t="s">
        <v>24</v>
      </c>
      <c r="E38" s="59">
        <v>1</v>
      </c>
      <c r="F38" s="59">
        <v>1</v>
      </c>
      <c r="G38" s="59">
        <v>0</v>
      </c>
      <c r="H38" s="59">
        <v>0</v>
      </c>
      <c r="I38" s="59">
        <v>3</v>
      </c>
      <c r="J38" s="60">
        <v>2</v>
      </c>
    </row>
    <row r="39" spans="2:37" ht="25" customHeight="1" x14ac:dyDescent="0.55000000000000004">
      <c r="B39" s="109"/>
      <c r="C39" s="83"/>
      <c r="D39" s="1" t="s">
        <v>25</v>
      </c>
      <c r="E39" s="59">
        <v>1</v>
      </c>
      <c r="F39" s="59">
        <v>1</v>
      </c>
      <c r="G39" s="59">
        <v>2</v>
      </c>
      <c r="H39" s="59">
        <v>2</v>
      </c>
      <c r="I39" s="59">
        <v>3</v>
      </c>
      <c r="J39" s="60">
        <v>4</v>
      </c>
    </row>
    <row r="40" spans="2:37" ht="25" customHeight="1" thickBot="1" x14ac:dyDescent="0.6">
      <c r="B40" s="110"/>
      <c r="C40" s="90"/>
      <c r="D40" s="10" t="s">
        <v>26</v>
      </c>
      <c r="E40" s="61">
        <v>1</v>
      </c>
      <c r="F40" s="61">
        <v>1</v>
      </c>
      <c r="G40" s="61">
        <v>2</v>
      </c>
      <c r="H40" s="61">
        <v>2</v>
      </c>
      <c r="I40" s="61">
        <v>3</v>
      </c>
      <c r="J40" s="62">
        <v>3</v>
      </c>
    </row>
    <row r="41" spans="2:37" ht="18" customHeight="1" x14ac:dyDescent="0.55000000000000004">
      <c r="B41" s="137" t="s">
        <v>231</v>
      </c>
      <c r="C41" s="6" t="s">
        <v>2</v>
      </c>
      <c r="D41" s="95" t="s">
        <v>31</v>
      </c>
      <c r="E41" s="95"/>
      <c r="F41" s="95"/>
      <c r="G41" s="95"/>
      <c r="H41" s="95"/>
      <c r="I41" s="95"/>
      <c r="J41" s="96"/>
    </row>
    <row r="42" spans="2:37" ht="18" customHeight="1" x14ac:dyDescent="0.55000000000000004">
      <c r="B42" s="138"/>
      <c r="C42" s="7" t="s">
        <v>4</v>
      </c>
      <c r="D42" s="140" t="s">
        <v>32</v>
      </c>
      <c r="E42" s="140"/>
      <c r="F42" s="140"/>
      <c r="G42" s="140"/>
      <c r="H42" s="140"/>
      <c r="I42" s="140"/>
      <c r="J42" s="141"/>
    </row>
    <row r="43" spans="2:37" ht="15" customHeight="1" x14ac:dyDescent="0.55000000000000004">
      <c r="B43" s="138"/>
      <c r="C43" s="82" t="s">
        <v>27</v>
      </c>
      <c r="D43" s="82" t="s">
        <v>43</v>
      </c>
      <c r="E43" s="122" t="s">
        <v>263</v>
      </c>
      <c r="F43" s="123"/>
      <c r="G43" s="122" t="s">
        <v>7</v>
      </c>
      <c r="H43" s="123"/>
      <c r="I43" s="122" t="s">
        <v>28</v>
      </c>
      <c r="J43" s="124"/>
    </row>
    <row r="44" spans="2:37" ht="15" customHeight="1" x14ac:dyDescent="0.55000000000000004">
      <c r="B44" s="138"/>
      <c r="C44" s="82"/>
      <c r="D44" s="84"/>
      <c r="E44" s="30" t="s">
        <v>227</v>
      </c>
      <c r="F44" s="30" t="s">
        <v>29</v>
      </c>
      <c r="G44" s="30" t="s">
        <v>227</v>
      </c>
      <c r="H44" s="30" t="s">
        <v>29</v>
      </c>
      <c r="I44" s="30" t="s">
        <v>227</v>
      </c>
      <c r="J44" s="31" t="s">
        <v>29</v>
      </c>
    </row>
    <row r="45" spans="2:37" ht="25" customHeight="1" thickBot="1" x14ac:dyDescent="0.6">
      <c r="B45" s="139"/>
      <c r="C45" s="142"/>
      <c r="D45" s="10" t="s">
        <v>132</v>
      </c>
      <c r="E45" s="61">
        <v>1</v>
      </c>
      <c r="F45" s="61">
        <v>1</v>
      </c>
      <c r="G45" s="61">
        <v>2</v>
      </c>
      <c r="H45" s="61">
        <v>2</v>
      </c>
      <c r="I45" s="61">
        <v>4</v>
      </c>
      <c r="J45" s="62">
        <v>3</v>
      </c>
    </row>
    <row r="46" spans="2:37" ht="20.149999999999999" customHeight="1" thickBot="1" x14ac:dyDescent="0.6">
      <c r="B46" s="11"/>
      <c r="U46" s="3" t="s">
        <v>261</v>
      </c>
      <c r="W46" s="5" t="s">
        <v>262</v>
      </c>
    </row>
    <row r="47" spans="2:37" ht="20.149999999999999" customHeight="1" thickBot="1" x14ac:dyDescent="0.6">
      <c r="B47" s="3" t="s">
        <v>33</v>
      </c>
      <c r="U47" s="104" t="s">
        <v>251</v>
      </c>
      <c r="V47" s="105" t="s">
        <v>7</v>
      </c>
      <c r="W47" s="106"/>
    </row>
    <row r="48" spans="2:37" ht="18" customHeight="1" thickBot="1" x14ac:dyDescent="0.6">
      <c r="B48" s="13"/>
      <c r="C48" s="14" t="s">
        <v>2</v>
      </c>
      <c r="D48" s="125" t="s">
        <v>291</v>
      </c>
      <c r="E48" s="125"/>
      <c r="F48" s="125"/>
      <c r="G48" s="125"/>
      <c r="H48" s="125"/>
      <c r="I48" s="125"/>
      <c r="J48" s="126"/>
      <c r="U48" s="87"/>
      <c r="V48" s="37" t="s">
        <v>227</v>
      </c>
      <c r="W48" s="38" t="s">
        <v>29</v>
      </c>
    </row>
    <row r="49" spans="2:23" ht="18" customHeight="1" x14ac:dyDescent="0.55000000000000004">
      <c r="B49" s="134" t="s">
        <v>232</v>
      </c>
      <c r="C49" s="136" t="s">
        <v>10</v>
      </c>
      <c r="D49" s="165" t="s">
        <v>34</v>
      </c>
      <c r="E49" s="165"/>
      <c r="F49" s="165"/>
      <c r="G49" s="165"/>
      <c r="H49" s="165"/>
      <c r="I49" s="165"/>
      <c r="J49" s="166"/>
      <c r="U49" s="13">
        <v>0</v>
      </c>
      <c r="V49" s="50">
        <f>AK16/26*100</f>
        <v>3.8461538461538463</v>
      </c>
      <c r="W49" s="51">
        <f>AK21/26*100</f>
        <v>3.8461538461538463</v>
      </c>
    </row>
    <row r="50" spans="2:23" ht="18" customHeight="1" x14ac:dyDescent="0.55000000000000004">
      <c r="B50" s="109"/>
      <c r="C50" s="136"/>
      <c r="D50" s="167" t="s">
        <v>35</v>
      </c>
      <c r="E50" s="167"/>
      <c r="F50" s="167"/>
      <c r="G50" s="167"/>
      <c r="H50" s="167"/>
      <c r="I50" s="167"/>
      <c r="J50" s="168"/>
      <c r="U50" s="39">
        <v>1</v>
      </c>
      <c r="V50" s="44">
        <f>AK17/26*100</f>
        <v>0</v>
      </c>
      <c r="W50" s="45">
        <f>AK22/26*100</f>
        <v>0</v>
      </c>
    </row>
    <row r="51" spans="2:23" ht="15" customHeight="1" x14ac:dyDescent="0.55000000000000004">
      <c r="B51" s="109"/>
      <c r="C51" s="83" t="s">
        <v>27</v>
      </c>
      <c r="D51" s="82" t="s">
        <v>43</v>
      </c>
      <c r="E51" s="122" t="s">
        <v>263</v>
      </c>
      <c r="F51" s="123"/>
      <c r="G51" s="122" t="s">
        <v>7</v>
      </c>
      <c r="H51" s="123"/>
      <c r="I51" s="122" t="s">
        <v>28</v>
      </c>
      <c r="J51" s="124"/>
      <c r="U51" s="40">
        <v>2</v>
      </c>
      <c r="V51" s="44">
        <f>AK18/26*100</f>
        <v>76.923076923076934</v>
      </c>
      <c r="W51" s="45">
        <f>AK23/26*100</f>
        <v>80.769230769230774</v>
      </c>
    </row>
    <row r="52" spans="2:23" ht="15" customHeight="1" x14ac:dyDescent="0.55000000000000004">
      <c r="B52" s="109"/>
      <c r="C52" s="83"/>
      <c r="D52" s="84"/>
      <c r="E52" s="30" t="s">
        <v>227</v>
      </c>
      <c r="F52" s="30" t="s">
        <v>29</v>
      </c>
      <c r="G52" s="30" t="s">
        <v>227</v>
      </c>
      <c r="H52" s="30" t="s">
        <v>29</v>
      </c>
      <c r="I52" s="30" t="s">
        <v>227</v>
      </c>
      <c r="J52" s="31" t="s">
        <v>29</v>
      </c>
      <c r="U52" s="40">
        <v>3</v>
      </c>
      <c r="V52" s="44">
        <f>AK19/26*100</f>
        <v>19.230769230769234</v>
      </c>
      <c r="W52" s="45">
        <f>AK24/26*100</f>
        <v>15.384615384615385</v>
      </c>
    </row>
    <row r="53" spans="2:23" ht="18" customHeight="1" thickBot="1" x14ac:dyDescent="0.6">
      <c r="B53" s="109"/>
      <c r="C53" s="83"/>
      <c r="D53" s="17" t="s">
        <v>169</v>
      </c>
      <c r="E53" s="59">
        <v>1</v>
      </c>
      <c r="F53" s="59">
        <v>1</v>
      </c>
      <c r="G53" s="59">
        <v>2</v>
      </c>
      <c r="H53" s="59">
        <v>2</v>
      </c>
      <c r="I53" s="59">
        <v>3</v>
      </c>
      <c r="J53" s="60">
        <v>2</v>
      </c>
      <c r="U53" s="41">
        <v>4</v>
      </c>
      <c r="V53" s="52">
        <f>AK20/26*100</f>
        <v>0</v>
      </c>
      <c r="W53" s="53">
        <f>AK25/26*100</f>
        <v>0</v>
      </c>
    </row>
    <row r="54" spans="2:23" ht="18" customHeight="1" x14ac:dyDescent="0.55000000000000004">
      <c r="B54" s="109"/>
      <c r="C54" s="83"/>
      <c r="D54" s="17" t="s">
        <v>170</v>
      </c>
      <c r="E54" s="59">
        <v>1</v>
      </c>
      <c r="F54" s="59">
        <v>1</v>
      </c>
      <c r="G54" s="59">
        <v>3</v>
      </c>
      <c r="H54" s="59">
        <v>2</v>
      </c>
      <c r="I54" s="59">
        <v>3</v>
      </c>
      <c r="J54" s="60">
        <v>2</v>
      </c>
    </row>
    <row r="55" spans="2:23" ht="18" customHeight="1" x14ac:dyDescent="0.55000000000000004">
      <c r="B55" s="135"/>
      <c r="C55" s="84"/>
      <c r="D55" s="18" t="s">
        <v>171</v>
      </c>
      <c r="E55" s="59">
        <v>1</v>
      </c>
      <c r="F55" s="59">
        <v>1</v>
      </c>
      <c r="G55" s="59">
        <v>2</v>
      </c>
      <c r="H55" s="59">
        <v>2</v>
      </c>
      <c r="I55" s="59">
        <v>4</v>
      </c>
      <c r="J55" s="60">
        <v>2</v>
      </c>
    </row>
    <row r="56" spans="2:23" ht="18" customHeight="1" x14ac:dyDescent="0.55000000000000004">
      <c r="B56" s="134" t="s">
        <v>233</v>
      </c>
      <c r="C56" s="136" t="s">
        <v>10</v>
      </c>
      <c r="D56" s="143" t="s">
        <v>36</v>
      </c>
      <c r="E56" s="144"/>
      <c r="F56" s="144"/>
      <c r="G56" s="144"/>
      <c r="H56" s="144"/>
      <c r="I56" s="144"/>
      <c r="J56" s="145"/>
    </row>
    <row r="57" spans="2:23" ht="18" customHeight="1" x14ac:dyDescent="0.55000000000000004">
      <c r="B57" s="109"/>
      <c r="C57" s="136"/>
      <c r="D57" s="146" t="s">
        <v>37</v>
      </c>
      <c r="E57" s="147"/>
      <c r="F57" s="147"/>
      <c r="G57" s="147"/>
      <c r="H57" s="147"/>
      <c r="I57" s="147"/>
      <c r="J57" s="148"/>
    </row>
    <row r="58" spans="2:23" ht="15" customHeight="1" x14ac:dyDescent="0.55000000000000004">
      <c r="B58" s="109"/>
      <c r="C58" s="103" t="s">
        <v>27</v>
      </c>
      <c r="D58" s="82" t="s">
        <v>43</v>
      </c>
      <c r="E58" s="122" t="s">
        <v>263</v>
      </c>
      <c r="F58" s="123"/>
      <c r="G58" s="122" t="s">
        <v>7</v>
      </c>
      <c r="H58" s="123"/>
      <c r="I58" s="122" t="s">
        <v>28</v>
      </c>
      <c r="J58" s="124"/>
    </row>
    <row r="59" spans="2:23" ht="15" customHeight="1" x14ac:dyDescent="0.55000000000000004">
      <c r="B59" s="109"/>
      <c r="C59" s="103"/>
      <c r="D59" s="84"/>
      <c r="E59" s="30" t="s">
        <v>227</v>
      </c>
      <c r="F59" s="30" t="s">
        <v>29</v>
      </c>
      <c r="G59" s="30" t="s">
        <v>227</v>
      </c>
      <c r="H59" s="30" t="s">
        <v>29</v>
      </c>
      <c r="I59" s="30" t="s">
        <v>227</v>
      </c>
      <c r="J59" s="31" t="s">
        <v>29</v>
      </c>
    </row>
    <row r="60" spans="2:23" ht="18" customHeight="1" thickBot="1" x14ac:dyDescent="0.6">
      <c r="B60" s="109"/>
      <c r="C60" s="103"/>
      <c r="D60" s="1" t="s">
        <v>172</v>
      </c>
      <c r="E60" s="59">
        <v>1</v>
      </c>
      <c r="F60" s="59">
        <v>1</v>
      </c>
      <c r="G60" s="59">
        <v>2</v>
      </c>
      <c r="H60" s="59">
        <v>2</v>
      </c>
      <c r="I60" s="59">
        <v>4</v>
      </c>
      <c r="J60" s="60">
        <v>3</v>
      </c>
      <c r="U60" s="3" t="s">
        <v>261</v>
      </c>
      <c r="W60" s="5" t="s">
        <v>262</v>
      </c>
    </row>
    <row r="61" spans="2:23" ht="18" customHeight="1" x14ac:dyDescent="0.55000000000000004">
      <c r="B61" s="109"/>
      <c r="C61" s="82"/>
      <c r="D61" s="19" t="s">
        <v>173</v>
      </c>
      <c r="E61" s="55">
        <v>1</v>
      </c>
      <c r="F61" s="55">
        <v>1</v>
      </c>
      <c r="G61" s="55">
        <v>2</v>
      </c>
      <c r="H61" s="55">
        <v>2</v>
      </c>
      <c r="I61" s="55">
        <v>3</v>
      </c>
      <c r="J61" s="56">
        <v>3</v>
      </c>
      <c r="U61" s="104" t="s">
        <v>251</v>
      </c>
      <c r="V61" s="89" t="s">
        <v>28</v>
      </c>
      <c r="W61" s="106"/>
    </row>
    <row r="62" spans="2:23" ht="24.75" customHeight="1" thickBot="1" x14ac:dyDescent="0.6">
      <c r="B62" s="135"/>
      <c r="C62" s="82"/>
      <c r="D62" s="19" t="s">
        <v>276</v>
      </c>
      <c r="E62" s="55">
        <v>1</v>
      </c>
      <c r="F62" s="55">
        <v>1</v>
      </c>
      <c r="G62" s="55">
        <v>2</v>
      </c>
      <c r="H62" s="55">
        <v>2</v>
      </c>
      <c r="I62" s="55">
        <v>3</v>
      </c>
      <c r="J62" s="56">
        <v>3</v>
      </c>
      <c r="U62" s="86"/>
      <c r="V62" s="54" t="s">
        <v>227</v>
      </c>
      <c r="W62" s="23" t="s">
        <v>29</v>
      </c>
    </row>
    <row r="63" spans="2:23" ht="18" customHeight="1" x14ac:dyDescent="0.55000000000000004">
      <c r="B63" s="134" t="s">
        <v>234</v>
      </c>
      <c r="C63" s="15" t="s">
        <v>10</v>
      </c>
      <c r="D63" s="143" t="s">
        <v>274</v>
      </c>
      <c r="E63" s="144"/>
      <c r="F63" s="144"/>
      <c r="G63" s="144"/>
      <c r="H63" s="144"/>
      <c r="I63" s="144"/>
      <c r="J63" s="145"/>
      <c r="U63" s="13">
        <v>0</v>
      </c>
      <c r="V63" s="50">
        <f>AK26/26*100</f>
        <v>0</v>
      </c>
      <c r="W63" s="51">
        <f>AK31/26*100</f>
        <v>0</v>
      </c>
    </row>
    <row r="64" spans="2:23" ht="15" customHeight="1" x14ac:dyDescent="0.55000000000000004">
      <c r="B64" s="109"/>
      <c r="C64" s="103" t="s">
        <v>27</v>
      </c>
      <c r="D64" s="82" t="s">
        <v>43</v>
      </c>
      <c r="E64" s="122" t="s">
        <v>263</v>
      </c>
      <c r="F64" s="123"/>
      <c r="G64" s="122" t="s">
        <v>7</v>
      </c>
      <c r="H64" s="123"/>
      <c r="I64" s="122" t="s">
        <v>28</v>
      </c>
      <c r="J64" s="124"/>
      <c r="U64" s="40">
        <v>1</v>
      </c>
      <c r="V64" s="46">
        <f>AK27/26*100</f>
        <v>0</v>
      </c>
      <c r="W64" s="47">
        <f>AK32/26*100</f>
        <v>0</v>
      </c>
    </row>
    <row r="65" spans="2:23" ht="15" customHeight="1" x14ac:dyDescent="0.55000000000000004">
      <c r="B65" s="109"/>
      <c r="C65" s="103"/>
      <c r="D65" s="84"/>
      <c r="E65" s="30" t="s">
        <v>227</v>
      </c>
      <c r="F65" s="30" t="s">
        <v>29</v>
      </c>
      <c r="G65" s="30" t="s">
        <v>227</v>
      </c>
      <c r="H65" s="30" t="s">
        <v>29</v>
      </c>
      <c r="I65" s="30" t="s">
        <v>227</v>
      </c>
      <c r="J65" s="31" t="s">
        <v>29</v>
      </c>
      <c r="U65" s="40">
        <v>2</v>
      </c>
      <c r="V65" s="46">
        <f>AK28/26*100</f>
        <v>0</v>
      </c>
      <c r="W65" s="47">
        <f>AK33/26*100</f>
        <v>15.384615384615385</v>
      </c>
    </row>
    <row r="66" spans="2:23" ht="18" customHeight="1" x14ac:dyDescent="0.55000000000000004">
      <c r="B66" s="109"/>
      <c r="C66" s="103"/>
      <c r="D66" s="1" t="s">
        <v>241</v>
      </c>
      <c r="E66" s="59">
        <v>1</v>
      </c>
      <c r="F66" s="59">
        <v>1</v>
      </c>
      <c r="G66" s="59">
        <v>2</v>
      </c>
      <c r="H66" s="59">
        <v>2</v>
      </c>
      <c r="I66" s="59">
        <v>4</v>
      </c>
      <c r="J66" s="60">
        <v>3</v>
      </c>
      <c r="U66" s="40">
        <v>3</v>
      </c>
      <c r="V66" s="46">
        <f>AK29/26*100</f>
        <v>53.846153846153847</v>
      </c>
      <c r="W66" s="47">
        <f>AK34/26*100</f>
        <v>61.53846153846154</v>
      </c>
    </row>
    <row r="67" spans="2:23" ht="24.75" customHeight="1" thickBot="1" x14ac:dyDescent="0.6">
      <c r="B67" s="109"/>
      <c r="C67" s="82"/>
      <c r="D67" s="19" t="s">
        <v>290</v>
      </c>
      <c r="E67" s="55">
        <v>1</v>
      </c>
      <c r="F67" s="55">
        <v>1</v>
      </c>
      <c r="G67" s="55">
        <v>2</v>
      </c>
      <c r="H67" s="55">
        <v>2</v>
      </c>
      <c r="I67" s="55">
        <v>3</v>
      </c>
      <c r="J67" s="56">
        <v>3</v>
      </c>
      <c r="U67" s="41">
        <v>4</v>
      </c>
      <c r="V67" s="48">
        <f>AK30/26*100</f>
        <v>46.153846153846153</v>
      </c>
      <c r="W67" s="49">
        <f>AK35/26*100</f>
        <v>23.076923076923077</v>
      </c>
    </row>
    <row r="68" spans="2:23" ht="28.5" customHeight="1" thickBot="1" x14ac:dyDescent="0.6">
      <c r="B68" s="110"/>
      <c r="C68" s="142"/>
      <c r="D68" s="10" t="s">
        <v>242</v>
      </c>
      <c r="E68" s="61">
        <v>1</v>
      </c>
      <c r="F68" s="61">
        <v>1</v>
      </c>
      <c r="G68" s="61">
        <v>2</v>
      </c>
      <c r="H68" s="61">
        <v>2</v>
      </c>
      <c r="I68" s="61">
        <v>3</v>
      </c>
      <c r="J68" s="62">
        <v>3</v>
      </c>
    </row>
    <row r="69" spans="2:23" ht="18" customHeight="1" x14ac:dyDescent="0.55000000000000004">
      <c r="B69" s="20"/>
    </row>
    <row r="70" spans="2:23" ht="18" customHeight="1" thickBot="1" x14ac:dyDescent="0.6">
      <c r="B70" s="3" t="s">
        <v>38</v>
      </c>
    </row>
    <row r="71" spans="2:23" ht="18" customHeight="1" x14ac:dyDescent="0.55000000000000004">
      <c r="B71" s="108" t="s">
        <v>235</v>
      </c>
      <c r="C71" s="21" t="s">
        <v>2</v>
      </c>
      <c r="D71" s="150" t="s">
        <v>39</v>
      </c>
      <c r="E71" s="151"/>
      <c r="F71" s="151"/>
      <c r="G71" s="151"/>
      <c r="H71" s="151"/>
      <c r="I71" s="151"/>
      <c r="J71" s="152"/>
    </row>
    <row r="72" spans="2:23" ht="18" customHeight="1" x14ac:dyDescent="0.55000000000000004">
      <c r="B72" s="109"/>
      <c r="C72" s="153" t="s">
        <v>4</v>
      </c>
      <c r="D72" s="156" t="s">
        <v>40</v>
      </c>
      <c r="E72" s="157"/>
      <c r="F72" s="157"/>
      <c r="G72" s="157"/>
      <c r="H72" s="157"/>
      <c r="I72" s="157"/>
      <c r="J72" s="158"/>
    </row>
    <row r="73" spans="2:23" ht="18" customHeight="1" x14ac:dyDescent="0.55000000000000004">
      <c r="B73" s="109"/>
      <c r="C73" s="154"/>
      <c r="D73" s="159" t="s">
        <v>41</v>
      </c>
      <c r="E73" s="160"/>
      <c r="F73" s="160"/>
      <c r="G73" s="160"/>
      <c r="H73" s="160"/>
      <c r="I73" s="160"/>
      <c r="J73" s="161"/>
    </row>
    <row r="74" spans="2:23" ht="18" customHeight="1" x14ac:dyDescent="0.55000000000000004">
      <c r="B74" s="109"/>
      <c r="C74" s="155"/>
      <c r="D74" s="162" t="s">
        <v>42</v>
      </c>
      <c r="E74" s="163"/>
      <c r="F74" s="163"/>
      <c r="G74" s="163"/>
      <c r="H74" s="163"/>
      <c r="I74" s="163"/>
      <c r="J74" s="164"/>
    </row>
    <row r="75" spans="2:23" ht="15" customHeight="1" x14ac:dyDescent="0.55000000000000004">
      <c r="B75" s="109"/>
      <c r="C75" s="83" t="s">
        <v>27</v>
      </c>
      <c r="D75" s="82" t="s">
        <v>43</v>
      </c>
      <c r="E75" s="122" t="s">
        <v>263</v>
      </c>
      <c r="F75" s="123"/>
      <c r="G75" s="122" t="s">
        <v>7</v>
      </c>
      <c r="H75" s="123"/>
      <c r="I75" s="122" t="s">
        <v>28</v>
      </c>
      <c r="J75" s="124"/>
    </row>
    <row r="76" spans="2:23" ht="15" customHeight="1" x14ac:dyDescent="0.55000000000000004">
      <c r="B76" s="109"/>
      <c r="C76" s="83"/>
      <c r="D76" s="84"/>
      <c r="E76" s="30" t="s">
        <v>227</v>
      </c>
      <c r="F76" s="30" t="s">
        <v>29</v>
      </c>
      <c r="G76" s="30" t="s">
        <v>227</v>
      </c>
      <c r="H76" s="30" t="s">
        <v>29</v>
      </c>
      <c r="I76" s="30" t="s">
        <v>227</v>
      </c>
      <c r="J76" s="31" t="s">
        <v>29</v>
      </c>
    </row>
    <row r="77" spans="2:23" ht="18" customHeight="1" x14ac:dyDescent="0.55000000000000004">
      <c r="B77" s="109"/>
      <c r="C77" s="83"/>
      <c r="D77" s="1" t="s">
        <v>174</v>
      </c>
      <c r="E77" s="59">
        <v>1</v>
      </c>
      <c r="F77" s="59">
        <v>1</v>
      </c>
      <c r="G77" s="59">
        <v>2</v>
      </c>
      <c r="H77" s="59">
        <v>2</v>
      </c>
      <c r="I77" s="59">
        <v>3</v>
      </c>
      <c r="J77" s="60">
        <v>3</v>
      </c>
    </row>
    <row r="78" spans="2:23" ht="18" customHeight="1" x14ac:dyDescent="0.55000000000000004">
      <c r="B78" s="109"/>
      <c r="C78" s="83"/>
      <c r="D78" s="1" t="s">
        <v>220</v>
      </c>
      <c r="E78" s="59">
        <v>1</v>
      </c>
      <c r="F78" s="59">
        <v>1</v>
      </c>
      <c r="G78" s="59">
        <v>2</v>
      </c>
      <c r="H78" s="59">
        <v>2</v>
      </c>
      <c r="I78" s="59">
        <v>4</v>
      </c>
      <c r="J78" s="60">
        <v>4</v>
      </c>
    </row>
    <row r="79" spans="2:23" ht="28.5" customHeight="1" thickBot="1" x14ac:dyDescent="0.6">
      <c r="B79" s="110"/>
      <c r="C79" s="90"/>
      <c r="D79" s="10" t="s">
        <v>215</v>
      </c>
      <c r="E79" s="61">
        <v>1</v>
      </c>
      <c r="F79" s="61">
        <v>1</v>
      </c>
      <c r="G79" s="61">
        <v>2</v>
      </c>
      <c r="H79" s="61">
        <v>2</v>
      </c>
      <c r="I79" s="61">
        <v>4</v>
      </c>
      <c r="J79" s="62">
        <v>3</v>
      </c>
    </row>
    <row r="81" spans="2:10" ht="23.15" customHeight="1" x14ac:dyDescent="0.55000000000000004">
      <c r="B81" s="198" t="s">
        <v>299</v>
      </c>
      <c r="C81" s="98"/>
      <c r="D81" s="98"/>
      <c r="E81" s="98"/>
      <c r="F81" s="98"/>
      <c r="G81" s="98"/>
      <c r="H81" s="98"/>
      <c r="I81" s="98"/>
      <c r="J81" s="99"/>
    </row>
    <row r="82" spans="2:10" ht="23.15" customHeight="1" x14ac:dyDescent="0.55000000000000004">
      <c r="B82" s="100"/>
      <c r="C82" s="101"/>
      <c r="D82" s="101"/>
      <c r="E82" s="101"/>
      <c r="F82" s="101"/>
      <c r="G82" s="101"/>
      <c r="H82" s="101"/>
      <c r="I82" s="101"/>
      <c r="J82" s="102"/>
    </row>
    <row r="83" spans="2:10" ht="5.15" customHeight="1" x14ac:dyDescent="0.55000000000000004"/>
    <row r="84" spans="2:10" ht="23.15" customHeight="1" x14ac:dyDescent="0.55000000000000004">
      <c r="B84" s="198" t="s">
        <v>300</v>
      </c>
      <c r="C84" s="98"/>
      <c r="D84" s="98"/>
      <c r="E84" s="98"/>
      <c r="F84" s="98"/>
      <c r="G84" s="98"/>
      <c r="H84" s="98"/>
      <c r="I84" s="98"/>
      <c r="J84" s="99"/>
    </row>
    <row r="85" spans="2:10" ht="23.15" customHeight="1" x14ac:dyDescent="0.55000000000000004">
      <c r="B85" s="100"/>
      <c r="C85" s="101"/>
      <c r="D85" s="101"/>
      <c r="E85" s="101"/>
      <c r="F85" s="101"/>
      <c r="G85" s="101"/>
      <c r="H85" s="101"/>
      <c r="I85" s="101"/>
      <c r="J85" s="102"/>
    </row>
    <row r="86" spans="2:10" ht="5.15" customHeight="1" x14ac:dyDescent="0.55000000000000004"/>
  </sheetData>
  <sheetProtection algorithmName="SHA-512" hashValue="GvF6rB9XkXldQaqiAu97ZckXAnmofagSBDFHWHEpExnF2hhA/3dlJkYDqbiEVoUuBhY+WPXC0PnDoyEzQ/uZ9w==" saltValue="MvD8bfwfAcnFPqEb7dVzeQ==" spinCount="100000" sheet="1" objects="1" scenarios="1"/>
  <mergeCells count="107">
    <mergeCell ref="B1:J1"/>
    <mergeCell ref="E3:J3"/>
    <mergeCell ref="B5:J5"/>
    <mergeCell ref="M5:N5"/>
    <mergeCell ref="M6:M8"/>
    <mergeCell ref="Z6:Z15"/>
    <mergeCell ref="D11:D12"/>
    <mergeCell ref="E11:F11"/>
    <mergeCell ref="G11:H11"/>
    <mergeCell ref="I11:J11"/>
    <mergeCell ref="AA11:AA15"/>
    <mergeCell ref="N12:N13"/>
    <mergeCell ref="M14:N14"/>
    <mergeCell ref="M15:M17"/>
    <mergeCell ref="Z16:Z25"/>
    <mergeCell ref="AA16:AA20"/>
    <mergeCell ref="AA6:AA10"/>
    <mergeCell ref="D7:I7"/>
    <mergeCell ref="B8:B16"/>
    <mergeCell ref="D8:J8"/>
    <mergeCell ref="C9:C10"/>
    <mergeCell ref="D9:J9"/>
    <mergeCell ref="M9:N9"/>
    <mergeCell ref="D10:J10"/>
    <mergeCell ref="M10:M13"/>
    <mergeCell ref="C11:C16"/>
    <mergeCell ref="B17:B26"/>
    <mergeCell ref="D17:J17"/>
    <mergeCell ref="C18:C20"/>
    <mergeCell ref="D18:J18"/>
    <mergeCell ref="D19:J19"/>
    <mergeCell ref="D20:J20"/>
    <mergeCell ref="C21:C26"/>
    <mergeCell ref="D21:D22"/>
    <mergeCell ref="E21:F21"/>
    <mergeCell ref="G21:H21"/>
    <mergeCell ref="AA31:AA35"/>
    <mergeCell ref="D32:J32"/>
    <mergeCell ref="C33:C40"/>
    <mergeCell ref="D33:D34"/>
    <mergeCell ref="E33:F33"/>
    <mergeCell ref="G33:H33"/>
    <mergeCell ref="I33:J33"/>
    <mergeCell ref="I21:J21"/>
    <mergeCell ref="AA21:AA25"/>
    <mergeCell ref="Z26:Z35"/>
    <mergeCell ref="AA26:AA30"/>
    <mergeCell ref="D27:J27"/>
    <mergeCell ref="C28:C32"/>
    <mergeCell ref="D28:J28"/>
    <mergeCell ref="U28:U29"/>
    <mergeCell ref="V28:W28"/>
    <mergeCell ref="B41:B45"/>
    <mergeCell ref="D41:J41"/>
    <mergeCell ref="D42:J42"/>
    <mergeCell ref="C43:C45"/>
    <mergeCell ref="D43:D44"/>
    <mergeCell ref="E43:F43"/>
    <mergeCell ref="G43:H43"/>
    <mergeCell ref="I43:J43"/>
    <mergeCell ref="D29:J29"/>
    <mergeCell ref="D30:J30"/>
    <mergeCell ref="D31:J31"/>
    <mergeCell ref="B27:B40"/>
    <mergeCell ref="U47:U48"/>
    <mergeCell ref="V47:W47"/>
    <mergeCell ref="D48:J48"/>
    <mergeCell ref="B49:B55"/>
    <mergeCell ref="C49:C50"/>
    <mergeCell ref="D49:J49"/>
    <mergeCell ref="D50:J50"/>
    <mergeCell ref="C51:C55"/>
    <mergeCell ref="D51:D52"/>
    <mergeCell ref="E51:F51"/>
    <mergeCell ref="G51:H51"/>
    <mergeCell ref="I51:J51"/>
    <mergeCell ref="U61:U62"/>
    <mergeCell ref="V61:W61"/>
    <mergeCell ref="B63:B68"/>
    <mergeCell ref="D63:J63"/>
    <mergeCell ref="C64:C68"/>
    <mergeCell ref="D64:D65"/>
    <mergeCell ref="E64:F64"/>
    <mergeCell ref="G64:H64"/>
    <mergeCell ref="I64:J64"/>
    <mergeCell ref="B56:B62"/>
    <mergeCell ref="C56:C57"/>
    <mergeCell ref="D56:J56"/>
    <mergeCell ref="D57:J57"/>
    <mergeCell ref="C58:C62"/>
    <mergeCell ref="D58:D59"/>
    <mergeCell ref="E58:F58"/>
    <mergeCell ref="G58:H58"/>
    <mergeCell ref="I58:J58"/>
    <mergeCell ref="I75:J75"/>
    <mergeCell ref="B81:J82"/>
    <mergeCell ref="B84:J85"/>
    <mergeCell ref="B71:B79"/>
    <mergeCell ref="D71:J71"/>
    <mergeCell ref="C72:C74"/>
    <mergeCell ref="D72:J72"/>
    <mergeCell ref="D73:J73"/>
    <mergeCell ref="D74:J74"/>
    <mergeCell ref="C75:C79"/>
    <mergeCell ref="D75:D76"/>
    <mergeCell ref="E75:F75"/>
    <mergeCell ref="G75:H75"/>
  </mergeCells>
  <phoneticPr fontId="1"/>
  <pageMargins left="0.39370078740157483" right="0.39370078740157483" top="0.39370078740157483" bottom="0.39370078740157483" header="0.11811023622047245" footer="0.11811023622047245"/>
  <pageSetup paperSize="9" scale="82" orientation="portrait" r:id="rId1"/>
  <rowBreaks count="1" manualBreakCount="1">
    <brk id="45" min="2" max="23" man="1"/>
  </rowBreaks>
  <colBreaks count="1" manualBreakCount="1">
    <brk id="11" max="8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FF2C-5696-4CCC-85FD-49A1BBDEA5DF}">
  <dimension ref="B1:AH85"/>
  <sheetViews>
    <sheetView view="pageBreakPreview" topLeftCell="A79" zoomScaleNormal="100" zoomScaleSheetLayoutView="100" workbookViewId="0">
      <selection activeCell="D7" sqref="D7:I7"/>
    </sheetView>
  </sheetViews>
  <sheetFormatPr defaultColWidth="9" defaultRowHeight="20.149999999999999" customHeight="1" x14ac:dyDescent="0.55000000000000004"/>
  <cols>
    <col min="1" max="1" width="1.58203125" style="3" customWidth="1"/>
    <col min="2" max="2" width="7.58203125" style="3" customWidth="1"/>
    <col min="3" max="3" width="8.58203125" style="4" customWidth="1"/>
    <col min="4" max="4" width="55.75" style="12" customWidth="1"/>
    <col min="5" max="8" width="5.58203125" style="3" customWidth="1"/>
    <col min="9" max="9" width="1.58203125" style="3" customWidth="1"/>
    <col min="10" max="10" width="2.08203125" style="3" customWidth="1"/>
    <col min="11" max="20" width="7.58203125" style="3" customWidth="1"/>
    <col min="21" max="21" width="1.83203125" style="3" customWidth="1"/>
    <col min="22" max="22" width="7.58203125" style="3" customWidth="1"/>
    <col min="23" max="34" width="6.58203125" style="3" customWidth="1"/>
    <col min="35" max="16384" width="9" style="3"/>
  </cols>
  <sheetData>
    <row r="1" spans="2:34" ht="20.149999999999999" customHeight="1" x14ac:dyDescent="0.55000000000000004">
      <c r="B1" s="107" t="s">
        <v>44</v>
      </c>
      <c r="C1" s="107"/>
      <c r="D1" s="107"/>
      <c r="E1" s="107"/>
      <c r="F1" s="107"/>
      <c r="G1" s="107"/>
      <c r="H1" s="107"/>
    </row>
    <row r="2" spans="2:34" ht="20.149999999999999" customHeight="1" x14ac:dyDescent="0.55000000000000004">
      <c r="B2" s="2" t="s">
        <v>168</v>
      </c>
      <c r="C2" s="2"/>
      <c r="D2" s="2"/>
      <c r="E2" s="2"/>
      <c r="F2" s="2"/>
      <c r="G2" s="2"/>
      <c r="H2" s="2"/>
      <c r="X2" s="3">
        <v>28</v>
      </c>
    </row>
    <row r="3" spans="2:34" ht="20.149999999999999" customHeight="1" x14ac:dyDescent="0.55000000000000004">
      <c r="D3" s="5" t="s">
        <v>30</v>
      </c>
      <c r="E3" s="91"/>
      <c r="F3" s="91"/>
      <c r="G3" s="91"/>
      <c r="H3" s="91"/>
      <c r="K3" s="3" t="s">
        <v>238</v>
      </c>
    </row>
    <row r="4" spans="2:34" ht="5.15" customHeight="1" thickBot="1" x14ac:dyDescent="0.6">
      <c r="D4" s="5"/>
    </row>
    <row r="5" spans="2:34" ht="50.15" customHeight="1" x14ac:dyDescent="0.55000000000000004">
      <c r="B5" s="92" t="s">
        <v>304</v>
      </c>
      <c r="C5" s="93"/>
      <c r="D5" s="93"/>
      <c r="E5" s="93"/>
      <c r="F5" s="93"/>
      <c r="G5" s="93"/>
      <c r="H5" s="94"/>
      <c r="K5" s="88"/>
      <c r="L5" s="89"/>
      <c r="M5" s="65" t="s">
        <v>228</v>
      </c>
      <c r="N5" s="65" t="s">
        <v>229</v>
      </c>
      <c r="O5" s="65" t="s">
        <v>230</v>
      </c>
      <c r="P5" s="65" t="s">
        <v>236</v>
      </c>
      <c r="Q5" s="65" t="s">
        <v>232</v>
      </c>
      <c r="R5" s="65" t="s">
        <v>233</v>
      </c>
      <c r="S5" s="65" t="s">
        <v>234</v>
      </c>
      <c r="T5" s="66" t="s">
        <v>235</v>
      </c>
      <c r="W5" s="9"/>
      <c r="X5" s="9"/>
      <c r="Y5" s="9"/>
      <c r="Z5" s="1" t="s">
        <v>228</v>
      </c>
      <c r="AA5" s="1" t="s">
        <v>229</v>
      </c>
      <c r="AB5" s="1" t="s">
        <v>230</v>
      </c>
      <c r="AC5" s="1" t="s">
        <v>236</v>
      </c>
      <c r="AD5" s="1" t="s">
        <v>232</v>
      </c>
      <c r="AE5" s="1" t="s">
        <v>233</v>
      </c>
      <c r="AF5" s="1" t="s">
        <v>234</v>
      </c>
      <c r="AG5" s="1" t="s">
        <v>235</v>
      </c>
    </row>
    <row r="6" spans="2:34" ht="20.149999999999999" customHeight="1" x14ac:dyDescent="0.55000000000000004">
      <c r="K6" s="85" t="s">
        <v>7</v>
      </c>
      <c r="L6" s="8" t="s">
        <v>227</v>
      </c>
      <c r="M6" s="63" t="e">
        <f>AVERAGE(E14:E17)</f>
        <v>#DIV/0!</v>
      </c>
      <c r="N6" s="63" t="e">
        <f>AVERAGE(E24:E27)</f>
        <v>#DIV/0!</v>
      </c>
      <c r="O6" s="63" t="e">
        <f>AVERAGE(E35:E40)</f>
        <v>#DIV/0!</v>
      </c>
      <c r="P6" s="63" t="e">
        <f>AVERAGE(E46:E49)</f>
        <v>#DIV/0!</v>
      </c>
      <c r="Q6" s="63" t="e">
        <f>AVERAGE(E56:E58)</f>
        <v>#DIV/0!</v>
      </c>
      <c r="R6" s="63" t="e">
        <f>AVERAGE(E62:E63)</f>
        <v>#DIV/0!</v>
      </c>
      <c r="S6" s="63" t="e">
        <f>AVERAGE(E67:E68)</f>
        <v>#DIV/0!</v>
      </c>
      <c r="T6" s="67" t="e">
        <f>AVERAGE(E76:E78)</f>
        <v>#DIV/0!</v>
      </c>
      <c r="W6" s="82" t="s">
        <v>7</v>
      </c>
      <c r="X6" s="82" t="s">
        <v>227</v>
      </c>
      <c r="Y6" s="9">
        <v>0</v>
      </c>
      <c r="Z6" s="9">
        <f>COUNTIF(E14:E17,0)</f>
        <v>0</v>
      </c>
      <c r="AA6" s="9">
        <f>COUNTIF(E24:E27,0)</f>
        <v>0</v>
      </c>
      <c r="AB6" s="9">
        <f>COUNTIF(E35:E40,0)</f>
        <v>0</v>
      </c>
      <c r="AC6" s="9">
        <f>COUNTIF(E46:E49,0)</f>
        <v>0</v>
      </c>
      <c r="AD6" s="9">
        <f>COUNTIF(E56:E58,0)</f>
        <v>0</v>
      </c>
      <c r="AE6" s="9">
        <f>COUNTIF(E62:E63,0)</f>
        <v>0</v>
      </c>
      <c r="AF6" s="9">
        <f>COUNTIF(E67:E68,0)</f>
        <v>0</v>
      </c>
      <c r="AG6" s="9">
        <f>COUNTIF(E76:E78,0)</f>
        <v>0</v>
      </c>
      <c r="AH6" s="3">
        <f>SUM(Z6:AG6)</f>
        <v>0</v>
      </c>
    </row>
    <row r="7" spans="2:34" ht="18" customHeight="1" thickBot="1" x14ac:dyDescent="0.6">
      <c r="B7" s="3" t="s">
        <v>1</v>
      </c>
      <c r="D7" s="149" t="s">
        <v>305</v>
      </c>
      <c r="E7" s="149"/>
      <c r="F7" s="149"/>
      <c r="G7" s="149"/>
      <c r="H7" s="149"/>
      <c r="I7" s="149"/>
      <c r="K7" s="86"/>
      <c r="L7" s="8" t="s">
        <v>29</v>
      </c>
      <c r="M7" s="63" t="e">
        <f>AVERAGE(F14:F17)</f>
        <v>#DIV/0!</v>
      </c>
      <c r="N7" s="63" t="e">
        <f>AVERAGE(F24:F27)</f>
        <v>#DIV/0!</v>
      </c>
      <c r="O7" s="63" t="e">
        <f>AVERAGE(F35:F40)</f>
        <v>#DIV/0!</v>
      </c>
      <c r="P7" s="63" t="e">
        <f>AVERAGE(F46:F49)</f>
        <v>#DIV/0!</v>
      </c>
      <c r="Q7" s="63" t="e">
        <f>AVERAGE(F56:F58)</f>
        <v>#DIV/0!</v>
      </c>
      <c r="R7" s="63" t="e">
        <f>AVERAGE(F62:F63)</f>
        <v>#DIV/0!</v>
      </c>
      <c r="S7" s="63" t="e">
        <f>AVERAGE(F67:F68)</f>
        <v>#DIV/0!</v>
      </c>
      <c r="T7" s="67" t="e">
        <f>AVERAGE(F76:F78)</f>
        <v>#DIV/0!</v>
      </c>
      <c r="W7" s="83"/>
      <c r="X7" s="83"/>
      <c r="Y7" s="9">
        <v>1</v>
      </c>
      <c r="Z7" s="9">
        <f>COUNTIF(E14:E17,1)</f>
        <v>0</v>
      </c>
      <c r="AA7" s="9">
        <f>COUNTIF(E24:E27,1)</f>
        <v>0</v>
      </c>
      <c r="AB7" s="9">
        <f>COUNTIF(E35:E40,1)</f>
        <v>0</v>
      </c>
      <c r="AC7" s="9">
        <f>COUNTIF(E46:E49,1)</f>
        <v>0</v>
      </c>
      <c r="AD7" s="9">
        <f>COUNTIF(E56:E58,1)</f>
        <v>0</v>
      </c>
      <c r="AE7" s="9">
        <f>COUNTIF(E62:E63,1)</f>
        <v>0</v>
      </c>
      <c r="AF7" s="9">
        <f>COUNTIF(E67:E68,1)</f>
        <v>0</v>
      </c>
      <c r="AG7" s="9">
        <f>COUNTIF(E76:E78,1)</f>
        <v>0</v>
      </c>
      <c r="AH7" s="3">
        <f t="shared" ref="AH7:AH25" si="0">SUM(Z7:AG7)</f>
        <v>0</v>
      </c>
    </row>
    <row r="8" spans="2:34" ht="18" customHeight="1" thickBot="1" x14ac:dyDescent="0.6">
      <c r="B8" s="108" t="s">
        <v>228</v>
      </c>
      <c r="C8" s="6" t="s">
        <v>2</v>
      </c>
      <c r="D8" s="95" t="s">
        <v>48</v>
      </c>
      <c r="E8" s="95"/>
      <c r="F8" s="95"/>
      <c r="G8" s="95"/>
      <c r="H8" s="96"/>
      <c r="K8" s="87"/>
      <c r="L8" s="16" t="s">
        <v>239</v>
      </c>
      <c r="M8" s="64">
        <v>3</v>
      </c>
      <c r="N8" s="64">
        <v>3</v>
      </c>
      <c r="O8" s="64">
        <v>3</v>
      </c>
      <c r="P8" s="64">
        <v>3</v>
      </c>
      <c r="Q8" s="64">
        <v>3</v>
      </c>
      <c r="R8" s="64">
        <v>3</v>
      </c>
      <c r="S8" s="64">
        <v>3</v>
      </c>
      <c r="T8" s="70">
        <v>3</v>
      </c>
      <c r="W8" s="83"/>
      <c r="X8" s="83"/>
      <c r="Y8" s="9">
        <v>2</v>
      </c>
      <c r="Z8" s="9">
        <f>COUNTIF(E14:E17,2)</f>
        <v>0</v>
      </c>
      <c r="AA8" s="9">
        <f>COUNTIF(E24:E27,2)</f>
        <v>0</v>
      </c>
      <c r="AB8" s="9">
        <f>COUNTIF(E35:E40,2)</f>
        <v>0</v>
      </c>
      <c r="AC8" s="9">
        <f>COUNTIF(E46:E49,2)</f>
        <v>0</v>
      </c>
      <c r="AD8" s="9">
        <f>COUNTIF(E56:E58,2)</f>
        <v>0</v>
      </c>
      <c r="AE8" s="9">
        <f>COUNTIF(E62:E63,2)</f>
        <v>0</v>
      </c>
      <c r="AF8" s="9">
        <f>COUNTIF(E67:E68,2)</f>
        <v>0</v>
      </c>
      <c r="AG8" s="9">
        <f>COUNTIF(E76:E78,2)</f>
        <v>0</v>
      </c>
      <c r="AH8" s="3">
        <f t="shared" si="0"/>
        <v>0</v>
      </c>
    </row>
    <row r="9" spans="2:34" ht="21" customHeight="1" x14ac:dyDescent="0.55000000000000004">
      <c r="B9" s="109"/>
      <c r="C9" s="127" t="s">
        <v>4</v>
      </c>
      <c r="D9" s="128" t="s">
        <v>277</v>
      </c>
      <c r="E9" s="128"/>
      <c r="F9" s="128"/>
      <c r="G9" s="128"/>
      <c r="H9" s="129"/>
      <c r="K9" s="88"/>
      <c r="L9" s="89"/>
      <c r="M9" s="73" t="s">
        <v>228</v>
      </c>
      <c r="N9" s="73" t="s">
        <v>229</v>
      </c>
      <c r="O9" s="73" t="s">
        <v>230</v>
      </c>
      <c r="P9" s="73" t="s">
        <v>236</v>
      </c>
      <c r="Q9" s="73" t="s">
        <v>232</v>
      </c>
      <c r="R9" s="73" t="s">
        <v>233</v>
      </c>
      <c r="S9" s="73" t="s">
        <v>234</v>
      </c>
      <c r="T9" s="74" t="s">
        <v>235</v>
      </c>
      <c r="W9" s="83"/>
      <c r="X9" s="83"/>
      <c r="Y9" s="9">
        <v>3</v>
      </c>
      <c r="Z9" s="9">
        <f>COUNTIF(E14:E17,3)</f>
        <v>0</v>
      </c>
      <c r="AA9" s="9">
        <f>COUNTIF(E24:E27,3)</f>
        <v>0</v>
      </c>
      <c r="AB9" s="9">
        <f>COUNTIF(E35:E40,3)</f>
        <v>0</v>
      </c>
      <c r="AC9" s="9">
        <f>COUNTIF(E46:E49,3)</f>
        <v>0</v>
      </c>
      <c r="AD9" s="9">
        <f>COUNTIF(E56:E58,3)</f>
        <v>0</v>
      </c>
      <c r="AE9" s="9">
        <f>COUNTIF(E62:E63,3)</f>
        <v>0</v>
      </c>
      <c r="AF9" s="9">
        <f>COUNTIF(E67:E68,3)</f>
        <v>0</v>
      </c>
      <c r="AG9" s="9">
        <f>COUNTIF(E76:E78,3)</f>
        <v>0</v>
      </c>
      <c r="AH9" s="3">
        <f t="shared" si="0"/>
        <v>0</v>
      </c>
    </row>
    <row r="10" spans="2:34" ht="18" customHeight="1" x14ac:dyDescent="0.55000000000000004">
      <c r="B10" s="109"/>
      <c r="C10" s="127"/>
      <c r="D10" s="132" t="s">
        <v>49</v>
      </c>
      <c r="E10" s="132"/>
      <c r="F10" s="132"/>
      <c r="G10" s="132"/>
      <c r="H10" s="133"/>
      <c r="K10" s="85" t="s">
        <v>28</v>
      </c>
      <c r="L10" s="8" t="s">
        <v>227</v>
      </c>
      <c r="M10" s="63" t="e">
        <f>AVERAGE(G14:G17)</f>
        <v>#DIV/0!</v>
      </c>
      <c r="N10" s="63" t="e">
        <f>AVERAGE(G24:G27)</f>
        <v>#DIV/0!</v>
      </c>
      <c r="O10" s="63" t="e">
        <f>AVERAGE(G35:G40)</f>
        <v>#DIV/0!</v>
      </c>
      <c r="P10" s="63" t="e">
        <f>AVERAGE(G46:G49)</f>
        <v>#DIV/0!</v>
      </c>
      <c r="Q10" s="63" t="e">
        <f>AVERAGE(G56:G58)</f>
        <v>#DIV/0!</v>
      </c>
      <c r="R10" s="63" t="e">
        <f>AVERAGE(G62:G63)</f>
        <v>#DIV/0!</v>
      </c>
      <c r="S10" s="63" t="e">
        <f>AVERAGE(G67:G68)</f>
        <v>#DIV/0!</v>
      </c>
      <c r="T10" s="67" t="e">
        <f>AVERAGE(G76:G78)</f>
        <v>#DIV/0!</v>
      </c>
      <c r="W10" s="83"/>
      <c r="X10" s="84"/>
      <c r="Y10" s="9">
        <v>4</v>
      </c>
      <c r="Z10" s="9">
        <f>COUNTIF(E14:E17,4)</f>
        <v>0</v>
      </c>
      <c r="AA10" s="9">
        <f>COUNTIF(E24:E27,4)</f>
        <v>0</v>
      </c>
      <c r="AB10" s="9">
        <f>COUNTIF(E35:E40,4)</f>
        <v>0</v>
      </c>
      <c r="AC10" s="9">
        <f>COUNTIF(E46:E49,4)</f>
        <v>0</v>
      </c>
      <c r="AD10" s="9">
        <f>COUNTIF(E56:E58,4)</f>
        <v>0</v>
      </c>
      <c r="AE10" s="9">
        <f>COUNTIF(E62:E63,4)</f>
        <v>0</v>
      </c>
      <c r="AF10" s="9">
        <f>COUNTIF(E67:E68,4)</f>
        <v>0</v>
      </c>
      <c r="AG10" s="9">
        <f>COUNTIF(E76:E78,4)</f>
        <v>0</v>
      </c>
      <c r="AH10" s="3">
        <f t="shared" si="0"/>
        <v>0</v>
      </c>
    </row>
    <row r="11" spans="2:34" ht="15" customHeight="1" x14ac:dyDescent="0.55000000000000004">
      <c r="B11" s="109"/>
      <c r="C11" s="103" t="s">
        <v>27</v>
      </c>
      <c r="D11" s="82" t="s">
        <v>43</v>
      </c>
      <c r="E11" s="122" t="s">
        <v>7</v>
      </c>
      <c r="F11" s="123"/>
      <c r="G11" s="122" t="s">
        <v>28</v>
      </c>
      <c r="H11" s="124"/>
      <c r="K11" s="86"/>
      <c r="L11" s="8" t="s">
        <v>29</v>
      </c>
      <c r="M11" s="63" t="e">
        <f>AVERAGE(H14:H17)</f>
        <v>#DIV/0!</v>
      </c>
      <c r="N11" s="63" t="e">
        <f>AVERAGE(H24:H27)</f>
        <v>#DIV/0!</v>
      </c>
      <c r="O11" s="63" t="e">
        <f>AVERAGE(H35:H40)</f>
        <v>#DIV/0!</v>
      </c>
      <c r="P11" s="63" t="e">
        <f>AVERAGE(H46:H49)</f>
        <v>#DIV/0!</v>
      </c>
      <c r="Q11" s="63" t="e">
        <f>AVERAGE(H56:H58)</f>
        <v>#DIV/0!</v>
      </c>
      <c r="R11" s="63" t="e">
        <f>AVERAGE(H62:H63)</f>
        <v>#DIV/0!</v>
      </c>
      <c r="S11" s="63" t="e">
        <f>AVERAGE(H67:H68)</f>
        <v>#DIV/0!</v>
      </c>
      <c r="T11" s="67" t="e">
        <f>AVERAGE(H76:H78)</f>
        <v>#DIV/0!</v>
      </c>
      <c r="W11" s="83"/>
      <c r="X11" s="82" t="s">
        <v>29</v>
      </c>
      <c r="Y11" s="9">
        <v>0</v>
      </c>
      <c r="Z11" s="9">
        <f>COUNTIF(F14:F17,0)</f>
        <v>0</v>
      </c>
      <c r="AA11" s="9">
        <f>COUNTIF(F24:F27,0)</f>
        <v>0</v>
      </c>
      <c r="AB11" s="9">
        <f>COUNTIF(F35:F40,0)</f>
        <v>0</v>
      </c>
      <c r="AC11" s="9">
        <f>COUNTIF(F46:F49,0)</f>
        <v>0</v>
      </c>
      <c r="AD11" s="9">
        <f>COUNTIF(F56:F58,0)</f>
        <v>0</v>
      </c>
      <c r="AE11" s="9">
        <f>COUNTIF(F62:F63,0)</f>
        <v>0</v>
      </c>
      <c r="AF11" s="9">
        <f>COUNTIF(F67:F68,0)</f>
        <v>0</v>
      </c>
      <c r="AG11" s="9">
        <f>COUNTIF(F76:F78,0)</f>
        <v>0</v>
      </c>
      <c r="AH11" s="3">
        <f t="shared" si="0"/>
        <v>0</v>
      </c>
    </row>
    <row r="12" spans="2:34" ht="15" customHeight="1" thickBot="1" x14ac:dyDescent="0.6">
      <c r="B12" s="109"/>
      <c r="C12" s="103"/>
      <c r="D12" s="83"/>
      <c r="E12" s="30" t="s">
        <v>227</v>
      </c>
      <c r="F12" s="30" t="s">
        <v>29</v>
      </c>
      <c r="G12" s="30" t="s">
        <v>227</v>
      </c>
      <c r="H12" s="31" t="s">
        <v>29</v>
      </c>
      <c r="K12" s="87"/>
      <c r="L12" s="37" t="s">
        <v>239</v>
      </c>
      <c r="M12" s="68">
        <v>3</v>
      </c>
      <c r="N12" s="68">
        <v>3</v>
      </c>
      <c r="O12" s="68">
        <v>3</v>
      </c>
      <c r="P12" s="68">
        <v>3</v>
      </c>
      <c r="Q12" s="68">
        <v>3</v>
      </c>
      <c r="R12" s="68">
        <v>3</v>
      </c>
      <c r="S12" s="68">
        <v>3</v>
      </c>
      <c r="T12" s="69">
        <v>3</v>
      </c>
      <c r="W12" s="83"/>
      <c r="X12" s="83"/>
      <c r="Y12" s="9">
        <v>1</v>
      </c>
      <c r="Z12" s="9">
        <f>COUNTIF(F14:F16,1)</f>
        <v>0</v>
      </c>
      <c r="AA12" s="9">
        <f>COUNTIF(F24:F27,1)</f>
        <v>0</v>
      </c>
      <c r="AB12" s="9">
        <f>COUNTIF(F35:F40,1)</f>
        <v>0</v>
      </c>
      <c r="AC12" s="9">
        <f>COUNTIF(F46:F49,1)</f>
        <v>0</v>
      </c>
      <c r="AD12" s="9">
        <f>COUNTIF(F56:F58,1)</f>
        <v>0</v>
      </c>
      <c r="AE12" s="9">
        <f>COUNTIF(F62:F63,1)</f>
        <v>0</v>
      </c>
      <c r="AF12" s="9">
        <f>COUNTIF(F67:F68,1)</f>
        <v>0</v>
      </c>
      <c r="AG12" s="9">
        <f>COUNTIF(F76:F78,1)</f>
        <v>0</v>
      </c>
      <c r="AH12" s="3">
        <f t="shared" si="0"/>
        <v>0</v>
      </c>
    </row>
    <row r="13" spans="2:34" ht="15" customHeight="1" x14ac:dyDescent="0.55000000000000004">
      <c r="B13" s="109"/>
      <c r="C13" s="103"/>
      <c r="D13" s="77" t="s">
        <v>297</v>
      </c>
      <c r="E13" s="80" t="s">
        <v>296</v>
      </c>
      <c r="F13" s="80" t="s">
        <v>296</v>
      </c>
      <c r="G13" s="80" t="s">
        <v>296</v>
      </c>
      <c r="H13" s="81" t="s">
        <v>296</v>
      </c>
      <c r="I13" s="4"/>
      <c r="J13" s="4"/>
      <c r="W13" s="83"/>
      <c r="X13" s="83"/>
      <c r="Y13" s="9">
        <v>2</v>
      </c>
      <c r="Z13" s="9">
        <f>COUNTIF(F14:F17,2)</f>
        <v>0</v>
      </c>
      <c r="AA13" s="9">
        <f>COUNTIF(F24:F27,2)</f>
        <v>0</v>
      </c>
      <c r="AB13" s="9">
        <f>COUNTIF(F35:F40,2)</f>
        <v>0</v>
      </c>
      <c r="AC13" s="9">
        <f>COUNTIF(F46:F49,2)</f>
        <v>0</v>
      </c>
      <c r="AD13" s="9">
        <f>COUNTIF(F56:F58,2)</f>
        <v>0</v>
      </c>
      <c r="AE13" s="9">
        <f>COUNTIF(F62:F63,2)</f>
        <v>0</v>
      </c>
      <c r="AF13" s="9">
        <f>COUNTIF(F67:F68,2)</f>
        <v>0</v>
      </c>
      <c r="AG13" s="9">
        <f>COUNTIF(F76:F78,2)</f>
        <v>0</v>
      </c>
      <c r="AH13" s="3">
        <f t="shared" si="0"/>
        <v>0</v>
      </c>
    </row>
    <row r="14" spans="2:34" ht="25" customHeight="1" thickBot="1" x14ac:dyDescent="0.6">
      <c r="B14" s="109"/>
      <c r="C14" s="103"/>
      <c r="D14" s="1" t="s">
        <v>278</v>
      </c>
      <c r="E14" s="59"/>
      <c r="F14" s="59"/>
      <c r="G14" s="59"/>
      <c r="H14" s="60"/>
      <c r="R14" s="3" t="s">
        <v>261</v>
      </c>
      <c r="T14" s="5" t="s">
        <v>262</v>
      </c>
      <c r="W14" s="83"/>
      <c r="X14" s="83"/>
      <c r="Y14" s="9">
        <v>3</v>
      </c>
      <c r="Z14" s="9">
        <f>COUNTIF(F14:F17,3)</f>
        <v>0</v>
      </c>
      <c r="AA14" s="9">
        <f>COUNTIF(F24:F27,3)</f>
        <v>0</v>
      </c>
      <c r="AB14" s="9">
        <f>COUNTIF(F35:F40,3)</f>
        <v>0</v>
      </c>
      <c r="AC14" s="9">
        <f>COUNTIF(F46:F49,3)</f>
        <v>0</v>
      </c>
      <c r="AD14" s="9">
        <f>COUNTIF(F56:F58,3)</f>
        <v>0</v>
      </c>
      <c r="AE14" s="9">
        <f>COUNTIF(F62:F63,3)</f>
        <v>0</v>
      </c>
      <c r="AF14" s="9">
        <f>COUNTIF(F67:F68,3)</f>
        <v>0</v>
      </c>
      <c r="AG14" s="9">
        <f>COUNTIF(F76:F78,3)</f>
        <v>0</v>
      </c>
      <c r="AH14" s="3">
        <f t="shared" si="0"/>
        <v>0</v>
      </c>
    </row>
    <row r="15" spans="2:34" ht="25" customHeight="1" x14ac:dyDescent="0.55000000000000004">
      <c r="B15" s="109"/>
      <c r="C15" s="103"/>
      <c r="D15" s="1" t="s">
        <v>221</v>
      </c>
      <c r="E15" s="59"/>
      <c r="F15" s="59"/>
      <c r="G15" s="59"/>
      <c r="H15" s="60"/>
      <c r="R15" s="104" t="s">
        <v>251</v>
      </c>
      <c r="S15" s="105" t="s">
        <v>7</v>
      </c>
      <c r="T15" s="106"/>
      <c r="W15" s="84"/>
      <c r="X15" s="84"/>
      <c r="Y15" s="9">
        <v>4</v>
      </c>
      <c r="Z15" s="9">
        <f>COUNTIF(F14:F17,4)</f>
        <v>0</v>
      </c>
      <c r="AA15" s="9">
        <f>COUNTIF(F24:F27,4)</f>
        <v>0</v>
      </c>
      <c r="AB15" s="9">
        <f>COUNTIF(F35:F40,4)</f>
        <v>0</v>
      </c>
      <c r="AC15" s="9">
        <f>COUNTIF(F46:F49,4)</f>
        <v>0</v>
      </c>
      <c r="AD15" s="9">
        <f>COUNTIF(F56:F58,4)</f>
        <v>0</v>
      </c>
      <c r="AE15" s="9">
        <f>COUNTIF(F62:F63,4)</f>
        <v>0</v>
      </c>
      <c r="AF15" s="9">
        <f>COUNTIF(F67:F68,4)</f>
        <v>0</v>
      </c>
      <c r="AG15" s="9">
        <f>COUNTIF(F76:F78,4)</f>
        <v>0</v>
      </c>
      <c r="AH15" s="3">
        <f t="shared" si="0"/>
        <v>0</v>
      </c>
    </row>
    <row r="16" spans="2:34" ht="25" customHeight="1" thickBot="1" x14ac:dyDescent="0.6">
      <c r="B16" s="109"/>
      <c r="C16" s="103"/>
      <c r="D16" s="1" t="s">
        <v>122</v>
      </c>
      <c r="E16" s="59"/>
      <c r="F16" s="59"/>
      <c r="G16" s="59"/>
      <c r="H16" s="60"/>
      <c r="R16" s="87"/>
      <c r="S16" s="37" t="s">
        <v>227</v>
      </c>
      <c r="T16" s="38" t="s">
        <v>29</v>
      </c>
      <c r="W16" s="103" t="s">
        <v>28</v>
      </c>
      <c r="X16" s="103" t="s">
        <v>227</v>
      </c>
      <c r="Y16" s="9">
        <v>0</v>
      </c>
      <c r="Z16" s="9">
        <f>COUNTIF(G14:G17,0)</f>
        <v>0</v>
      </c>
      <c r="AA16" s="9">
        <f>COUNTIF(G24:G27,0)</f>
        <v>0</v>
      </c>
      <c r="AB16" s="9">
        <f>COUNTIF(G35:G39,0)</f>
        <v>0</v>
      </c>
      <c r="AC16" s="9">
        <f>COUNTIF(G46:G49,0)</f>
        <v>0</v>
      </c>
      <c r="AD16" s="9">
        <f>COUNTIF(G56:G58,0)</f>
        <v>0</v>
      </c>
      <c r="AE16" s="9">
        <f>COUNTIF(G62:G63,0)</f>
        <v>0</v>
      </c>
      <c r="AF16" s="9">
        <f>COUNTIF(G67:G68,0)</f>
        <v>0</v>
      </c>
      <c r="AG16" s="9">
        <f>COUNTIF(G76:G78,0)</f>
        <v>0</v>
      </c>
      <c r="AH16" s="3">
        <f t="shared" si="0"/>
        <v>0</v>
      </c>
    </row>
    <row r="17" spans="2:34" ht="18" customHeight="1" thickBot="1" x14ac:dyDescent="0.6">
      <c r="B17" s="110"/>
      <c r="C17" s="142"/>
      <c r="D17" s="10" t="s">
        <v>123</v>
      </c>
      <c r="E17" s="61"/>
      <c r="F17" s="61"/>
      <c r="G17" s="61"/>
      <c r="H17" s="62"/>
      <c r="R17" s="39">
        <v>0</v>
      </c>
      <c r="S17" s="44">
        <f>AH6/28*100</f>
        <v>0</v>
      </c>
      <c r="T17" s="45">
        <f>AH11/28*100</f>
        <v>0</v>
      </c>
      <c r="W17" s="103"/>
      <c r="X17" s="103"/>
      <c r="Y17" s="9">
        <v>1</v>
      </c>
      <c r="Z17" s="9">
        <f>COUNTIF(G14:G17,1)</f>
        <v>0</v>
      </c>
      <c r="AA17" s="9">
        <f>COUNTIF(G24:G27,1)</f>
        <v>0</v>
      </c>
      <c r="AB17" s="9">
        <f>COUNTIF(G35:G40,1)</f>
        <v>0</v>
      </c>
      <c r="AC17" s="9">
        <f>COUNTIF(G46:G49,1)</f>
        <v>0</v>
      </c>
      <c r="AD17" s="9">
        <f>COUNTIF(G56:G58,1)</f>
        <v>0</v>
      </c>
      <c r="AE17" s="9">
        <f>COUNTIF(G62:G63,1)</f>
        <v>0</v>
      </c>
      <c r="AF17" s="9">
        <f>COUNTIF(G67:G68,1)</f>
        <v>0</v>
      </c>
      <c r="AG17" s="9">
        <f>COUNTIF(G76:G78,1)</f>
        <v>0</v>
      </c>
      <c r="AH17" s="3">
        <f t="shared" si="0"/>
        <v>0</v>
      </c>
    </row>
    <row r="18" spans="2:34" ht="18" customHeight="1" x14ac:dyDescent="0.55000000000000004">
      <c r="B18" s="108" t="s">
        <v>229</v>
      </c>
      <c r="C18" s="6" t="s">
        <v>2</v>
      </c>
      <c r="D18" s="95" t="s">
        <v>50</v>
      </c>
      <c r="E18" s="95"/>
      <c r="F18" s="95"/>
      <c r="G18" s="95"/>
      <c r="H18" s="96"/>
      <c r="R18" s="39">
        <v>1</v>
      </c>
      <c r="S18" s="44">
        <f>AH7/28*100</f>
        <v>0</v>
      </c>
      <c r="T18" s="45">
        <f>AH12/28*100</f>
        <v>0</v>
      </c>
      <c r="W18" s="103"/>
      <c r="X18" s="103"/>
      <c r="Y18" s="9">
        <v>2</v>
      </c>
      <c r="Z18" s="9">
        <f>COUNTIF(G14:G17,2)</f>
        <v>0</v>
      </c>
      <c r="AA18" s="9">
        <f>COUNTIF(G24:G27,2)</f>
        <v>0</v>
      </c>
      <c r="AB18" s="9">
        <f>COUNTIF(G35:G40,2)</f>
        <v>0</v>
      </c>
      <c r="AC18" s="9">
        <f>COUNTIF(G46:G49,2)</f>
        <v>0</v>
      </c>
      <c r="AD18" s="9">
        <f>COUNTIF(G56:G58,2)</f>
        <v>0</v>
      </c>
      <c r="AE18" s="9">
        <f>COUNTIF(G62:G63,2)</f>
        <v>0</v>
      </c>
      <c r="AF18" s="9">
        <f>COUNTIF(G67:G68,2)</f>
        <v>0</v>
      </c>
      <c r="AG18" s="9">
        <f>COUNTIF(G76:G78,2)</f>
        <v>0</v>
      </c>
      <c r="AH18" s="3">
        <f t="shared" si="0"/>
        <v>0</v>
      </c>
    </row>
    <row r="19" spans="2:34" ht="18" customHeight="1" x14ac:dyDescent="0.55000000000000004">
      <c r="B19" s="109"/>
      <c r="C19" s="127" t="s">
        <v>10</v>
      </c>
      <c r="D19" s="128" t="s">
        <v>51</v>
      </c>
      <c r="E19" s="128"/>
      <c r="F19" s="128"/>
      <c r="G19" s="128"/>
      <c r="H19" s="129"/>
      <c r="R19" s="40">
        <v>2</v>
      </c>
      <c r="S19" s="46">
        <f>AH8/28*100</f>
        <v>0</v>
      </c>
      <c r="T19" s="47">
        <f>AH13/28*100</f>
        <v>0</v>
      </c>
      <c r="W19" s="103"/>
      <c r="X19" s="103"/>
      <c r="Y19" s="9">
        <v>3</v>
      </c>
      <c r="Z19" s="9">
        <f>COUNTIF(G14:G17,3)</f>
        <v>0</v>
      </c>
      <c r="AA19" s="9">
        <f>COUNTIF(G24:G27,3)</f>
        <v>0</v>
      </c>
      <c r="AB19" s="9">
        <f>COUNTIF(G35:G40,3)</f>
        <v>0</v>
      </c>
      <c r="AC19" s="9">
        <f>COUNTIF(G46:G49,3)</f>
        <v>0</v>
      </c>
      <c r="AD19" s="9">
        <f>COUNTIF(G56:G58,3)</f>
        <v>0</v>
      </c>
      <c r="AE19" s="9">
        <f>COUNTIF(G62:G63,3)</f>
        <v>0</v>
      </c>
      <c r="AF19" s="9">
        <f>COUNTIF(G67:G68,3)</f>
        <v>0</v>
      </c>
      <c r="AG19" s="9">
        <f>COUNTIF(G76:G78,3)</f>
        <v>0</v>
      </c>
      <c r="AH19" s="3">
        <f t="shared" si="0"/>
        <v>0</v>
      </c>
    </row>
    <row r="20" spans="2:34" ht="18" customHeight="1" x14ac:dyDescent="0.55000000000000004">
      <c r="B20" s="109"/>
      <c r="C20" s="127"/>
      <c r="D20" s="130" t="s">
        <v>52</v>
      </c>
      <c r="E20" s="130"/>
      <c r="F20" s="130"/>
      <c r="G20" s="130"/>
      <c r="H20" s="131"/>
      <c r="R20" s="40">
        <v>3</v>
      </c>
      <c r="S20" s="46">
        <f>AH9/28*100</f>
        <v>0</v>
      </c>
      <c r="T20" s="47">
        <f>AH14/28*100</f>
        <v>0</v>
      </c>
      <c r="W20" s="103"/>
      <c r="X20" s="103"/>
      <c r="Y20" s="9">
        <v>4</v>
      </c>
      <c r="Z20" s="9">
        <f>COUNTIF(G14:G17,4)</f>
        <v>0</v>
      </c>
      <c r="AA20" s="9">
        <f>COUNTIF(G24:G27,4)</f>
        <v>0</v>
      </c>
      <c r="AB20" s="9">
        <f>COUNTIF(G35:G40,4)</f>
        <v>0</v>
      </c>
      <c r="AC20" s="9">
        <f>COUNTIF(G46:G49,4)</f>
        <v>0</v>
      </c>
      <c r="AD20" s="9">
        <f>COUNTIF(G56:G58,4)</f>
        <v>0</v>
      </c>
      <c r="AE20" s="9">
        <f>COUNTIF(G62:G63,4)</f>
        <v>0</v>
      </c>
      <c r="AF20" s="9">
        <f>COUNTIF(G67:G68,4)</f>
        <v>0</v>
      </c>
      <c r="AG20" s="9">
        <f>COUNTIF(G76:G78,4)</f>
        <v>0</v>
      </c>
      <c r="AH20" s="3">
        <f t="shared" si="0"/>
        <v>0</v>
      </c>
    </row>
    <row r="21" spans="2:34" ht="18" customHeight="1" thickBot="1" x14ac:dyDescent="0.6">
      <c r="B21" s="109"/>
      <c r="C21" s="127"/>
      <c r="D21" s="132" t="s">
        <v>53</v>
      </c>
      <c r="E21" s="132"/>
      <c r="F21" s="132"/>
      <c r="G21" s="132"/>
      <c r="H21" s="133"/>
      <c r="R21" s="41">
        <v>4</v>
      </c>
      <c r="S21" s="48">
        <f>AH10/28*100</f>
        <v>0</v>
      </c>
      <c r="T21" s="49">
        <f>AH15/28*100</f>
        <v>0</v>
      </c>
      <c r="W21" s="103"/>
      <c r="X21" s="103" t="s">
        <v>29</v>
      </c>
      <c r="Y21" s="9">
        <v>0</v>
      </c>
      <c r="Z21" s="9">
        <f>COUNTIF(H14:H17,0)</f>
        <v>0</v>
      </c>
      <c r="AA21" s="9">
        <f>COUNTIF(H24:H27,0)</f>
        <v>0</v>
      </c>
      <c r="AB21" s="9">
        <f>COUNTIF(H35:H40,0)</f>
        <v>0</v>
      </c>
      <c r="AC21" s="9">
        <f>COUNTIF(H46:H49,0)</f>
        <v>0</v>
      </c>
      <c r="AD21" s="9">
        <f>COUNTIF(H56:H58,0)</f>
        <v>0</v>
      </c>
      <c r="AE21" s="9">
        <f>COUNTIF(H62:H63,0)</f>
        <v>0</v>
      </c>
      <c r="AF21" s="9">
        <f>COUNTIF(H67:H68,0)</f>
        <v>0</v>
      </c>
      <c r="AG21" s="9">
        <f>COUNTIF(H76:H78,0)</f>
        <v>0</v>
      </c>
      <c r="AH21" s="3">
        <f t="shared" si="0"/>
        <v>0</v>
      </c>
    </row>
    <row r="22" spans="2:34" ht="15" customHeight="1" x14ac:dyDescent="0.55000000000000004">
      <c r="B22" s="109"/>
      <c r="C22" s="103" t="s">
        <v>27</v>
      </c>
      <c r="D22" s="82" t="s">
        <v>43</v>
      </c>
      <c r="E22" s="122" t="s">
        <v>7</v>
      </c>
      <c r="F22" s="123"/>
      <c r="G22" s="122" t="s">
        <v>28</v>
      </c>
      <c r="H22" s="124"/>
      <c r="W22" s="103"/>
      <c r="X22" s="103"/>
      <c r="Y22" s="9">
        <v>1</v>
      </c>
      <c r="Z22" s="9">
        <f>COUNTIF(H14:H17,1)</f>
        <v>0</v>
      </c>
      <c r="AA22" s="9">
        <f>COUNTIF(H24:H27,1)</f>
        <v>0</v>
      </c>
      <c r="AB22" s="9">
        <f>COUNTIF(H35:H40,1)</f>
        <v>0</v>
      </c>
      <c r="AC22" s="9">
        <f>COUNTIF(H46:H49,1)</f>
        <v>0</v>
      </c>
      <c r="AD22" s="9">
        <f>COUNTIF(H56:H58,1)</f>
        <v>0</v>
      </c>
      <c r="AE22" s="9">
        <f>COUNTIF(H62:H63,1)</f>
        <v>0</v>
      </c>
      <c r="AF22" s="9">
        <f>COUNTIF(H67:H68,1)</f>
        <v>0</v>
      </c>
      <c r="AG22" s="9">
        <f>COUNTIF(H76:H78,1)</f>
        <v>0</v>
      </c>
      <c r="AH22" s="3">
        <f t="shared" si="0"/>
        <v>0</v>
      </c>
    </row>
    <row r="23" spans="2:34" ht="15" customHeight="1" x14ac:dyDescent="0.55000000000000004">
      <c r="B23" s="109"/>
      <c r="C23" s="103"/>
      <c r="D23" s="84"/>
      <c r="E23" s="30" t="s">
        <v>227</v>
      </c>
      <c r="F23" s="30" t="s">
        <v>29</v>
      </c>
      <c r="G23" s="30" t="s">
        <v>227</v>
      </c>
      <c r="H23" s="31" t="s">
        <v>29</v>
      </c>
      <c r="W23" s="103"/>
      <c r="X23" s="103"/>
      <c r="Y23" s="9">
        <v>2</v>
      </c>
      <c r="Z23" s="9">
        <f>COUNTIF(H14:H17,2)</f>
        <v>0</v>
      </c>
      <c r="AA23" s="9">
        <f>COUNTIF(H24:H27,2)</f>
        <v>0</v>
      </c>
      <c r="AB23" s="9">
        <f>COUNTIF(H35:H40,2)</f>
        <v>0</v>
      </c>
      <c r="AC23" s="9">
        <f>COUNTIF(H46:H49,2)</f>
        <v>0</v>
      </c>
      <c r="AD23" s="9">
        <f>COUNTIF(H56:H58,2)</f>
        <v>0</v>
      </c>
      <c r="AE23" s="9">
        <f>COUNTIF(H62:H63,2)</f>
        <v>0</v>
      </c>
      <c r="AF23" s="9">
        <f>COUNTIF(H67:H68,2)</f>
        <v>0</v>
      </c>
      <c r="AG23" s="9">
        <f>COUNTIF(H76:H78,2)</f>
        <v>0</v>
      </c>
      <c r="AH23" s="3">
        <f t="shared" si="0"/>
        <v>0</v>
      </c>
    </row>
    <row r="24" spans="2:34" ht="18" customHeight="1" x14ac:dyDescent="0.55000000000000004">
      <c r="B24" s="109"/>
      <c r="C24" s="103"/>
      <c r="D24" s="1" t="s">
        <v>124</v>
      </c>
      <c r="E24" s="59"/>
      <c r="F24" s="59"/>
      <c r="G24" s="59"/>
      <c r="H24" s="60"/>
      <c r="W24" s="103"/>
      <c r="X24" s="103"/>
      <c r="Y24" s="9">
        <v>3</v>
      </c>
      <c r="Z24" s="9">
        <f>COUNTIF(H14:H17,3)</f>
        <v>0</v>
      </c>
      <c r="AA24" s="9">
        <f>COUNTIF(H24:H27,3)</f>
        <v>0</v>
      </c>
      <c r="AB24" s="9">
        <f>COUNTIF(H35:H40,3)</f>
        <v>0</v>
      </c>
      <c r="AC24" s="9">
        <f>COUNTIF(H46:H49,3)</f>
        <v>0</v>
      </c>
      <c r="AD24" s="9">
        <f>COUNTIF(H56:H58,3)</f>
        <v>0</v>
      </c>
      <c r="AE24" s="9">
        <f>COUNTIF(H62:H63,3)</f>
        <v>0</v>
      </c>
      <c r="AF24" s="9">
        <f>COUNTIF(H67:H68,3)</f>
        <v>0</v>
      </c>
      <c r="AG24" s="9">
        <f>COUNTIF(H76:H78,3)</f>
        <v>0</v>
      </c>
      <c r="AH24" s="3">
        <f t="shared" si="0"/>
        <v>0</v>
      </c>
    </row>
    <row r="25" spans="2:34" ht="18" customHeight="1" x14ac:dyDescent="0.55000000000000004">
      <c r="B25" s="109"/>
      <c r="C25" s="103"/>
      <c r="D25" s="1" t="s">
        <v>125</v>
      </c>
      <c r="E25" s="59"/>
      <c r="F25" s="59"/>
      <c r="G25" s="59"/>
      <c r="H25" s="60"/>
      <c r="W25" s="103"/>
      <c r="X25" s="103"/>
      <c r="Y25" s="9">
        <v>4</v>
      </c>
      <c r="Z25" s="9">
        <f>COUNTIF(H14:H17,4)</f>
        <v>0</v>
      </c>
      <c r="AA25" s="9">
        <f>COUNTIF(H24:H27,4)</f>
        <v>0</v>
      </c>
      <c r="AB25" s="9">
        <f>COUNTIF(H35:H40,4)</f>
        <v>0</v>
      </c>
      <c r="AC25" s="9">
        <f>COUNTIF(H46:H49,4)</f>
        <v>0</v>
      </c>
      <c r="AD25" s="9">
        <f>COUNTIF(H56:H58,4)</f>
        <v>0</v>
      </c>
      <c r="AE25" s="9">
        <f>COUNTIF(H62:H63,4)</f>
        <v>0</v>
      </c>
      <c r="AF25" s="9">
        <f>COUNTIF(H67:H68,4)</f>
        <v>0</v>
      </c>
      <c r="AG25" s="9">
        <f>COUNTIF(H76:H78,4)</f>
        <v>0</v>
      </c>
      <c r="AH25" s="3">
        <f t="shared" si="0"/>
        <v>0</v>
      </c>
    </row>
    <row r="26" spans="2:34" ht="40" customHeight="1" thickBot="1" x14ac:dyDescent="0.6">
      <c r="B26" s="109"/>
      <c r="C26" s="103"/>
      <c r="D26" s="1" t="s">
        <v>126</v>
      </c>
      <c r="E26" s="59"/>
      <c r="F26" s="59"/>
      <c r="G26" s="59"/>
      <c r="H26" s="60"/>
      <c r="R26" s="3" t="s">
        <v>261</v>
      </c>
      <c r="T26" s="5" t="s">
        <v>262</v>
      </c>
    </row>
    <row r="27" spans="2:34" ht="40" customHeight="1" thickBot="1" x14ac:dyDescent="0.6">
      <c r="B27" s="110"/>
      <c r="C27" s="142"/>
      <c r="D27" s="10" t="s">
        <v>127</v>
      </c>
      <c r="E27" s="61"/>
      <c r="F27" s="61"/>
      <c r="G27" s="61"/>
      <c r="H27" s="62"/>
      <c r="R27" s="104" t="s">
        <v>251</v>
      </c>
      <c r="S27" s="105" t="s">
        <v>7</v>
      </c>
      <c r="T27" s="106"/>
    </row>
    <row r="28" spans="2:34" ht="18" customHeight="1" thickBot="1" x14ac:dyDescent="0.6">
      <c r="B28" s="108" t="s">
        <v>230</v>
      </c>
      <c r="C28" s="6" t="s">
        <v>2</v>
      </c>
      <c r="D28" s="95" t="s">
        <v>54</v>
      </c>
      <c r="E28" s="95"/>
      <c r="F28" s="95"/>
      <c r="G28" s="95"/>
      <c r="H28" s="96"/>
      <c r="R28" s="87"/>
      <c r="S28" s="37" t="s">
        <v>227</v>
      </c>
      <c r="T28" s="38" t="s">
        <v>29</v>
      </c>
    </row>
    <row r="29" spans="2:34" ht="25" customHeight="1" x14ac:dyDescent="0.55000000000000004">
      <c r="B29" s="109"/>
      <c r="C29" s="127" t="s">
        <v>10</v>
      </c>
      <c r="D29" s="128" t="s">
        <v>55</v>
      </c>
      <c r="E29" s="128"/>
      <c r="F29" s="128"/>
      <c r="G29" s="128"/>
      <c r="H29" s="129"/>
      <c r="R29" s="39">
        <v>0</v>
      </c>
      <c r="S29" s="44">
        <f>AH16/28*100</f>
        <v>0</v>
      </c>
      <c r="T29" s="45">
        <f>AH21/28*100</f>
        <v>0</v>
      </c>
    </row>
    <row r="30" spans="2:34" ht="18" customHeight="1" x14ac:dyDescent="0.55000000000000004">
      <c r="B30" s="109"/>
      <c r="C30" s="127"/>
      <c r="D30" s="130" t="s">
        <v>56</v>
      </c>
      <c r="E30" s="130"/>
      <c r="F30" s="130"/>
      <c r="G30" s="130"/>
      <c r="H30" s="131"/>
      <c r="R30" s="39">
        <v>1</v>
      </c>
      <c r="S30" s="44">
        <f>AH17/28*100</f>
        <v>0</v>
      </c>
      <c r="T30" s="45">
        <f>AH22/28*100</f>
        <v>0</v>
      </c>
    </row>
    <row r="31" spans="2:34" ht="18" customHeight="1" x14ac:dyDescent="0.55000000000000004">
      <c r="B31" s="109"/>
      <c r="C31" s="127"/>
      <c r="D31" s="130" t="s">
        <v>57</v>
      </c>
      <c r="E31" s="130"/>
      <c r="F31" s="130"/>
      <c r="G31" s="130"/>
      <c r="H31" s="131"/>
      <c r="R31" s="40">
        <v>2</v>
      </c>
      <c r="S31" s="46">
        <f>AH18/28*100</f>
        <v>0</v>
      </c>
      <c r="T31" s="47">
        <f>AH23/28*100</f>
        <v>0</v>
      </c>
    </row>
    <row r="32" spans="2:34" ht="18" customHeight="1" x14ac:dyDescent="0.55000000000000004">
      <c r="B32" s="109"/>
      <c r="C32" s="127"/>
      <c r="D32" s="132" t="s">
        <v>58</v>
      </c>
      <c r="E32" s="132"/>
      <c r="F32" s="132"/>
      <c r="G32" s="132"/>
      <c r="H32" s="133"/>
      <c r="R32" s="40">
        <v>3</v>
      </c>
      <c r="S32" s="46">
        <f>AH19/28*100</f>
        <v>0</v>
      </c>
      <c r="T32" s="47">
        <f>AH24/28*100</f>
        <v>0</v>
      </c>
    </row>
    <row r="33" spans="2:20" ht="15" customHeight="1" thickBot="1" x14ac:dyDescent="0.6">
      <c r="B33" s="109"/>
      <c r="C33" s="103" t="s">
        <v>27</v>
      </c>
      <c r="D33" s="82" t="s">
        <v>43</v>
      </c>
      <c r="E33" s="122" t="s">
        <v>7</v>
      </c>
      <c r="F33" s="123"/>
      <c r="G33" s="122" t="s">
        <v>28</v>
      </c>
      <c r="H33" s="124"/>
      <c r="R33" s="41">
        <v>4</v>
      </c>
      <c r="S33" s="48">
        <f>AH20/28*100</f>
        <v>0</v>
      </c>
      <c r="T33" s="49">
        <f>AH25/28*100</f>
        <v>0</v>
      </c>
    </row>
    <row r="34" spans="2:20" ht="15" customHeight="1" x14ac:dyDescent="0.55000000000000004">
      <c r="B34" s="109"/>
      <c r="C34" s="103"/>
      <c r="D34" s="84"/>
      <c r="E34" s="30" t="s">
        <v>227</v>
      </c>
      <c r="F34" s="30" t="s">
        <v>29</v>
      </c>
      <c r="G34" s="30" t="s">
        <v>227</v>
      </c>
      <c r="H34" s="31" t="s">
        <v>29</v>
      </c>
    </row>
    <row r="35" spans="2:20" ht="18" customHeight="1" x14ac:dyDescent="0.55000000000000004">
      <c r="B35" s="109"/>
      <c r="C35" s="103"/>
      <c r="D35" s="1" t="s">
        <v>128</v>
      </c>
      <c r="E35" s="59"/>
      <c r="F35" s="59"/>
      <c r="G35" s="59"/>
      <c r="H35" s="60"/>
    </row>
    <row r="36" spans="2:20" ht="18" customHeight="1" x14ac:dyDescent="0.55000000000000004">
      <c r="B36" s="109"/>
      <c r="C36" s="103"/>
      <c r="D36" s="1" t="s">
        <v>129</v>
      </c>
      <c r="E36" s="59"/>
      <c r="F36" s="59"/>
      <c r="G36" s="59"/>
      <c r="H36" s="60"/>
    </row>
    <row r="37" spans="2:20" ht="18" customHeight="1" x14ac:dyDescent="0.55000000000000004">
      <c r="B37" s="109"/>
      <c r="C37" s="103"/>
      <c r="D37" s="1" t="s">
        <v>275</v>
      </c>
      <c r="E37" s="59"/>
      <c r="F37" s="59"/>
      <c r="G37" s="59"/>
      <c r="H37" s="60"/>
    </row>
    <row r="38" spans="2:20" ht="25" customHeight="1" x14ac:dyDescent="0.55000000000000004">
      <c r="B38" s="109"/>
      <c r="C38" s="103"/>
      <c r="D38" s="1" t="s">
        <v>130</v>
      </c>
      <c r="E38" s="59"/>
      <c r="F38" s="59"/>
      <c r="G38" s="59"/>
      <c r="H38" s="60"/>
    </row>
    <row r="39" spans="2:20" ht="18" customHeight="1" x14ac:dyDescent="0.55000000000000004">
      <c r="B39" s="109"/>
      <c r="C39" s="103"/>
      <c r="D39" s="1" t="s">
        <v>222</v>
      </c>
      <c r="E39" s="59"/>
      <c r="F39" s="59"/>
      <c r="G39" s="59"/>
      <c r="H39" s="60"/>
    </row>
    <row r="40" spans="2:20" ht="25" customHeight="1" thickBot="1" x14ac:dyDescent="0.6">
      <c r="B40" s="110"/>
      <c r="C40" s="142"/>
      <c r="D40" s="10" t="s">
        <v>131</v>
      </c>
      <c r="E40" s="61"/>
      <c r="F40" s="61"/>
      <c r="G40" s="61"/>
      <c r="H40" s="62"/>
    </row>
    <row r="41" spans="2:20" ht="18" customHeight="1" x14ac:dyDescent="0.55000000000000004">
      <c r="B41" s="137" t="s">
        <v>236</v>
      </c>
      <c r="C41" s="6" t="s">
        <v>2</v>
      </c>
      <c r="D41" s="95" t="s">
        <v>59</v>
      </c>
      <c r="E41" s="95"/>
      <c r="F41" s="95"/>
      <c r="G41" s="95"/>
      <c r="H41" s="96"/>
    </row>
    <row r="42" spans="2:20" ht="18" customHeight="1" x14ac:dyDescent="0.55000000000000004">
      <c r="B42" s="138"/>
      <c r="C42" s="114" t="s">
        <v>4</v>
      </c>
      <c r="D42" s="116" t="s">
        <v>60</v>
      </c>
      <c r="E42" s="117"/>
      <c r="F42" s="117"/>
      <c r="G42" s="117"/>
      <c r="H42" s="118"/>
    </row>
    <row r="43" spans="2:20" ht="18" customHeight="1" x14ac:dyDescent="0.55000000000000004">
      <c r="B43" s="138"/>
      <c r="C43" s="115"/>
      <c r="D43" s="132" t="s">
        <v>61</v>
      </c>
      <c r="E43" s="132"/>
      <c r="F43" s="132"/>
      <c r="G43" s="132"/>
      <c r="H43" s="133"/>
    </row>
    <row r="44" spans="2:20" ht="15" customHeight="1" x14ac:dyDescent="0.55000000000000004">
      <c r="B44" s="138"/>
      <c r="C44" s="82" t="s">
        <v>27</v>
      </c>
      <c r="D44" s="82" t="s">
        <v>43</v>
      </c>
      <c r="E44" s="122" t="s">
        <v>7</v>
      </c>
      <c r="F44" s="123"/>
      <c r="G44" s="122" t="s">
        <v>28</v>
      </c>
      <c r="H44" s="124"/>
    </row>
    <row r="45" spans="2:20" ht="15" customHeight="1" x14ac:dyDescent="0.55000000000000004">
      <c r="B45" s="138"/>
      <c r="C45" s="82"/>
      <c r="D45" s="84"/>
      <c r="E45" s="30" t="s">
        <v>227</v>
      </c>
      <c r="F45" s="30" t="s">
        <v>29</v>
      </c>
      <c r="G45" s="30" t="s">
        <v>227</v>
      </c>
      <c r="H45" s="31" t="s">
        <v>29</v>
      </c>
    </row>
    <row r="46" spans="2:20" ht="25" customHeight="1" x14ac:dyDescent="0.55000000000000004">
      <c r="B46" s="138"/>
      <c r="C46" s="82"/>
      <c r="D46" s="22" t="s">
        <v>133</v>
      </c>
      <c r="E46" s="55"/>
      <c r="F46" s="55"/>
      <c r="G46" s="55"/>
      <c r="H46" s="56"/>
    </row>
    <row r="47" spans="2:20" ht="25" customHeight="1" x14ac:dyDescent="0.55000000000000004">
      <c r="B47" s="138"/>
      <c r="C47" s="82"/>
      <c r="D47" s="22" t="s">
        <v>134</v>
      </c>
      <c r="E47" s="55"/>
      <c r="F47" s="55"/>
      <c r="G47" s="55"/>
      <c r="H47" s="56"/>
    </row>
    <row r="48" spans="2:20" ht="25" customHeight="1" x14ac:dyDescent="0.55000000000000004">
      <c r="B48" s="138"/>
      <c r="C48" s="82"/>
      <c r="D48" s="22" t="s">
        <v>135</v>
      </c>
      <c r="E48" s="55"/>
      <c r="F48" s="55"/>
      <c r="G48" s="55"/>
      <c r="H48" s="56"/>
    </row>
    <row r="49" spans="2:8" ht="25" customHeight="1" thickBot="1" x14ac:dyDescent="0.6">
      <c r="B49" s="139"/>
      <c r="C49" s="142"/>
      <c r="D49" s="24" t="s">
        <v>136</v>
      </c>
      <c r="E49" s="61"/>
      <c r="F49" s="61"/>
      <c r="G49" s="61"/>
      <c r="H49" s="62"/>
    </row>
    <row r="50" spans="2:8" ht="18" customHeight="1" x14ac:dyDescent="0.55000000000000004">
      <c r="B50" s="11"/>
    </row>
    <row r="51" spans="2:8" ht="18" customHeight="1" thickBot="1" x14ac:dyDescent="0.6">
      <c r="B51" s="3" t="s">
        <v>33</v>
      </c>
    </row>
    <row r="52" spans="2:8" ht="18" customHeight="1" x14ac:dyDescent="0.55000000000000004">
      <c r="B52" s="13"/>
      <c r="C52" s="14" t="s">
        <v>2</v>
      </c>
      <c r="D52" s="125" t="s">
        <v>62</v>
      </c>
      <c r="E52" s="125"/>
      <c r="F52" s="125"/>
      <c r="G52" s="125"/>
      <c r="H52" s="126"/>
    </row>
    <row r="53" spans="2:8" ht="18" customHeight="1" x14ac:dyDescent="0.55000000000000004">
      <c r="B53" s="134" t="s">
        <v>232</v>
      </c>
      <c r="C53" s="15" t="s">
        <v>10</v>
      </c>
      <c r="D53" s="165" t="s">
        <v>63</v>
      </c>
      <c r="E53" s="165"/>
      <c r="F53" s="165"/>
      <c r="G53" s="165"/>
      <c r="H53" s="166"/>
    </row>
    <row r="54" spans="2:8" ht="15" customHeight="1" x14ac:dyDescent="0.55000000000000004">
      <c r="B54" s="109"/>
      <c r="C54" s="103" t="s">
        <v>27</v>
      </c>
      <c r="D54" s="82" t="s">
        <v>43</v>
      </c>
      <c r="E54" s="122" t="s">
        <v>7</v>
      </c>
      <c r="F54" s="123"/>
      <c r="G54" s="122" t="s">
        <v>28</v>
      </c>
      <c r="H54" s="124"/>
    </row>
    <row r="55" spans="2:8" ht="15" customHeight="1" x14ac:dyDescent="0.55000000000000004">
      <c r="B55" s="109"/>
      <c r="C55" s="103"/>
      <c r="D55" s="84"/>
      <c r="E55" s="30" t="s">
        <v>227</v>
      </c>
      <c r="F55" s="30" t="s">
        <v>29</v>
      </c>
      <c r="G55" s="30" t="s">
        <v>227</v>
      </c>
      <c r="H55" s="31" t="s">
        <v>29</v>
      </c>
    </row>
    <row r="56" spans="2:8" ht="18" customHeight="1" x14ac:dyDescent="0.55000000000000004">
      <c r="B56" s="109"/>
      <c r="C56" s="103"/>
      <c r="D56" s="1" t="s">
        <v>175</v>
      </c>
      <c r="E56" s="59"/>
      <c r="F56" s="59"/>
      <c r="G56" s="59"/>
      <c r="H56" s="60"/>
    </row>
    <row r="57" spans="2:8" ht="18" customHeight="1" x14ac:dyDescent="0.55000000000000004">
      <c r="B57" s="109"/>
      <c r="C57" s="103"/>
      <c r="D57" s="1" t="s">
        <v>176</v>
      </c>
      <c r="E57" s="59"/>
      <c r="F57" s="59"/>
      <c r="G57" s="59"/>
      <c r="H57" s="60"/>
    </row>
    <row r="58" spans="2:8" ht="18" customHeight="1" x14ac:dyDescent="0.55000000000000004">
      <c r="B58" s="135"/>
      <c r="C58" s="103"/>
      <c r="D58" s="1" t="s">
        <v>252</v>
      </c>
      <c r="E58" s="59"/>
      <c r="F58" s="59"/>
      <c r="G58" s="59"/>
      <c r="H58" s="60"/>
    </row>
    <row r="59" spans="2:8" ht="18" customHeight="1" x14ac:dyDescent="0.55000000000000004">
      <c r="B59" s="134" t="s">
        <v>233</v>
      </c>
      <c r="C59" s="15" t="s">
        <v>10</v>
      </c>
      <c r="D59" s="143" t="s">
        <v>64</v>
      </c>
      <c r="E59" s="144"/>
      <c r="F59" s="144"/>
      <c r="G59" s="144"/>
      <c r="H59" s="145"/>
    </row>
    <row r="60" spans="2:8" ht="15" customHeight="1" x14ac:dyDescent="0.55000000000000004">
      <c r="B60" s="109"/>
      <c r="C60" s="103" t="s">
        <v>27</v>
      </c>
      <c r="D60" s="82" t="s">
        <v>43</v>
      </c>
      <c r="E60" s="122" t="s">
        <v>7</v>
      </c>
      <c r="F60" s="123"/>
      <c r="G60" s="122" t="s">
        <v>28</v>
      </c>
      <c r="H60" s="124"/>
    </row>
    <row r="61" spans="2:8" ht="15" customHeight="1" x14ac:dyDescent="0.55000000000000004">
      <c r="B61" s="109"/>
      <c r="C61" s="103"/>
      <c r="D61" s="84"/>
      <c r="E61" s="30" t="s">
        <v>227</v>
      </c>
      <c r="F61" s="30" t="s">
        <v>29</v>
      </c>
      <c r="G61" s="30" t="s">
        <v>227</v>
      </c>
      <c r="H61" s="31" t="s">
        <v>29</v>
      </c>
    </row>
    <row r="62" spans="2:8" ht="18" customHeight="1" x14ac:dyDescent="0.55000000000000004">
      <c r="B62" s="109"/>
      <c r="C62" s="103"/>
      <c r="D62" s="1" t="s">
        <v>177</v>
      </c>
      <c r="E62" s="59"/>
      <c r="F62" s="59"/>
      <c r="G62" s="59"/>
      <c r="H62" s="60"/>
    </row>
    <row r="63" spans="2:8" ht="18" customHeight="1" x14ac:dyDescent="0.55000000000000004">
      <c r="B63" s="135"/>
      <c r="C63" s="82"/>
      <c r="D63" s="19" t="s">
        <v>178</v>
      </c>
      <c r="E63" s="55"/>
      <c r="F63" s="55"/>
      <c r="G63" s="55"/>
      <c r="H63" s="56"/>
    </row>
    <row r="64" spans="2:8" ht="18" customHeight="1" x14ac:dyDescent="0.55000000000000004">
      <c r="B64" s="134" t="s">
        <v>234</v>
      </c>
      <c r="C64" s="15" t="s">
        <v>10</v>
      </c>
      <c r="D64" s="143" t="s">
        <v>243</v>
      </c>
      <c r="E64" s="144"/>
      <c r="F64" s="144"/>
      <c r="G64" s="144"/>
      <c r="H64" s="145"/>
    </row>
    <row r="65" spans="2:8" ht="15" customHeight="1" x14ac:dyDescent="0.55000000000000004">
      <c r="B65" s="109"/>
      <c r="C65" s="103" t="s">
        <v>27</v>
      </c>
      <c r="D65" s="82" t="s">
        <v>43</v>
      </c>
      <c r="E65" s="122" t="s">
        <v>7</v>
      </c>
      <c r="F65" s="123"/>
      <c r="G65" s="122" t="s">
        <v>28</v>
      </c>
      <c r="H65" s="124"/>
    </row>
    <row r="66" spans="2:8" ht="15" customHeight="1" x14ac:dyDescent="0.55000000000000004">
      <c r="B66" s="109"/>
      <c r="C66" s="103"/>
      <c r="D66" s="84"/>
      <c r="E66" s="30" t="s">
        <v>227</v>
      </c>
      <c r="F66" s="30" t="s">
        <v>29</v>
      </c>
      <c r="G66" s="30" t="s">
        <v>227</v>
      </c>
      <c r="H66" s="31" t="s">
        <v>29</v>
      </c>
    </row>
    <row r="67" spans="2:8" ht="15" customHeight="1" x14ac:dyDescent="0.55000000000000004">
      <c r="B67" s="109"/>
      <c r="C67" s="82"/>
      <c r="D67" s="42" t="s">
        <v>253</v>
      </c>
      <c r="E67" s="57"/>
      <c r="F67" s="57"/>
      <c r="G67" s="57"/>
      <c r="H67" s="58"/>
    </row>
    <row r="68" spans="2:8" ht="18" customHeight="1" thickBot="1" x14ac:dyDescent="0.6">
      <c r="B68" s="110"/>
      <c r="C68" s="142"/>
      <c r="D68" s="24" t="s">
        <v>254</v>
      </c>
      <c r="E68" s="61"/>
      <c r="F68" s="61"/>
      <c r="G68" s="61"/>
      <c r="H68" s="62"/>
    </row>
    <row r="69" spans="2:8" ht="18" customHeight="1" x14ac:dyDescent="0.55000000000000004">
      <c r="B69" s="20"/>
    </row>
    <row r="70" spans="2:8" ht="18" customHeight="1" thickBot="1" x14ac:dyDescent="0.6">
      <c r="B70" s="3" t="s">
        <v>38</v>
      </c>
    </row>
    <row r="71" spans="2:8" ht="18" customHeight="1" x14ac:dyDescent="0.55000000000000004">
      <c r="B71" s="108" t="s">
        <v>235</v>
      </c>
      <c r="C71" s="21" t="s">
        <v>2</v>
      </c>
      <c r="D71" s="150" t="s">
        <v>65</v>
      </c>
      <c r="E71" s="151"/>
      <c r="F71" s="151"/>
      <c r="G71" s="151"/>
      <c r="H71" s="152"/>
    </row>
    <row r="72" spans="2:8" ht="18" customHeight="1" x14ac:dyDescent="0.55000000000000004">
      <c r="B72" s="109"/>
      <c r="C72" s="153" t="s">
        <v>4</v>
      </c>
      <c r="D72" s="156" t="s">
        <v>66</v>
      </c>
      <c r="E72" s="157"/>
      <c r="F72" s="157"/>
      <c r="G72" s="157"/>
      <c r="H72" s="158"/>
    </row>
    <row r="73" spans="2:8" ht="18" customHeight="1" x14ac:dyDescent="0.55000000000000004">
      <c r="B73" s="109"/>
      <c r="C73" s="155"/>
      <c r="D73" s="162" t="s">
        <v>67</v>
      </c>
      <c r="E73" s="163"/>
      <c r="F73" s="163"/>
      <c r="G73" s="163"/>
      <c r="H73" s="164"/>
    </row>
    <row r="74" spans="2:8" ht="15" customHeight="1" x14ac:dyDescent="0.55000000000000004">
      <c r="B74" s="109"/>
      <c r="C74" s="83" t="s">
        <v>237</v>
      </c>
      <c r="D74" s="82" t="s">
        <v>43</v>
      </c>
      <c r="E74" s="122" t="s">
        <v>7</v>
      </c>
      <c r="F74" s="123"/>
      <c r="G74" s="122" t="s">
        <v>28</v>
      </c>
      <c r="H74" s="124"/>
    </row>
    <row r="75" spans="2:8" ht="15" customHeight="1" x14ac:dyDescent="0.55000000000000004">
      <c r="B75" s="109"/>
      <c r="C75" s="83"/>
      <c r="D75" s="84"/>
      <c r="E75" s="30" t="s">
        <v>227</v>
      </c>
      <c r="F75" s="30" t="s">
        <v>29</v>
      </c>
      <c r="G75" s="30" t="s">
        <v>227</v>
      </c>
      <c r="H75" s="31" t="s">
        <v>29</v>
      </c>
    </row>
    <row r="76" spans="2:8" ht="18" customHeight="1" x14ac:dyDescent="0.55000000000000004">
      <c r="B76" s="109"/>
      <c r="C76" s="83"/>
      <c r="D76" s="1" t="s">
        <v>179</v>
      </c>
      <c r="E76" s="59"/>
      <c r="F76" s="59"/>
      <c r="G76" s="59"/>
      <c r="H76" s="60"/>
    </row>
    <row r="77" spans="2:8" ht="25" customHeight="1" x14ac:dyDescent="0.55000000000000004">
      <c r="B77" s="109"/>
      <c r="C77" s="83"/>
      <c r="D77" s="1" t="s">
        <v>180</v>
      </c>
      <c r="E77" s="59"/>
      <c r="F77" s="59"/>
      <c r="G77" s="59"/>
      <c r="H77" s="60"/>
    </row>
    <row r="78" spans="2:8" ht="18" customHeight="1" thickBot="1" x14ac:dyDescent="0.6">
      <c r="B78" s="110"/>
      <c r="C78" s="90"/>
      <c r="D78" s="10" t="s">
        <v>181</v>
      </c>
      <c r="E78" s="61"/>
      <c r="F78" s="61"/>
      <c r="G78" s="61"/>
      <c r="H78" s="62"/>
    </row>
    <row r="80" spans="2:8" ht="23.15" customHeight="1" x14ac:dyDescent="0.55000000000000004">
      <c r="B80" s="97" t="s">
        <v>302</v>
      </c>
      <c r="C80" s="98"/>
      <c r="D80" s="98"/>
      <c r="E80" s="98"/>
      <c r="F80" s="98"/>
      <c r="G80" s="98"/>
      <c r="H80" s="99"/>
    </row>
    <row r="81" spans="2:8" ht="23.15" customHeight="1" x14ac:dyDescent="0.55000000000000004">
      <c r="B81" s="100"/>
      <c r="C81" s="101"/>
      <c r="D81" s="101"/>
      <c r="E81" s="101"/>
      <c r="F81" s="101"/>
      <c r="G81" s="101"/>
      <c r="H81" s="102"/>
    </row>
    <row r="82" spans="2:8" ht="5.15" customHeight="1" x14ac:dyDescent="0.55000000000000004"/>
    <row r="83" spans="2:8" ht="23.15" customHeight="1" x14ac:dyDescent="0.55000000000000004">
      <c r="B83" s="97" t="s">
        <v>303</v>
      </c>
      <c r="C83" s="98"/>
      <c r="D83" s="98"/>
      <c r="E83" s="98"/>
      <c r="F83" s="98"/>
      <c r="G83" s="98"/>
      <c r="H83" s="99"/>
    </row>
    <row r="84" spans="2:8" ht="23.15" customHeight="1" x14ac:dyDescent="0.55000000000000004">
      <c r="B84" s="100"/>
      <c r="C84" s="101"/>
      <c r="D84" s="101"/>
      <c r="E84" s="101"/>
      <c r="F84" s="101"/>
      <c r="G84" s="101"/>
      <c r="H84" s="102"/>
    </row>
    <row r="85" spans="2:8" ht="5.15" customHeight="1" x14ac:dyDescent="0.55000000000000004"/>
  </sheetData>
  <sheetProtection algorithmName="SHA-512" hashValue="FHVHFUE1NxesxacrIw0Jj7TjnVFIEK2x3IjhdwiLXA3RJVtKwMpfm8pU0jkGeHPbl6NEQbHdbkuzVPXj7wlKWQ==" saltValue="po0GdWk0mgSfF8z/mfPGjQ==" spinCount="100000" sheet="1" objects="1" scenarios="1"/>
  <mergeCells count="87">
    <mergeCell ref="W16:W25"/>
    <mergeCell ref="X16:X20"/>
    <mergeCell ref="X21:X25"/>
    <mergeCell ref="R27:R28"/>
    <mergeCell ref="S27:T27"/>
    <mergeCell ref="R15:R16"/>
    <mergeCell ref="S15:T15"/>
    <mergeCell ref="B64:B68"/>
    <mergeCell ref="D64:H64"/>
    <mergeCell ref="C65:C68"/>
    <mergeCell ref="D65:D66"/>
    <mergeCell ref="E65:F65"/>
    <mergeCell ref="G65:H65"/>
    <mergeCell ref="D54:D55"/>
    <mergeCell ref="E54:F54"/>
    <mergeCell ref="G54:H54"/>
    <mergeCell ref="D60:D61"/>
    <mergeCell ref="E60:F60"/>
    <mergeCell ref="G60:H60"/>
    <mergeCell ref="C42:C43"/>
    <mergeCell ref="D42:H42"/>
    <mergeCell ref="D59:H59"/>
    <mergeCell ref="B59:B63"/>
    <mergeCell ref="C60:C63"/>
    <mergeCell ref="B41:B49"/>
    <mergeCell ref="D41:H41"/>
    <mergeCell ref="D43:H43"/>
    <mergeCell ref="C44:C49"/>
    <mergeCell ref="D52:H52"/>
    <mergeCell ref="B53:B58"/>
    <mergeCell ref="D53:H53"/>
    <mergeCell ref="C54:C58"/>
    <mergeCell ref="D44:D45"/>
    <mergeCell ref="E44:F44"/>
    <mergeCell ref="G44:H44"/>
    <mergeCell ref="B71:B78"/>
    <mergeCell ref="D71:H71"/>
    <mergeCell ref="C72:C73"/>
    <mergeCell ref="D72:H72"/>
    <mergeCell ref="D73:H73"/>
    <mergeCell ref="C74:C78"/>
    <mergeCell ref="D74:D75"/>
    <mergeCell ref="E74:F74"/>
    <mergeCell ref="G74:H74"/>
    <mergeCell ref="B28:B40"/>
    <mergeCell ref="D28:H28"/>
    <mergeCell ref="C29:C32"/>
    <mergeCell ref="D29:H29"/>
    <mergeCell ref="D30:H30"/>
    <mergeCell ref="D31:H31"/>
    <mergeCell ref="D32:H32"/>
    <mergeCell ref="C33:C40"/>
    <mergeCell ref="D33:D34"/>
    <mergeCell ref="E33:F33"/>
    <mergeCell ref="G33:H33"/>
    <mergeCell ref="B1:H1"/>
    <mergeCell ref="B8:B17"/>
    <mergeCell ref="D8:H8"/>
    <mergeCell ref="C9:C10"/>
    <mergeCell ref="D9:H9"/>
    <mergeCell ref="D10:H10"/>
    <mergeCell ref="C11:C17"/>
    <mergeCell ref="E11:F11"/>
    <mergeCell ref="G11:H11"/>
    <mergeCell ref="B5:H5"/>
    <mergeCell ref="B80:H81"/>
    <mergeCell ref="B83:H84"/>
    <mergeCell ref="E3:H3"/>
    <mergeCell ref="K6:K8"/>
    <mergeCell ref="K9:L9"/>
    <mergeCell ref="K5:L5"/>
    <mergeCell ref="B18:B27"/>
    <mergeCell ref="D18:H18"/>
    <mergeCell ref="C19:C21"/>
    <mergeCell ref="D19:H19"/>
    <mergeCell ref="D20:H20"/>
    <mergeCell ref="D21:H21"/>
    <mergeCell ref="C22:C27"/>
    <mergeCell ref="D22:D23"/>
    <mergeCell ref="E22:F22"/>
    <mergeCell ref="G22:H22"/>
    <mergeCell ref="K10:K12"/>
    <mergeCell ref="W6:W15"/>
    <mergeCell ref="X11:X15"/>
    <mergeCell ref="D11:D12"/>
    <mergeCell ref="D7:I7"/>
    <mergeCell ref="X6:X10"/>
  </mergeCells>
  <phoneticPr fontId="1"/>
  <pageMargins left="0.39370078740157483" right="0.39370078740157483" top="0.39370078740157483" bottom="0.39370078740157483" header="0.11811023622047245" footer="0.11811023622047245"/>
  <pageSetup paperSize="9" scale="89" orientation="portrait" r:id="rId1"/>
  <rowBreaks count="1" manualBreakCount="1">
    <brk id="40" max="16383" man="1"/>
  </rowBreaks>
  <colBreaks count="1" manualBreakCount="1">
    <brk id="9" max="8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D8762-E6FB-41A5-863C-4BCDC8D71765}">
  <dimension ref="B1:AH93"/>
  <sheetViews>
    <sheetView showGridLines="0" view="pageBreakPreview" topLeftCell="A81" zoomScaleNormal="100" zoomScaleSheetLayoutView="100" workbookViewId="0">
      <selection activeCell="D10" sqref="D10:H10"/>
    </sheetView>
  </sheetViews>
  <sheetFormatPr defaultColWidth="9" defaultRowHeight="20.149999999999999" customHeight="1" x14ac:dyDescent="0.55000000000000004"/>
  <cols>
    <col min="1" max="1" width="1.58203125" style="3" customWidth="1"/>
    <col min="2" max="2" width="7.58203125" style="3" customWidth="1"/>
    <col min="3" max="3" width="8.58203125" style="4" customWidth="1"/>
    <col min="4" max="4" width="54.08203125" style="12" customWidth="1"/>
    <col min="5" max="8" width="5.58203125" style="3" customWidth="1"/>
    <col min="9" max="9" width="1.58203125" style="3" customWidth="1"/>
    <col min="10" max="10" width="2.08203125" style="3" customWidth="1"/>
    <col min="11" max="20" width="7.58203125" style="3" customWidth="1"/>
    <col min="21" max="21" width="3" style="3" customWidth="1"/>
    <col min="22" max="22" width="9" style="3"/>
    <col min="23" max="33" width="6.58203125" style="3" customWidth="1"/>
    <col min="34" max="16384" width="9" style="3"/>
  </cols>
  <sheetData>
    <row r="1" spans="2:34" ht="20.149999999999999" customHeight="1" x14ac:dyDescent="0.55000000000000004">
      <c r="B1" s="107" t="s">
        <v>45</v>
      </c>
      <c r="C1" s="107"/>
      <c r="D1" s="107"/>
      <c r="E1" s="107"/>
      <c r="F1" s="107"/>
      <c r="G1" s="107"/>
      <c r="H1" s="107"/>
    </row>
    <row r="2" spans="2:34" ht="20.149999999999999" customHeight="1" x14ac:dyDescent="0.55000000000000004">
      <c r="B2" s="2" t="s">
        <v>168</v>
      </c>
      <c r="C2" s="2"/>
      <c r="D2" s="2"/>
      <c r="E2" s="2"/>
      <c r="F2" s="2"/>
      <c r="G2" s="2"/>
      <c r="H2" s="2"/>
      <c r="X2" s="3">
        <v>34</v>
      </c>
    </row>
    <row r="3" spans="2:34" ht="22.5" customHeight="1" x14ac:dyDescent="0.55000000000000004">
      <c r="D3" s="5" t="s">
        <v>30</v>
      </c>
      <c r="E3" s="91"/>
      <c r="F3" s="91"/>
      <c r="G3" s="91"/>
      <c r="H3" s="91"/>
      <c r="K3" s="3" t="s">
        <v>238</v>
      </c>
      <c r="M3" s="4"/>
    </row>
    <row r="4" spans="2:34" ht="5.15" customHeight="1" thickBot="1" x14ac:dyDescent="0.6">
      <c r="D4" s="5"/>
    </row>
    <row r="5" spans="2:34" ht="50.15" customHeight="1" x14ac:dyDescent="0.55000000000000004">
      <c r="B5" s="92" t="s">
        <v>304</v>
      </c>
      <c r="C5" s="93"/>
      <c r="D5" s="93"/>
      <c r="E5" s="93"/>
      <c r="F5" s="93"/>
      <c r="G5" s="93"/>
      <c r="H5" s="94"/>
      <c r="K5" s="170"/>
      <c r="L5" s="105"/>
      <c r="M5" s="65" t="s">
        <v>228</v>
      </c>
      <c r="N5" s="65" t="s">
        <v>229</v>
      </c>
      <c r="O5" s="65" t="s">
        <v>230</v>
      </c>
      <c r="P5" s="65" t="s">
        <v>236</v>
      </c>
      <c r="Q5" s="65" t="s">
        <v>232</v>
      </c>
      <c r="R5" s="65" t="s">
        <v>233</v>
      </c>
      <c r="S5" s="65" t="s">
        <v>234</v>
      </c>
      <c r="T5" s="66" t="s">
        <v>235</v>
      </c>
      <c r="W5" s="9"/>
      <c r="X5" s="9"/>
      <c r="Y5" s="9"/>
      <c r="Z5" s="1" t="s">
        <v>228</v>
      </c>
      <c r="AA5" s="1" t="s">
        <v>229</v>
      </c>
      <c r="AB5" s="1" t="s">
        <v>230</v>
      </c>
      <c r="AC5" s="1" t="s">
        <v>236</v>
      </c>
      <c r="AD5" s="1" t="s">
        <v>232</v>
      </c>
      <c r="AE5" s="1" t="s">
        <v>233</v>
      </c>
      <c r="AF5" s="1" t="s">
        <v>234</v>
      </c>
      <c r="AG5" s="1" t="s">
        <v>235</v>
      </c>
    </row>
    <row r="6" spans="2:34" ht="15" customHeight="1" x14ac:dyDescent="0.55000000000000004">
      <c r="K6" s="171" t="s">
        <v>7</v>
      </c>
      <c r="L6" s="8" t="s">
        <v>227</v>
      </c>
      <c r="M6" s="63" t="e">
        <f>AVERAGE(E14:E19)</f>
        <v>#DIV/0!</v>
      </c>
      <c r="N6" s="63" t="e">
        <f>AVERAGE(E26:E32)</f>
        <v>#DIV/0!</v>
      </c>
      <c r="O6" s="63" t="e">
        <f>AVERAGE(E39:E43)</f>
        <v>#DIV/0!</v>
      </c>
      <c r="P6" s="63" t="e">
        <f>AVERAGE(E50:E53)</f>
        <v>#DIV/0!</v>
      </c>
      <c r="Q6" s="63" t="e">
        <f>AVERAGE(E62:E65)</f>
        <v>#DIV/0!</v>
      </c>
      <c r="R6" s="63" t="e">
        <f>AVERAGE(E69:E70)</f>
        <v>#DIV/0!</v>
      </c>
      <c r="S6" s="63" t="e">
        <f>AVERAGE(E74:E75)</f>
        <v>#DIV/0!</v>
      </c>
      <c r="T6" s="67" t="e">
        <f>AVERAGE(E83:E86)</f>
        <v>#DIV/0!</v>
      </c>
      <c r="W6" s="82" t="s">
        <v>7</v>
      </c>
      <c r="X6" s="82" t="s">
        <v>227</v>
      </c>
      <c r="Y6" s="9">
        <v>0</v>
      </c>
      <c r="Z6" s="9">
        <f>COUNTIF(E14:E19,0)</f>
        <v>0</v>
      </c>
      <c r="AA6" s="9">
        <f>COUNTIF(E26:E32,0)</f>
        <v>0</v>
      </c>
      <c r="AB6" s="9">
        <f>COUNTIF(E39:E43,0)</f>
        <v>0</v>
      </c>
      <c r="AC6" s="9">
        <f>COUNTIF(E50:E53,0)</f>
        <v>0</v>
      </c>
      <c r="AD6" s="9">
        <f>COUNTIF(E62:E65,0)</f>
        <v>0</v>
      </c>
      <c r="AE6" s="9">
        <f>COUNTIF(E69:E70,0)</f>
        <v>0</v>
      </c>
      <c r="AF6" s="9">
        <f>COUNTIF(E74:E75,0)</f>
        <v>0</v>
      </c>
      <c r="AG6" s="9">
        <f>COUNTIF(E83:E86,0)</f>
        <v>0</v>
      </c>
      <c r="AH6" s="3">
        <f>SUM(Z6:AG6)</f>
        <v>0</v>
      </c>
    </row>
    <row r="7" spans="2:34" ht="18" customHeight="1" thickBot="1" x14ac:dyDescent="0.6">
      <c r="B7" s="3" t="s">
        <v>1</v>
      </c>
      <c r="D7" s="149" t="s">
        <v>305</v>
      </c>
      <c r="E7" s="149"/>
      <c r="F7" s="149"/>
      <c r="G7" s="149"/>
      <c r="H7" s="149"/>
      <c r="I7" s="149"/>
      <c r="K7" s="171"/>
      <c r="L7" s="8" t="s">
        <v>29</v>
      </c>
      <c r="M7" s="63" t="e">
        <f>AVERAGE(F14:F19)</f>
        <v>#DIV/0!</v>
      </c>
      <c r="N7" s="63" t="e">
        <f>AVERAGE(F26:F32)</f>
        <v>#DIV/0!</v>
      </c>
      <c r="O7" s="63" t="e">
        <f>AVERAGE(F39:F43)</f>
        <v>#DIV/0!</v>
      </c>
      <c r="P7" s="63" t="e">
        <f>AVERAGE(F50:F53)</f>
        <v>#DIV/0!</v>
      </c>
      <c r="Q7" s="63" t="e">
        <f>AVERAGE(F62:F65)</f>
        <v>#DIV/0!</v>
      </c>
      <c r="R7" s="63" t="e">
        <f>AVERAGE(F69:F70)</f>
        <v>#DIV/0!</v>
      </c>
      <c r="S7" s="63" t="e">
        <f>AVERAGE(F74:F75)</f>
        <v>#DIV/0!</v>
      </c>
      <c r="T7" s="67" t="e">
        <f>AVERAGE(F83:F86)</f>
        <v>#DIV/0!</v>
      </c>
      <c r="W7" s="83"/>
      <c r="X7" s="83"/>
      <c r="Y7" s="9">
        <v>1</v>
      </c>
      <c r="Z7" s="9">
        <f>COUNTIF(E14:E19,1)</f>
        <v>0</v>
      </c>
      <c r="AA7" s="9">
        <f>COUNTIF(E26:E32,1)</f>
        <v>0</v>
      </c>
      <c r="AB7" s="9">
        <f>COUNTIF(E39:E43,1)</f>
        <v>0</v>
      </c>
      <c r="AC7" s="9">
        <f>COUNTIF(E50:E53,1)</f>
        <v>0</v>
      </c>
      <c r="AD7" s="9">
        <f>COUNTIF(E62:E65,1)</f>
        <v>0</v>
      </c>
      <c r="AE7" s="9">
        <f>COUNTIF(E69:E70,1)</f>
        <v>0</v>
      </c>
      <c r="AF7" s="9">
        <f>COUNTIF(E74:E75,1)</f>
        <v>0</v>
      </c>
      <c r="AG7" s="9">
        <f>COUNTIF(E83:E86,1)</f>
        <v>0</v>
      </c>
      <c r="AH7" s="3">
        <f t="shared" ref="AH7:AH25" si="0">SUM(Z7:AG7)</f>
        <v>0</v>
      </c>
    </row>
    <row r="8" spans="2:34" ht="16" customHeight="1" thickBot="1" x14ac:dyDescent="0.6">
      <c r="B8" s="172" t="s">
        <v>228</v>
      </c>
      <c r="C8" s="6" t="s">
        <v>2</v>
      </c>
      <c r="D8" s="95" t="s">
        <v>68</v>
      </c>
      <c r="E8" s="95"/>
      <c r="F8" s="95"/>
      <c r="G8" s="95"/>
      <c r="H8" s="96"/>
      <c r="K8" s="85"/>
      <c r="L8" s="16" t="s">
        <v>239</v>
      </c>
      <c r="M8" s="64">
        <v>3</v>
      </c>
      <c r="N8" s="64">
        <v>3</v>
      </c>
      <c r="O8" s="64">
        <v>3</v>
      </c>
      <c r="P8" s="64">
        <v>3</v>
      </c>
      <c r="Q8" s="64">
        <v>3</v>
      </c>
      <c r="R8" s="64">
        <v>3</v>
      </c>
      <c r="S8" s="64">
        <v>3</v>
      </c>
      <c r="T8" s="70">
        <v>3</v>
      </c>
      <c r="W8" s="83"/>
      <c r="X8" s="83"/>
      <c r="Y8" s="9">
        <v>2</v>
      </c>
      <c r="Z8" s="9">
        <f>COUNTIF(E14:E19,2)</f>
        <v>0</v>
      </c>
      <c r="AA8" s="9">
        <f>COUNTIF(E26:E32,2)</f>
        <v>0</v>
      </c>
      <c r="AB8" s="9">
        <f>COUNTIF(E39:E43,2)</f>
        <v>0</v>
      </c>
      <c r="AC8" s="9">
        <f>COUNTIF(E50:E53,2)</f>
        <v>0</v>
      </c>
      <c r="AD8" s="9">
        <f>COUNTIF(E62:E65,2)</f>
        <v>0</v>
      </c>
      <c r="AE8" s="9">
        <f>COUNTIF(E69:E70,2)</f>
        <v>0</v>
      </c>
      <c r="AF8" s="9">
        <f>COUNTIF(E74:E75,2)</f>
        <v>0</v>
      </c>
      <c r="AG8" s="9">
        <f>COUNTIF(E83:E86,2)</f>
        <v>0</v>
      </c>
      <c r="AH8" s="3">
        <f t="shared" si="0"/>
        <v>0</v>
      </c>
    </row>
    <row r="9" spans="2:34" ht="25" customHeight="1" x14ac:dyDescent="0.55000000000000004">
      <c r="B9" s="169"/>
      <c r="C9" s="127" t="s">
        <v>4</v>
      </c>
      <c r="D9" s="128" t="s">
        <v>69</v>
      </c>
      <c r="E9" s="128"/>
      <c r="F9" s="128"/>
      <c r="G9" s="128"/>
      <c r="H9" s="129"/>
      <c r="K9" s="170"/>
      <c r="L9" s="105"/>
      <c r="M9" s="73" t="s">
        <v>228</v>
      </c>
      <c r="N9" s="73" t="s">
        <v>229</v>
      </c>
      <c r="O9" s="73" t="s">
        <v>230</v>
      </c>
      <c r="P9" s="73" t="s">
        <v>236</v>
      </c>
      <c r="Q9" s="73" t="s">
        <v>232</v>
      </c>
      <c r="R9" s="73" t="s">
        <v>233</v>
      </c>
      <c r="S9" s="73" t="s">
        <v>234</v>
      </c>
      <c r="T9" s="74" t="s">
        <v>235</v>
      </c>
      <c r="W9" s="83"/>
      <c r="X9" s="83"/>
      <c r="Y9" s="9">
        <v>3</v>
      </c>
      <c r="Z9" s="9">
        <f>COUNTIF(E14:E19,3)</f>
        <v>0</v>
      </c>
      <c r="AA9" s="9">
        <f>COUNTIF(E26:E32,3)</f>
        <v>0</v>
      </c>
      <c r="AB9" s="9">
        <f>COUNTIF(E39:E43,3)</f>
        <v>0</v>
      </c>
      <c r="AC9" s="9">
        <f>COUNTIF(E50:E53,3)</f>
        <v>0</v>
      </c>
      <c r="AD9" s="9">
        <f>COUNTIF(E62:E65,3)</f>
        <v>0</v>
      </c>
      <c r="AE9" s="9">
        <f>COUNTIF(E69:E70,3)</f>
        <v>0</v>
      </c>
      <c r="AF9" s="9">
        <f>COUNTIF(E74:E75,3)</f>
        <v>0</v>
      </c>
      <c r="AG9" s="9">
        <f>COUNTIF(E83:E86,3)</f>
        <v>0</v>
      </c>
      <c r="AH9" s="3">
        <f t="shared" si="0"/>
        <v>0</v>
      </c>
    </row>
    <row r="10" spans="2:34" ht="16" customHeight="1" x14ac:dyDescent="0.55000000000000004">
      <c r="B10" s="169"/>
      <c r="C10" s="127"/>
      <c r="D10" s="132" t="s">
        <v>70</v>
      </c>
      <c r="E10" s="132"/>
      <c r="F10" s="132"/>
      <c r="G10" s="132"/>
      <c r="H10" s="133"/>
      <c r="K10" s="85" t="s">
        <v>28</v>
      </c>
      <c r="L10" s="8" t="s">
        <v>227</v>
      </c>
      <c r="M10" s="63" t="e">
        <f>AVERAGE(G14:G19)</f>
        <v>#DIV/0!</v>
      </c>
      <c r="N10" s="63" t="e">
        <f>AVERAGE(G26:G32)</f>
        <v>#DIV/0!</v>
      </c>
      <c r="O10" s="63" t="e">
        <f>AVERAGE(G39:G43)</f>
        <v>#DIV/0!</v>
      </c>
      <c r="P10" s="63" t="e">
        <f>AVERAGE(G50:G53)</f>
        <v>#DIV/0!</v>
      </c>
      <c r="Q10" s="63" t="e">
        <f>AVERAGE(G62:G65)</f>
        <v>#DIV/0!</v>
      </c>
      <c r="R10" s="63" t="e">
        <f>AVERAGE(G69:G70)</f>
        <v>#DIV/0!</v>
      </c>
      <c r="S10" s="63" t="e">
        <f>AVERAGE(G74:G75)</f>
        <v>#DIV/0!</v>
      </c>
      <c r="T10" s="67" t="e">
        <f>AVERAGE(G83:G86)</f>
        <v>#DIV/0!</v>
      </c>
      <c r="W10" s="83"/>
      <c r="X10" s="84"/>
      <c r="Y10" s="9">
        <v>4</v>
      </c>
      <c r="Z10" s="9">
        <f>COUNTIF(E14:E19,4)</f>
        <v>0</v>
      </c>
      <c r="AA10" s="9">
        <f>COUNTIF(E26:E32,4)</f>
        <v>0</v>
      </c>
      <c r="AB10" s="9">
        <f>COUNTIF(E39:E43,4)</f>
        <v>0</v>
      </c>
      <c r="AC10" s="9">
        <f>COUNTIF(E50:E53,4)</f>
        <v>0</v>
      </c>
      <c r="AD10" s="9">
        <f>COUNTIF(E62:E65,4)</f>
        <v>0</v>
      </c>
      <c r="AE10" s="9">
        <f>COUNTIF(E69:E70,4)</f>
        <v>0</v>
      </c>
      <c r="AF10" s="9">
        <f>COUNTIF(E74:E75,4)</f>
        <v>0</v>
      </c>
      <c r="AG10" s="9">
        <f>COUNTIF(E83:E86,4)</f>
        <v>0</v>
      </c>
      <c r="AH10" s="3">
        <f t="shared" si="0"/>
        <v>0</v>
      </c>
    </row>
    <row r="11" spans="2:34" ht="15" customHeight="1" x14ac:dyDescent="0.55000000000000004">
      <c r="B11" s="169"/>
      <c r="C11" s="103" t="s">
        <v>27</v>
      </c>
      <c r="D11" s="82" t="s">
        <v>43</v>
      </c>
      <c r="E11" s="122" t="s">
        <v>7</v>
      </c>
      <c r="F11" s="123"/>
      <c r="G11" s="122" t="s">
        <v>28</v>
      </c>
      <c r="H11" s="124"/>
      <c r="K11" s="86"/>
      <c r="L11" s="8" t="s">
        <v>29</v>
      </c>
      <c r="M11" s="63" t="e">
        <f>AVERAGE(H14:H19)</f>
        <v>#DIV/0!</v>
      </c>
      <c r="N11" s="63" t="e">
        <f>AVERAGE(H26:H32)</f>
        <v>#DIV/0!</v>
      </c>
      <c r="O11" s="63" t="e">
        <f>AVERAGE(H39:H43)</f>
        <v>#DIV/0!</v>
      </c>
      <c r="P11" s="63" t="e">
        <f>AVERAGE(H50:H53)</f>
        <v>#DIV/0!</v>
      </c>
      <c r="Q11" s="63" t="e">
        <f>AVERAGE(H62:H65)</f>
        <v>#DIV/0!</v>
      </c>
      <c r="R11" s="63" t="e">
        <f>AVERAGE(H69:H70)</f>
        <v>#DIV/0!</v>
      </c>
      <c r="S11" s="63" t="e">
        <f>AVERAGE(H74:H75)</f>
        <v>#DIV/0!</v>
      </c>
      <c r="T11" s="67" t="e">
        <f>AVERAGE(H83:H86)</f>
        <v>#DIV/0!</v>
      </c>
      <c r="W11" s="83"/>
      <c r="X11" s="82" t="s">
        <v>29</v>
      </c>
      <c r="Y11" s="9">
        <v>0</v>
      </c>
      <c r="Z11" s="9">
        <f>COUNTIF(F14:F19,0)</f>
        <v>0</v>
      </c>
      <c r="AA11" s="9">
        <f>COUNTIF(F26:F32,0)</f>
        <v>0</v>
      </c>
      <c r="AB11" s="9">
        <f>COUNTIF(F39:F43,0)</f>
        <v>0</v>
      </c>
      <c r="AC11" s="9">
        <f>COUNTIF(F50:F53,0)</f>
        <v>0</v>
      </c>
      <c r="AD11" s="9">
        <f>COUNTIF(F62:F65,0)</f>
        <v>0</v>
      </c>
      <c r="AE11" s="9">
        <f>COUNTIF(F69:F70,0)</f>
        <v>0</v>
      </c>
      <c r="AF11" s="9">
        <f>COUNTIF(F74:F75,0)</f>
        <v>0</v>
      </c>
      <c r="AG11" s="9">
        <f>COUNTIF(F83:F86,0)</f>
        <v>0</v>
      </c>
      <c r="AH11" s="3">
        <f t="shared" si="0"/>
        <v>0</v>
      </c>
    </row>
    <row r="12" spans="2:34" ht="15" customHeight="1" thickBot="1" x14ac:dyDescent="0.6">
      <c r="B12" s="169"/>
      <c r="C12" s="103"/>
      <c r="D12" s="83"/>
      <c r="E12" s="30" t="s">
        <v>227</v>
      </c>
      <c r="F12" s="30" t="s">
        <v>29</v>
      </c>
      <c r="G12" s="30" t="s">
        <v>227</v>
      </c>
      <c r="H12" s="31" t="s">
        <v>29</v>
      </c>
      <c r="K12" s="87"/>
      <c r="L12" s="37" t="s">
        <v>239</v>
      </c>
      <c r="M12" s="68">
        <v>3</v>
      </c>
      <c r="N12" s="68">
        <v>3</v>
      </c>
      <c r="O12" s="68">
        <v>3</v>
      </c>
      <c r="P12" s="68">
        <v>3</v>
      </c>
      <c r="Q12" s="68">
        <v>3</v>
      </c>
      <c r="R12" s="68">
        <v>3</v>
      </c>
      <c r="S12" s="68">
        <v>3</v>
      </c>
      <c r="T12" s="69">
        <v>3</v>
      </c>
      <c r="W12" s="83"/>
      <c r="X12" s="83"/>
      <c r="Y12" s="9">
        <v>1</v>
      </c>
      <c r="Z12" s="9">
        <f>COUNTIF(F14:F19,1)</f>
        <v>0</v>
      </c>
      <c r="AA12" s="9">
        <f>COUNTIF(F26:F32,1)</f>
        <v>0</v>
      </c>
      <c r="AB12" s="9">
        <f>COUNTIF(F39:F43,1)</f>
        <v>0</v>
      </c>
      <c r="AC12" s="9">
        <f>COUNTIF(F50:F53,1)</f>
        <v>0</v>
      </c>
      <c r="AD12" s="9">
        <f>COUNTIF(F62:F65,1)</f>
        <v>0</v>
      </c>
      <c r="AE12" s="9">
        <f>COUNTIF(F69:F70,1)</f>
        <v>0</v>
      </c>
      <c r="AF12" s="9">
        <f>COUNTIF(F74:F75,1)</f>
        <v>0</v>
      </c>
      <c r="AG12" s="9">
        <f>COUNTIF(F83:F86,1)</f>
        <v>0</v>
      </c>
      <c r="AH12" s="3">
        <f t="shared" si="0"/>
        <v>0</v>
      </c>
    </row>
    <row r="13" spans="2:34" ht="15" customHeight="1" x14ac:dyDescent="0.55000000000000004">
      <c r="B13" s="169"/>
      <c r="C13" s="103"/>
      <c r="D13" s="77" t="s">
        <v>297</v>
      </c>
      <c r="E13" s="80" t="s">
        <v>296</v>
      </c>
      <c r="F13" s="80" t="s">
        <v>296</v>
      </c>
      <c r="G13" s="80" t="s">
        <v>296</v>
      </c>
      <c r="H13" s="81" t="s">
        <v>296</v>
      </c>
      <c r="W13" s="83"/>
      <c r="X13" s="83"/>
      <c r="Y13" s="9">
        <v>2</v>
      </c>
      <c r="Z13" s="9">
        <f>COUNTIF(F14:F19,2)</f>
        <v>0</v>
      </c>
      <c r="AA13" s="9">
        <f>COUNTIF(F26:F32,2)</f>
        <v>0</v>
      </c>
      <c r="AB13" s="9">
        <f>COUNTIF(F39:F43,2)</f>
        <v>0</v>
      </c>
      <c r="AC13" s="9">
        <f>COUNTIF(F50:F53,2)</f>
        <v>0</v>
      </c>
      <c r="AD13" s="9">
        <f>COUNTIF(F62:F65,2)</f>
        <v>0</v>
      </c>
      <c r="AE13" s="9">
        <f>COUNTIF(F69:F70,2)</f>
        <v>0</v>
      </c>
      <c r="AF13" s="9">
        <f>COUNTIF(F74:F75,2)</f>
        <v>0</v>
      </c>
      <c r="AG13" s="9">
        <f>COUNTIF(F83:F86,2)</f>
        <v>0</v>
      </c>
      <c r="AH13" s="3">
        <f t="shared" si="0"/>
        <v>0</v>
      </c>
    </row>
    <row r="14" spans="2:34" ht="27.75" customHeight="1" x14ac:dyDescent="0.55000000000000004">
      <c r="B14" s="169"/>
      <c r="C14" s="103"/>
      <c r="D14" s="25" t="s">
        <v>183</v>
      </c>
      <c r="E14" s="59"/>
      <c r="F14" s="59"/>
      <c r="G14" s="59"/>
      <c r="H14" s="60"/>
      <c r="W14" s="83"/>
      <c r="X14" s="83"/>
      <c r="Y14" s="9">
        <v>3</v>
      </c>
      <c r="Z14" s="9">
        <f>COUNTIF(F14:F19,3)</f>
        <v>0</v>
      </c>
      <c r="AA14" s="9">
        <f>COUNTIF(F26:F32,3)</f>
        <v>0</v>
      </c>
      <c r="AB14" s="9">
        <f>COUNTIF(F39:F43,3)</f>
        <v>0</v>
      </c>
      <c r="AC14" s="9">
        <f>COUNTIF(F50:F53,3)</f>
        <v>0</v>
      </c>
      <c r="AD14" s="9">
        <f>COUNTIF(F62:F65,3)</f>
        <v>0</v>
      </c>
      <c r="AE14" s="9">
        <f>COUNTIF(F69:F70,3)</f>
        <v>0</v>
      </c>
      <c r="AF14" s="9">
        <f>COUNTIF(F74:F75,3)</f>
        <v>0</v>
      </c>
      <c r="AG14" s="9">
        <f>COUNTIF(F83:F86,3)</f>
        <v>0</v>
      </c>
      <c r="AH14" s="3">
        <f t="shared" si="0"/>
        <v>0</v>
      </c>
    </row>
    <row r="15" spans="2:34" ht="16" customHeight="1" x14ac:dyDescent="0.55000000000000004">
      <c r="B15" s="169"/>
      <c r="C15" s="103"/>
      <c r="D15" s="1" t="s">
        <v>182</v>
      </c>
      <c r="E15" s="59"/>
      <c r="F15" s="59"/>
      <c r="G15" s="59"/>
      <c r="H15" s="60"/>
      <c r="W15" s="84"/>
      <c r="X15" s="84"/>
      <c r="Y15" s="9">
        <v>4</v>
      </c>
      <c r="Z15" s="9">
        <f>COUNTIF(F14:F19,4)</f>
        <v>0</v>
      </c>
      <c r="AA15" s="9">
        <f>COUNTIF(F26:F32,4)</f>
        <v>0</v>
      </c>
      <c r="AB15" s="9">
        <f>COUNTIF(F39:F43,4)</f>
        <v>0</v>
      </c>
      <c r="AC15" s="9">
        <f>COUNTIF(F50:F53,4)</f>
        <v>0</v>
      </c>
      <c r="AD15" s="9">
        <f>COUNTIF(F62:F65,4)</f>
        <v>0</v>
      </c>
      <c r="AE15" s="9">
        <f>COUNTIF(F69:F70,4)</f>
        <v>0</v>
      </c>
      <c r="AF15" s="9">
        <f>COUNTIF(F74:F75,4)</f>
        <v>0</v>
      </c>
      <c r="AG15" s="9">
        <f>COUNTIF(F83:F86,4)</f>
        <v>0</v>
      </c>
      <c r="AH15" s="3">
        <f t="shared" si="0"/>
        <v>0</v>
      </c>
    </row>
    <row r="16" spans="2:34" ht="25" customHeight="1" thickBot="1" x14ac:dyDescent="0.6">
      <c r="B16" s="169"/>
      <c r="C16" s="103"/>
      <c r="D16" s="1" t="s">
        <v>137</v>
      </c>
      <c r="E16" s="59"/>
      <c r="F16" s="59"/>
      <c r="G16" s="59"/>
      <c r="H16" s="60"/>
      <c r="R16" s="3" t="s">
        <v>261</v>
      </c>
      <c r="T16" s="5" t="s">
        <v>262</v>
      </c>
      <c r="W16" s="103" t="s">
        <v>28</v>
      </c>
      <c r="X16" s="103" t="s">
        <v>227</v>
      </c>
      <c r="Y16" s="9">
        <v>0</v>
      </c>
      <c r="Z16" s="9">
        <f>COUNTIF(G14:G19,0)</f>
        <v>0</v>
      </c>
      <c r="AA16" s="9">
        <f>COUNTIF(G26:G32,0)</f>
        <v>0</v>
      </c>
      <c r="AB16" s="9">
        <f>COUNTIF(G39:G43,0)</f>
        <v>0</v>
      </c>
      <c r="AC16" s="9">
        <f>COUNTIF(G50:G53,0)</f>
        <v>0</v>
      </c>
      <c r="AD16" s="9">
        <f>COUNTIF(G62:G65,0)</f>
        <v>0</v>
      </c>
      <c r="AE16" s="9">
        <f>COUNTIF(G69:G70,0)</f>
        <v>0</v>
      </c>
      <c r="AF16" s="9">
        <f>COUNTIF(G74:G75,0)</f>
        <v>0</v>
      </c>
      <c r="AG16" s="9">
        <f>COUNTIF(G83:G86,0)</f>
        <v>0</v>
      </c>
      <c r="AH16" s="3">
        <f t="shared" si="0"/>
        <v>0</v>
      </c>
    </row>
    <row r="17" spans="2:34" ht="38.25" customHeight="1" x14ac:dyDescent="0.55000000000000004">
      <c r="B17" s="169"/>
      <c r="C17" s="103"/>
      <c r="D17" s="1" t="s">
        <v>185</v>
      </c>
      <c r="E17" s="59"/>
      <c r="F17" s="59"/>
      <c r="G17" s="59"/>
      <c r="H17" s="60"/>
      <c r="R17" s="104" t="s">
        <v>251</v>
      </c>
      <c r="S17" s="105" t="s">
        <v>7</v>
      </c>
      <c r="T17" s="106"/>
      <c r="W17" s="103"/>
      <c r="X17" s="103"/>
      <c r="Y17" s="9">
        <v>1</v>
      </c>
      <c r="Z17" s="9">
        <f>COUNTIF(G14:G19,1)</f>
        <v>0</v>
      </c>
      <c r="AA17" s="9">
        <f>COUNTIF(G26:G32,1)</f>
        <v>0</v>
      </c>
      <c r="AB17" s="9">
        <f>COUNTIF(G39:G43,1)</f>
        <v>0</v>
      </c>
      <c r="AC17" s="9">
        <f>COUNTIF(G50:G53,1)</f>
        <v>0</v>
      </c>
      <c r="AD17" s="9">
        <f>COUNTIF(G62:G65,1)</f>
        <v>0</v>
      </c>
      <c r="AE17" s="9">
        <f>COUNTIF(G69:G70,1)</f>
        <v>0</v>
      </c>
      <c r="AF17" s="9">
        <f>COUNTIF(G74:G75,1)</f>
        <v>0</v>
      </c>
      <c r="AG17" s="9">
        <f>COUNTIF(G83:G86,1)</f>
        <v>0</v>
      </c>
      <c r="AH17" s="3">
        <f t="shared" si="0"/>
        <v>0</v>
      </c>
    </row>
    <row r="18" spans="2:34" ht="27" customHeight="1" thickBot="1" x14ac:dyDescent="0.6">
      <c r="B18" s="169"/>
      <c r="C18" s="103"/>
      <c r="D18" s="1" t="s">
        <v>184</v>
      </c>
      <c r="E18" s="59"/>
      <c r="F18" s="59"/>
      <c r="G18" s="59"/>
      <c r="H18" s="60"/>
      <c r="R18" s="87"/>
      <c r="S18" s="37" t="s">
        <v>227</v>
      </c>
      <c r="T18" s="38" t="s">
        <v>29</v>
      </c>
      <c r="W18" s="103"/>
      <c r="X18" s="103"/>
      <c r="Y18" s="9">
        <v>2</v>
      </c>
      <c r="Z18" s="9">
        <f>COUNTIF(G14:G19,2)</f>
        <v>0</v>
      </c>
      <c r="AA18" s="9">
        <f>COUNTIF(G26:G32,2)</f>
        <v>0</v>
      </c>
      <c r="AB18" s="9">
        <f>COUNTIF(G39:G43,2)</f>
        <v>0</v>
      </c>
      <c r="AC18" s="9">
        <f>COUNTIF(G50:G53,2)</f>
        <v>0</v>
      </c>
      <c r="AD18" s="9">
        <f>COUNTIF(G62:G65,2)</f>
        <v>0</v>
      </c>
      <c r="AE18" s="9">
        <f>COUNTIF(G69:G70,2)</f>
        <v>0</v>
      </c>
      <c r="AF18" s="9">
        <f>COUNTIF(G74:G75,2)</f>
        <v>0</v>
      </c>
      <c r="AG18" s="9">
        <f>COUNTIF(G83:G86,2)</f>
        <v>0</v>
      </c>
      <c r="AH18" s="3">
        <f t="shared" si="0"/>
        <v>0</v>
      </c>
    </row>
    <row r="19" spans="2:34" ht="16" customHeight="1" thickBot="1" x14ac:dyDescent="0.6">
      <c r="B19" s="173"/>
      <c r="C19" s="142"/>
      <c r="D19" s="10" t="s">
        <v>138</v>
      </c>
      <c r="E19" s="61"/>
      <c r="F19" s="61"/>
      <c r="G19" s="61"/>
      <c r="H19" s="62"/>
      <c r="R19" s="39">
        <v>0</v>
      </c>
      <c r="S19" s="44">
        <f>AH6/34*100</f>
        <v>0</v>
      </c>
      <c r="T19" s="45">
        <f>AH11/34*100</f>
        <v>0</v>
      </c>
      <c r="W19" s="103"/>
      <c r="X19" s="103"/>
      <c r="Y19" s="9">
        <v>3</v>
      </c>
      <c r="Z19" s="9">
        <f>COUNTIF(G14:G19,3)</f>
        <v>0</v>
      </c>
      <c r="AA19" s="9">
        <f>COUNTIF(G26:G32,3)</f>
        <v>0</v>
      </c>
      <c r="AB19" s="9">
        <f>COUNTIF(G39:G43,3)</f>
        <v>0</v>
      </c>
      <c r="AC19" s="9">
        <f>COUNTIF(G50:G53,3)</f>
        <v>0</v>
      </c>
      <c r="AD19" s="9">
        <f>COUNTIF(G62:G65,3)</f>
        <v>0</v>
      </c>
      <c r="AE19" s="9">
        <f>COUNTIF(G69:G70,3)</f>
        <v>0</v>
      </c>
      <c r="AF19" s="9">
        <f>COUNTIF(G74:G75,3)</f>
        <v>0</v>
      </c>
      <c r="AG19" s="9">
        <f>COUNTIF(G83:G86,3)</f>
        <v>0</v>
      </c>
      <c r="AH19" s="3">
        <f t="shared" si="0"/>
        <v>0</v>
      </c>
    </row>
    <row r="20" spans="2:34" ht="16" customHeight="1" x14ac:dyDescent="0.55000000000000004">
      <c r="B20" s="172" t="s">
        <v>229</v>
      </c>
      <c r="C20" s="6" t="s">
        <v>2</v>
      </c>
      <c r="D20" s="95" t="s">
        <v>71</v>
      </c>
      <c r="E20" s="95"/>
      <c r="F20" s="95"/>
      <c r="G20" s="95"/>
      <c r="H20" s="96"/>
      <c r="R20" s="39">
        <v>1</v>
      </c>
      <c r="S20" s="44">
        <f>AH7/34*100</f>
        <v>0</v>
      </c>
      <c r="T20" s="45">
        <f>AH12/34*100</f>
        <v>0</v>
      </c>
      <c r="W20" s="103"/>
      <c r="X20" s="103"/>
      <c r="Y20" s="9">
        <v>4</v>
      </c>
      <c r="Z20" s="9">
        <f>COUNTIF(G14:G19,4)</f>
        <v>0</v>
      </c>
      <c r="AA20" s="9">
        <f>COUNTIF(G26:G32,4)</f>
        <v>0</v>
      </c>
      <c r="AB20" s="9">
        <f>COUNTIF(G39:G43,4)</f>
        <v>0</v>
      </c>
      <c r="AC20" s="9">
        <f>COUNTIF(G50:G53,4)</f>
        <v>0</v>
      </c>
      <c r="AD20" s="9">
        <f>COUNTIF(G62:G65,4)</f>
        <v>0</v>
      </c>
      <c r="AE20" s="9">
        <f>COUNTIF(G69:G70,4)</f>
        <v>0</v>
      </c>
      <c r="AF20" s="9">
        <f>COUNTIF(G74:G75,4)</f>
        <v>0</v>
      </c>
      <c r="AG20" s="9">
        <f>COUNTIF(G83:G86,4)</f>
        <v>0</v>
      </c>
      <c r="AH20" s="3">
        <f t="shared" si="0"/>
        <v>0</v>
      </c>
    </row>
    <row r="21" spans="2:34" ht="16" customHeight="1" x14ac:dyDescent="0.55000000000000004">
      <c r="B21" s="169"/>
      <c r="C21" s="127" t="s">
        <v>10</v>
      </c>
      <c r="D21" s="128" t="s">
        <v>72</v>
      </c>
      <c r="E21" s="128"/>
      <c r="F21" s="128"/>
      <c r="G21" s="128"/>
      <c r="H21" s="129"/>
      <c r="R21" s="40">
        <v>2</v>
      </c>
      <c r="S21" s="46">
        <f>AH8/34*100</f>
        <v>0</v>
      </c>
      <c r="T21" s="47">
        <f>AH13/34*100</f>
        <v>0</v>
      </c>
      <c r="W21" s="103"/>
      <c r="X21" s="103" t="s">
        <v>29</v>
      </c>
      <c r="Y21" s="9">
        <v>0</v>
      </c>
      <c r="Z21" s="9">
        <f>COUNTIF(H14:H19,0)</f>
        <v>0</v>
      </c>
      <c r="AA21" s="9">
        <f>COUNTIF(H26:H32,0)</f>
        <v>0</v>
      </c>
      <c r="AB21" s="9">
        <f>COUNTIF(H39:H43,0)</f>
        <v>0</v>
      </c>
      <c r="AC21" s="9">
        <f>COUNTIF(H50:H53,0)</f>
        <v>0</v>
      </c>
      <c r="AD21" s="9">
        <f>COUNTIF(H62:H65,0)</f>
        <v>0</v>
      </c>
      <c r="AE21" s="9">
        <f>COUNTIF(H69:H70,0)</f>
        <v>0</v>
      </c>
      <c r="AF21" s="9">
        <f>COUNTIF(H74:H75,0)</f>
        <v>0</v>
      </c>
      <c r="AG21" s="9">
        <f>COUNTIF(H83:H86,0)</f>
        <v>0</v>
      </c>
      <c r="AH21" s="3">
        <f t="shared" si="0"/>
        <v>0</v>
      </c>
    </row>
    <row r="22" spans="2:34" ht="16" customHeight="1" x14ac:dyDescent="0.55000000000000004">
      <c r="B22" s="169"/>
      <c r="C22" s="127"/>
      <c r="D22" s="130" t="s">
        <v>73</v>
      </c>
      <c r="E22" s="130"/>
      <c r="F22" s="130"/>
      <c r="G22" s="130"/>
      <c r="H22" s="131"/>
      <c r="R22" s="40">
        <v>3</v>
      </c>
      <c r="S22" s="46">
        <f>AH9/34*100</f>
        <v>0</v>
      </c>
      <c r="T22" s="47">
        <f>AH14/34*100</f>
        <v>0</v>
      </c>
      <c r="W22" s="103"/>
      <c r="X22" s="103"/>
      <c r="Y22" s="9">
        <v>1</v>
      </c>
      <c r="Z22" s="9">
        <f>COUNTIF(H14:H19,1)</f>
        <v>0</v>
      </c>
      <c r="AA22" s="9">
        <f>COUNTIF(H26:H32,1)</f>
        <v>0</v>
      </c>
      <c r="AB22" s="9">
        <f>COUNTIF(H39:H43,1)</f>
        <v>0</v>
      </c>
      <c r="AC22" s="9">
        <f>COUNTIF(H50:H53,1)</f>
        <v>0</v>
      </c>
      <c r="AD22" s="9">
        <f>COUNTIF(H62:H65,1)</f>
        <v>0</v>
      </c>
      <c r="AE22" s="9">
        <f>COUNTIF(H69:H70,1)</f>
        <v>0</v>
      </c>
      <c r="AF22" s="9">
        <f>COUNTIF(H74:H75,1)</f>
        <v>0</v>
      </c>
      <c r="AG22" s="9">
        <f>COUNTIF(H83:H86,1)</f>
        <v>0</v>
      </c>
      <c r="AH22" s="3">
        <f t="shared" si="0"/>
        <v>0</v>
      </c>
    </row>
    <row r="23" spans="2:34" ht="16" customHeight="1" thickBot="1" x14ac:dyDescent="0.6">
      <c r="B23" s="169"/>
      <c r="C23" s="127"/>
      <c r="D23" s="132" t="s">
        <v>74</v>
      </c>
      <c r="E23" s="132"/>
      <c r="F23" s="132"/>
      <c r="G23" s="132"/>
      <c r="H23" s="133"/>
      <c r="R23" s="41">
        <v>4</v>
      </c>
      <c r="S23" s="48">
        <f>AH10/34*100</f>
        <v>0</v>
      </c>
      <c r="T23" s="49">
        <f>AH15/34*100</f>
        <v>0</v>
      </c>
      <c r="W23" s="103"/>
      <c r="X23" s="103"/>
      <c r="Y23" s="9">
        <v>2</v>
      </c>
      <c r="Z23" s="9">
        <f>COUNTIF(H14:H19,2)</f>
        <v>0</v>
      </c>
      <c r="AA23" s="9">
        <f>COUNTIF(H26:H32,2)</f>
        <v>0</v>
      </c>
      <c r="AB23" s="9">
        <f>COUNTIF(H39:H43,2)</f>
        <v>0</v>
      </c>
      <c r="AC23" s="9">
        <f>COUNTIF(H50:H53,2)</f>
        <v>0</v>
      </c>
      <c r="AD23" s="9">
        <f>COUNTIF(H62:H65,2)</f>
        <v>0</v>
      </c>
      <c r="AE23" s="9">
        <f>COUNTIF(H69:H70,2)</f>
        <v>0</v>
      </c>
      <c r="AF23" s="9">
        <f>COUNTIF(H74:H75,2)</f>
        <v>0</v>
      </c>
      <c r="AG23" s="9">
        <f>COUNTIF(H83:H86,2)</f>
        <v>0</v>
      </c>
      <c r="AH23" s="3">
        <f t="shared" si="0"/>
        <v>0</v>
      </c>
    </row>
    <row r="24" spans="2:34" ht="15" customHeight="1" x14ac:dyDescent="0.55000000000000004">
      <c r="B24" s="169"/>
      <c r="C24" s="103" t="s">
        <v>27</v>
      </c>
      <c r="D24" s="82" t="s">
        <v>43</v>
      </c>
      <c r="E24" s="122" t="s">
        <v>7</v>
      </c>
      <c r="F24" s="123"/>
      <c r="G24" s="122" t="s">
        <v>28</v>
      </c>
      <c r="H24" s="124"/>
      <c r="W24" s="103"/>
      <c r="X24" s="103"/>
      <c r="Y24" s="9">
        <v>3</v>
      </c>
      <c r="Z24" s="9">
        <f>COUNTIF(H14:H19,3)</f>
        <v>0</v>
      </c>
      <c r="AA24" s="9">
        <f>COUNTIF(H26:H32,3)</f>
        <v>0</v>
      </c>
      <c r="AB24" s="9">
        <f>COUNTIF(H39:H43,3)</f>
        <v>0</v>
      </c>
      <c r="AC24" s="9">
        <f>COUNTIF(H50:H53,3)</f>
        <v>0</v>
      </c>
      <c r="AD24" s="9">
        <f>COUNTIF(H62:H65,3)</f>
        <v>0</v>
      </c>
      <c r="AE24" s="9">
        <f>COUNTIF(H69:H70,3)</f>
        <v>0</v>
      </c>
      <c r="AF24" s="9">
        <f>COUNTIF(H74:H75,3)</f>
        <v>0</v>
      </c>
      <c r="AG24" s="9">
        <f>COUNTIF(H83:H86,3)</f>
        <v>0</v>
      </c>
      <c r="AH24" s="3">
        <f t="shared" si="0"/>
        <v>0</v>
      </c>
    </row>
    <row r="25" spans="2:34" ht="15" customHeight="1" x14ac:dyDescent="0.55000000000000004">
      <c r="B25" s="169"/>
      <c r="C25" s="103"/>
      <c r="D25" s="84"/>
      <c r="E25" s="30" t="s">
        <v>227</v>
      </c>
      <c r="F25" s="30" t="s">
        <v>29</v>
      </c>
      <c r="G25" s="30" t="s">
        <v>227</v>
      </c>
      <c r="H25" s="31" t="s">
        <v>29</v>
      </c>
      <c r="W25" s="103"/>
      <c r="X25" s="103"/>
      <c r="Y25" s="9">
        <v>4</v>
      </c>
      <c r="Z25" s="9">
        <f>COUNTIF(H14:H19,4)</f>
        <v>0</v>
      </c>
      <c r="AA25" s="9">
        <f>COUNTIF(H26:H32,4)</f>
        <v>0</v>
      </c>
      <c r="AB25" s="9">
        <f>COUNTIF(H39:H43,4)</f>
        <v>0</v>
      </c>
      <c r="AC25" s="9">
        <f>COUNTIF(H50:H53,4)</f>
        <v>0</v>
      </c>
      <c r="AD25" s="9">
        <f>COUNTIF(H62:H65,4)</f>
        <v>0</v>
      </c>
      <c r="AE25" s="9">
        <f>COUNTIF(H69:H70,4)</f>
        <v>0</v>
      </c>
      <c r="AF25" s="9">
        <f>COUNTIF(H74:H75,4)</f>
        <v>0</v>
      </c>
      <c r="AG25" s="9">
        <f>COUNTIF(H83:H86,4)</f>
        <v>0</v>
      </c>
      <c r="AH25" s="3">
        <f t="shared" si="0"/>
        <v>0</v>
      </c>
    </row>
    <row r="26" spans="2:34" ht="16" customHeight="1" x14ac:dyDescent="0.55000000000000004">
      <c r="B26" s="169"/>
      <c r="C26" s="103"/>
      <c r="D26" s="26" t="s">
        <v>189</v>
      </c>
      <c r="E26" s="59"/>
      <c r="F26" s="59"/>
      <c r="G26" s="59"/>
      <c r="H26" s="60"/>
    </row>
    <row r="27" spans="2:34" ht="29.25" customHeight="1" x14ac:dyDescent="0.55000000000000004">
      <c r="B27" s="169"/>
      <c r="C27" s="103"/>
      <c r="D27" s="1" t="s">
        <v>188</v>
      </c>
      <c r="E27" s="59"/>
      <c r="F27" s="59"/>
      <c r="G27" s="59"/>
      <c r="H27" s="60"/>
    </row>
    <row r="28" spans="2:34" ht="27" customHeight="1" x14ac:dyDescent="0.55000000000000004">
      <c r="B28" s="169"/>
      <c r="C28" s="103"/>
      <c r="D28" s="1" t="s">
        <v>187</v>
      </c>
      <c r="E28" s="59"/>
      <c r="F28" s="59"/>
      <c r="G28" s="59"/>
      <c r="H28" s="60"/>
    </row>
    <row r="29" spans="2:34" ht="16" customHeight="1" thickBot="1" x14ac:dyDescent="0.6">
      <c r="B29" s="169"/>
      <c r="C29" s="103"/>
      <c r="D29" s="1" t="s">
        <v>186</v>
      </c>
      <c r="E29" s="59"/>
      <c r="F29" s="59"/>
      <c r="G29" s="59"/>
      <c r="H29" s="60"/>
      <c r="R29" s="3" t="s">
        <v>261</v>
      </c>
      <c r="T29" s="5" t="s">
        <v>262</v>
      </c>
    </row>
    <row r="30" spans="2:34" ht="25" customHeight="1" x14ac:dyDescent="0.55000000000000004">
      <c r="B30" s="169"/>
      <c r="C30" s="103"/>
      <c r="D30" s="1" t="s">
        <v>139</v>
      </c>
      <c r="E30" s="59"/>
      <c r="F30" s="59"/>
      <c r="G30" s="59"/>
      <c r="H30" s="60"/>
      <c r="R30" s="104" t="s">
        <v>251</v>
      </c>
      <c r="S30" s="105" t="s">
        <v>7</v>
      </c>
      <c r="T30" s="106"/>
    </row>
    <row r="31" spans="2:34" ht="40" customHeight="1" thickBot="1" x14ac:dyDescent="0.6">
      <c r="B31" s="134"/>
      <c r="C31" s="82"/>
      <c r="D31" s="22" t="s">
        <v>140</v>
      </c>
      <c r="E31" s="55"/>
      <c r="F31" s="55"/>
      <c r="G31" s="55"/>
      <c r="H31" s="56"/>
      <c r="R31" s="87"/>
      <c r="S31" s="37" t="s">
        <v>227</v>
      </c>
      <c r="T31" s="38" t="s">
        <v>29</v>
      </c>
    </row>
    <row r="32" spans="2:34" ht="16" customHeight="1" thickBot="1" x14ac:dyDescent="0.6">
      <c r="B32" s="173"/>
      <c r="C32" s="142"/>
      <c r="D32" s="10" t="s">
        <v>141</v>
      </c>
      <c r="E32" s="61"/>
      <c r="F32" s="61"/>
      <c r="G32" s="61"/>
      <c r="H32" s="62"/>
      <c r="R32" s="39">
        <v>0</v>
      </c>
      <c r="S32" s="44">
        <f>AH16/34*100</f>
        <v>0</v>
      </c>
      <c r="T32" s="45">
        <f>AH21/34*100</f>
        <v>0</v>
      </c>
    </row>
    <row r="33" spans="2:20" ht="16" customHeight="1" x14ac:dyDescent="0.55000000000000004">
      <c r="B33" s="172" t="s">
        <v>230</v>
      </c>
      <c r="C33" s="6" t="s">
        <v>2</v>
      </c>
      <c r="D33" s="95" t="s">
        <v>75</v>
      </c>
      <c r="E33" s="95"/>
      <c r="F33" s="95"/>
      <c r="G33" s="95"/>
      <c r="H33" s="96"/>
      <c r="R33" s="39">
        <v>1</v>
      </c>
      <c r="S33" s="44">
        <f>AH17/34*100</f>
        <v>0</v>
      </c>
      <c r="T33" s="45">
        <f>AH22/34*100</f>
        <v>0</v>
      </c>
    </row>
    <row r="34" spans="2:20" ht="25" customHeight="1" x14ac:dyDescent="0.55000000000000004">
      <c r="B34" s="169"/>
      <c r="C34" s="127" t="s">
        <v>10</v>
      </c>
      <c r="D34" s="128" t="s">
        <v>76</v>
      </c>
      <c r="E34" s="128"/>
      <c r="F34" s="128"/>
      <c r="G34" s="128"/>
      <c r="H34" s="129"/>
      <c r="R34" s="40">
        <v>2</v>
      </c>
      <c r="S34" s="46">
        <f>AH18/34*100</f>
        <v>0</v>
      </c>
      <c r="T34" s="47">
        <f>AH23/34*100</f>
        <v>0</v>
      </c>
    </row>
    <row r="35" spans="2:20" ht="16" customHeight="1" x14ac:dyDescent="0.55000000000000004">
      <c r="B35" s="169"/>
      <c r="C35" s="127"/>
      <c r="D35" s="130" t="s">
        <v>77</v>
      </c>
      <c r="E35" s="130"/>
      <c r="F35" s="130"/>
      <c r="G35" s="130"/>
      <c r="H35" s="131"/>
      <c r="R35" s="40">
        <v>3</v>
      </c>
      <c r="S35" s="46">
        <f>AH19/34*100</f>
        <v>0</v>
      </c>
      <c r="T35" s="47">
        <f>AH24/34*100</f>
        <v>0</v>
      </c>
    </row>
    <row r="36" spans="2:20" ht="16" customHeight="1" thickBot="1" x14ac:dyDescent="0.6">
      <c r="B36" s="169"/>
      <c r="C36" s="127"/>
      <c r="D36" s="132" t="s">
        <v>78</v>
      </c>
      <c r="E36" s="132"/>
      <c r="F36" s="132"/>
      <c r="G36" s="132"/>
      <c r="H36" s="133"/>
      <c r="R36" s="41">
        <v>4</v>
      </c>
      <c r="S36" s="48">
        <f>AH20/34*100</f>
        <v>0</v>
      </c>
      <c r="T36" s="49">
        <f>AH25/34*100</f>
        <v>0</v>
      </c>
    </row>
    <row r="37" spans="2:20" ht="15" customHeight="1" x14ac:dyDescent="0.55000000000000004">
      <c r="B37" s="169"/>
      <c r="C37" s="103" t="s">
        <v>27</v>
      </c>
      <c r="D37" s="82" t="s">
        <v>43</v>
      </c>
      <c r="E37" s="122" t="s">
        <v>7</v>
      </c>
      <c r="F37" s="123"/>
      <c r="G37" s="122" t="s">
        <v>28</v>
      </c>
      <c r="H37" s="124"/>
    </row>
    <row r="38" spans="2:20" ht="15" customHeight="1" x14ac:dyDescent="0.55000000000000004">
      <c r="B38" s="169"/>
      <c r="C38" s="103"/>
      <c r="D38" s="84"/>
      <c r="E38" s="30" t="s">
        <v>227</v>
      </c>
      <c r="F38" s="30" t="s">
        <v>29</v>
      </c>
      <c r="G38" s="30" t="s">
        <v>227</v>
      </c>
      <c r="H38" s="31" t="s">
        <v>29</v>
      </c>
    </row>
    <row r="39" spans="2:20" ht="27" customHeight="1" x14ac:dyDescent="0.55000000000000004">
      <c r="B39" s="169"/>
      <c r="C39" s="103"/>
      <c r="D39" s="25" t="s">
        <v>191</v>
      </c>
      <c r="E39" s="59"/>
      <c r="F39" s="59"/>
      <c r="G39" s="59"/>
      <c r="H39" s="60"/>
    </row>
    <row r="40" spans="2:20" ht="16" customHeight="1" x14ac:dyDescent="0.55000000000000004">
      <c r="B40" s="169"/>
      <c r="C40" s="103"/>
      <c r="D40" s="1" t="s">
        <v>190</v>
      </c>
      <c r="E40" s="59"/>
      <c r="F40" s="59"/>
      <c r="G40" s="59"/>
      <c r="H40" s="60"/>
    </row>
    <row r="41" spans="2:20" ht="25" customHeight="1" x14ac:dyDescent="0.55000000000000004">
      <c r="B41" s="169"/>
      <c r="C41" s="103"/>
      <c r="D41" s="1" t="s">
        <v>142</v>
      </c>
      <c r="E41" s="59"/>
      <c r="F41" s="59"/>
      <c r="G41" s="59"/>
      <c r="H41" s="60"/>
    </row>
    <row r="42" spans="2:20" ht="25" customHeight="1" x14ac:dyDescent="0.55000000000000004">
      <c r="B42" s="169"/>
      <c r="C42" s="103"/>
      <c r="D42" s="1" t="s">
        <v>223</v>
      </c>
      <c r="E42" s="59"/>
      <c r="F42" s="59"/>
      <c r="G42" s="59"/>
      <c r="H42" s="60"/>
    </row>
    <row r="43" spans="2:20" ht="25" customHeight="1" thickBot="1" x14ac:dyDescent="0.6">
      <c r="B43" s="173"/>
      <c r="C43" s="142"/>
      <c r="D43" s="10" t="s">
        <v>143</v>
      </c>
      <c r="E43" s="61"/>
      <c r="F43" s="61"/>
      <c r="G43" s="61"/>
      <c r="H43" s="62"/>
    </row>
    <row r="44" spans="2:20" ht="17.149999999999999" customHeight="1" x14ac:dyDescent="0.55000000000000004">
      <c r="B44" s="174" t="s">
        <v>236</v>
      </c>
      <c r="C44" s="6" t="s">
        <v>2</v>
      </c>
      <c r="D44" s="179" t="s">
        <v>79</v>
      </c>
      <c r="E44" s="179"/>
      <c r="F44" s="179"/>
      <c r="G44" s="179"/>
      <c r="H44" s="180"/>
    </row>
    <row r="45" spans="2:20" ht="17.149999999999999" customHeight="1" x14ac:dyDescent="0.55000000000000004">
      <c r="B45" s="175"/>
      <c r="C45" s="114" t="s">
        <v>4</v>
      </c>
      <c r="D45" s="184" t="s">
        <v>80</v>
      </c>
      <c r="E45" s="185"/>
      <c r="F45" s="185"/>
      <c r="G45" s="185"/>
      <c r="H45" s="186"/>
    </row>
    <row r="46" spans="2:20" ht="17.149999999999999" customHeight="1" x14ac:dyDescent="0.55000000000000004">
      <c r="B46" s="175"/>
      <c r="C46" s="183"/>
      <c r="D46" s="184" t="s">
        <v>81</v>
      </c>
      <c r="E46" s="185"/>
      <c r="F46" s="185"/>
      <c r="G46" s="185"/>
      <c r="H46" s="186"/>
    </row>
    <row r="47" spans="2:20" ht="17.149999999999999" customHeight="1" x14ac:dyDescent="0.55000000000000004">
      <c r="B47" s="176"/>
      <c r="C47" s="115"/>
      <c r="D47" s="181" t="s">
        <v>82</v>
      </c>
      <c r="E47" s="181"/>
      <c r="F47" s="181"/>
      <c r="G47" s="181"/>
      <c r="H47" s="182"/>
    </row>
    <row r="48" spans="2:20" ht="15" customHeight="1" x14ac:dyDescent="0.55000000000000004">
      <c r="B48" s="177"/>
      <c r="C48" s="82" t="s">
        <v>27</v>
      </c>
      <c r="D48" s="82" t="s">
        <v>43</v>
      </c>
      <c r="E48" s="122" t="s">
        <v>7</v>
      </c>
      <c r="F48" s="123"/>
      <c r="G48" s="122" t="s">
        <v>28</v>
      </c>
      <c r="H48" s="124"/>
    </row>
    <row r="49" spans="2:8" ht="15" customHeight="1" x14ac:dyDescent="0.55000000000000004">
      <c r="B49" s="177"/>
      <c r="C49" s="82"/>
      <c r="D49" s="84"/>
      <c r="E49" s="30" t="s">
        <v>227</v>
      </c>
      <c r="F49" s="30" t="s">
        <v>29</v>
      </c>
      <c r="G49" s="30" t="s">
        <v>227</v>
      </c>
      <c r="H49" s="31" t="s">
        <v>29</v>
      </c>
    </row>
    <row r="50" spans="2:8" ht="25" customHeight="1" x14ac:dyDescent="0.55000000000000004">
      <c r="B50" s="177"/>
      <c r="C50" s="82"/>
      <c r="D50" s="22" t="s">
        <v>144</v>
      </c>
      <c r="E50" s="55"/>
      <c r="F50" s="55"/>
      <c r="G50" s="55"/>
      <c r="H50" s="56"/>
    </row>
    <row r="51" spans="2:8" ht="25" customHeight="1" x14ac:dyDescent="0.55000000000000004">
      <c r="B51" s="177"/>
      <c r="C51" s="82"/>
      <c r="D51" s="22" t="s">
        <v>145</v>
      </c>
      <c r="E51" s="55"/>
      <c r="F51" s="55"/>
      <c r="G51" s="55"/>
      <c r="H51" s="56"/>
    </row>
    <row r="52" spans="2:8" ht="25" customHeight="1" x14ac:dyDescent="0.55000000000000004">
      <c r="B52" s="177"/>
      <c r="C52" s="82"/>
      <c r="D52" s="22" t="s">
        <v>146</v>
      </c>
      <c r="E52" s="55"/>
      <c r="F52" s="55"/>
      <c r="G52" s="55"/>
      <c r="H52" s="56"/>
    </row>
    <row r="53" spans="2:8" ht="25" customHeight="1" thickBot="1" x14ac:dyDescent="0.6">
      <c r="B53" s="178"/>
      <c r="C53" s="142"/>
      <c r="D53" s="24" t="s">
        <v>147</v>
      </c>
      <c r="E53" s="61"/>
      <c r="F53" s="61"/>
      <c r="G53" s="61"/>
      <c r="H53" s="62"/>
    </row>
    <row r="54" spans="2:8" ht="17.149999999999999" customHeight="1" x14ac:dyDescent="0.55000000000000004">
      <c r="B54" s="11"/>
    </row>
    <row r="55" spans="2:8" ht="17.149999999999999" customHeight="1" thickBot="1" x14ac:dyDescent="0.6">
      <c r="B55" s="3" t="s">
        <v>33</v>
      </c>
    </row>
    <row r="56" spans="2:8" ht="17.149999999999999" customHeight="1" x14ac:dyDescent="0.55000000000000004">
      <c r="B56" s="13"/>
      <c r="C56" s="14" t="s">
        <v>2</v>
      </c>
      <c r="D56" s="125" t="s">
        <v>83</v>
      </c>
      <c r="E56" s="125"/>
      <c r="F56" s="125"/>
      <c r="G56" s="125"/>
      <c r="H56" s="126"/>
    </row>
    <row r="57" spans="2:8" ht="17.149999999999999" customHeight="1" x14ac:dyDescent="0.55000000000000004">
      <c r="B57" s="134" t="s">
        <v>232</v>
      </c>
      <c r="C57" s="136" t="s">
        <v>10</v>
      </c>
      <c r="D57" s="165" t="s">
        <v>264</v>
      </c>
      <c r="E57" s="165"/>
      <c r="F57" s="165"/>
      <c r="G57" s="165"/>
      <c r="H57" s="166"/>
    </row>
    <row r="58" spans="2:8" ht="17.149999999999999" customHeight="1" x14ac:dyDescent="0.55000000000000004">
      <c r="B58" s="109"/>
      <c r="C58" s="136"/>
      <c r="D58" s="27" t="s">
        <v>211</v>
      </c>
      <c r="E58" s="29"/>
      <c r="F58" s="29"/>
      <c r="G58" s="29"/>
      <c r="H58" s="28"/>
    </row>
    <row r="59" spans="2:8" ht="17.149999999999999" customHeight="1" x14ac:dyDescent="0.55000000000000004">
      <c r="B59" s="109"/>
      <c r="C59" s="136"/>
      <c r="D59" s="167" t="s">
        <v>224</v>
      </c>
      <c r="E59" s="167"/>
      <c r="F59" s="167"/>
      <c r="G59" s="167"/>
      <c r="H59" s="168"/>
    </row>
    <row r="60" spans="2:8" ht="15" customHeight="1" x14ac:dyDescent="0.55000000000000004">
      <c r="B60" s="109"/>
      <c r="C60" s="103" t="s">
        <v>27</v>
      </c>
      <c r="D60" s="82" t="s">
        <v>43</v>
      </c>
      <c r="E60" s="122" t="s">
        <v>7</v>
      </c>
      <c r="F60" s="123"/>
      <c r="G60" s="122" t="s">
        <v>28</v>
      </c>
      <c r="H60" s="124"/>
    </row>
    <row r="61" spans="2:8" ht="15" customHeight="1" x14ac:dyDescent="0.55000000000000004">
      <c r="B61" s="109"/>
      <c r="C61" s="103"/>
      <c r="D61" s="84"/>
      <c r="E61" s="30" t="s">
        <v>227</v>
      </c>
      <c r="F61" s="30" t="s">
        <v>29</v>
      </c>
      <c r="G61" s="30" t="s">
        <v>227</v>
      </c>
      <c r="H61" s="31" t="s">
        <v>29</v>
      </c>
    </row>
    <row r="62" spans="2:8" ht="17.149999999999999" customHeight="1" x14ac:dyDescent="0.55000000000000004">
      <c r="B62" s="109"/>
      <c r="C62" s="103"/>
      <c r="D62" s="26" t="s">
        <v>207</v>
      </c>
      <c r="E62" s="59"/>
      <c r="F62" s="59"/>
      <c r="G62" s="59"/>
      <c r="H62" s="60"/>
    </row>
    <row r="63" spans="2:8" ht="17.149999999999999" customHeight="1" x14ac:dyDescent="0.55000000000000004">
      <c r="B63" s="109"/>
      <c r="C63" s="103"/>
      <c r="D63" s="25" t="s">
        <v>208</v>
      </c>
      <c r="E63" s="59"/>
      <c r="F63" s="59"/>
      <c r="G63" s="59"/>
      <c r="H63" s="60"/>
    </row>
    <row r="64" spans="2:8" ht="17.149999999999999" customHeight="1" x14ac:dyDescent="0.55000000000000004">
      <c r="B64" s="109"/>
      <c r="C64" s="103"/>
      <c r="D64" s="25" t="s">
        <v>255</v>
      </c>
      <c r="E64" s="59"/>
      <c r="F64" s="59"/>
      <c r="G64" s="59"/>
      <c r="H64" s="60"/>
    </row>
    <row r="65" spans="2:8" ht="17.149999999999999" customHeight="1" x14ac:dyDescent="0.55000000000000004">
      <c r="B65" s="135"/>
      <c r="C65" s="103"/>
      <c r="D65" s="25" t="s">
        <v>256</v>
      </c>
      <c r="E65" s="59"/>
      <c r="F65" s="59"/>
      <c r="G65" s="59"/>
      <c r="H65" s="60"/>
    </row>
    <row r="66" spans="2:8" ht="17.149999999999999" customHeight="1" x14ac:dyDescent="0.55000000000000004">
      <c r="B66" s="169" t="s">
        <v>233</v>
      </c>
      <c r="C66" s="15" t="s">
        <v>10</v>
      </c>
      <c r="D66" s="143" t="s">
        <v>84</v>
      </c>
      <c r="E66" s="144"/>
      <c r="F66" s="144"/>
      <c r="G66" s="144"/>
      <c r="H66" s="145"/>
    </row>
    <row r="67" spans="2:8" ht="15" customHeight="1" x14ac:dyDescent="0.55000000000000004">
      <c r="B67" s="169"/>
      <c r="C67" s="103" t="s">
        <v>27</v>
      </c>
      <c r="D67" s="82" t="s">
        <v>43</v>
      </c>
      <c r="E67" s="122" t="s">
        <v>7</v>
      </c>
      <c r="F67" s="123"/>
      <c r="G67" s="122" t="s">
        <v>28</v>
      </c>
      <c r="H67" s="124"/>
    </row>
    <row r="68" spans="2:8" ht="15" customHeight="1" x14ac:dyDescent="0.55000000000000004">
      <c r="B68" s="169"/>
      <c r="C68" s="103"/>
      <c r="D68" s="84"/>
      <c r="E68" s="30" t="s">
        <v>227</v>
      </c>
      <c r="F68" s="30" t="s">
        <v>29</v>
      </c>
      <c r="G68" s="30" t="s">
        <v>227</v>
      </c>
      <c r="H68" s="31" t="s">
        <v>29</v>
      </c>
    </row>
    <row r="69" spans="2:8" ht="17.149999999999999" customHeight="1" x14ac:dyDescent="0.55000000000000004">
      <c r="B69" s="169"/>
      <c r="C69" s="103"/>
      <c r="D69" s="26" t="s">
        <v>212</v>
      </c>
      <c r="E69" s="59"/>
      <c r="F69" s="59"/>
      <c r="G69" s="59"/>
      <c r="H69" s="60"/>
    </row>
    <row r="70" spans="2:8" ht="17.149999999999999" customHeight="1" x14ac:dyDescent="0.55000000000000004">
      <c r="B70" s="134"/>
      <c r="C70" s="82"/>
      <c r="D70" s="22" t="s">
        <v>213</v>
      </c>
      <c r="E70" s="55"/>
      <c r="F70" s="55"/>
      <c r="G70" s="55"/>
      <c r="H70" s="56"/>
    </row>
    <row r="71" spans="2:8" ht="18" customHeight="1" x14ac:dyDescent="0.55000000000000004">
      <c r="B71" s="169" t="s">
        <v>234</v>
      </c>
      <c r="C71" s="15" t="s">
        <v>10</v>
      </c>
      <c r="D71" s="143" t="s">
        <v>247</v>
      </c>
      <c r="E71" s="144"/>
      <c r="F71" s="144"/>
      <c r="G71" s="144"/>
      <c r="H71" s="145"/>
    </row>
    <row r="72" spans="2:8" ht="15" customHeight="1" x14ac:dyDescent="0.55000000000000004">
      <c r="B72" s="169"/>
      <c r="C72" s="103" t="s">
        <v>27</v>
      </c>
      <c r="D72" s="82" t="s">
        <v>43</v>
      </c>
      <c r="E72" s="122" t="s">
        <v>7</v>
      </c>
      <c r="F72" s="123"/>
      <c r="G72" s="122" t="s">
        <v>28</v>
      </c>
      <c r="H72" s="124"/>
    </row>
    <row r="73" spans="2:8" ht="15" customHeight="1" x14ac:dyDescent="0.55000000000000004">
      <c r="B73" s="169"/>
      <c r="C73" s="103"/>
      <c r="D73" s="84"/>
      <c r="E73" s="30" t="s">
        <v>227</v>
      </c>
      <c r="F73" s="30" t="s">
        <v>29</v>
      </c>
      <c r="G73" s="30" t="s">
        <v>227</v>
      </c>
      <c r="H73" s="31" t="s">
        <v>29</v>
      </c>
    </row>
    <row r="74" spans="2:8" ht="23.25" customHeight="1" x14ac:dyDescent="0.55000000000000004">
      <c r="B74" s="169"/>
      <c r="C74" s="103"/>
      <c r="D74" s="25" t="s">
        <v>240</v>
      </c>
      <c r="E74" s="59"/>
      <c r="F74" s="59"/>
      <c r="G74" s="59"/>
      <c r="H74" s="60"/>
    </row>
    <row r="75" spans="2:8" ht="17.149999999999999" customHeight="1" thickBot="1" x14ac:dyDescent="0.6">
      <c r="B75" s="173"/>
      <c r="C75" s="142"/>
      <c r="D75" s="24" t="s">
        <v>250</v>
      </c>
      <c r="E75" s="61"/>
      <c r="F75" s="61"/>
      <c r="G75" s="61"/>
      <c r="H75" s="62"/>
    </row>
    <row r="76" spans="2:8" ht="17.149999999999999" customHeight="1" x14ac:dyDescent="0.55000000000000004">
      <c r="B76" s="20"/>
    </row>
    <row r="77" spans="2:8" ht="17.149999999999999" customHeight="1" thickBot="1" x14ac:dyDescent="0.6">
      <c r="B77" s="3" t="s">
        <v>38</v>
      </c>
    </row>
    <row r="78" spans="2:8" ht="17.149999999999999" customHeight="1" x14ac:dyDescent="0.55000000000000004">
      <c r="B78" s="108" t="s">
        <v>235</v>
      </c>
      <c r="C78" s="21" t="s">
        <v>2</v>
      </c>
      <c r="D78" s="150" t="s">
        <v>85</v>
      </c>
      <c r="E78" s="151"/>
      <c r="F78" s="151"/>
      <c r="G78" s="151"/>
      <c r="H78" s="152"/>
    </row>
    <row r="79" spans="2:8" ht="17.149999999999999" customHeight="1" x14ac:dyDescent="0.55000000000000004">
      <c r="B79" s="109"/>
      <c r="C79" s="153" t="s">
        <v>4</v>
      </c>
      <c r="D79" s="156" t="s">
        <v>86</v>
      </c>
      <c r="E79" s="157"/>
      <c r="F79" s="157"/>
      <c r="G79" s="157"/>
      <c r="H79" s="158"/>
    </row>
    <row r="80" spans="2:8" ht="25" customHeight="1" x14ac:dyDescent="0.55000000000000004">
      <c r="B80" s="109"/>
      <c r="C80" s="155"/>
      <c r="D80" s="162" t="s">
        <v>279</v>
      </c>
      <c r="E80" s="163"/>
      <c r="F80" s="163"/>
      <c r="G80" s="163"/>
      <c r="H80" s="164"/>
    </row>
    <row r="81" spans="2:8" ht="15" customHeight="1" x14ac:dyDescent="0.55000000000000004">
      <c r="B81" s="109"/>
      <c r="C81" s="83" t="s">
        <v>27</v>
      </c>
      <c r="D81" s="82" t="s">
        <v>43</v>
      </c>
      <c r="E81" s="122" t="s">
        <v>7</v>
      </c>
      <c r="F81" s="123"/>
      <c r="G81" s="122" t="s">
        <v>28</v>
      </c>
      <c r="H81" s="124"/>
    </row>
    <row r="82" spans="2:8" ht="15" customHeight="1" x14ac:dyDescent="0.55000000000000004">
      <c r="B82" s="109"/>
      <c r="C82" s="83"/>
      <c r="D82" s="84"/>
      <c r="E82" s="30" t="s">
        <v>227</v>
      </c>
      <c r="F82" s="30" t="s">
        <v>29</v>
      </c>
      <c r="G82" s="30" t="s">
        <v>227</v>
      </c>
      <c r="H82" s="31" t="s">
        <v>29</v>
      </c>
    </row>
    <row r="83" spans="2:8" ht="17.149999999999999" customHeight="1" x14ac:dyDescent="0.55000000000000004">
      <c r="B83" s="109"/>
      <c r="C83" s="83"/>
      <c r="D83" s="1" t="s">
        <v>280</v>
      </c>
      <c r="E83" s="59"/>
      <c r="F83" s="59"/>
      <c r="G83" s="59"/>
      <c r="H83" s="60"/>
    </row>
    <row r="84" spans="2:8" ht="25" customHeight="1" x14ac:dyDescent="0.55000000000000004">
      <c r="B84" s="109"/>
      <c r="C84" s="83"/>
      <c r="D84" s="1" t="s">
        <v>209</v>
      </c>
      <c r="E84" s="59"/>
      <c r="F84" s="59"/>
      <c r="G84" s="59"/>
      <c r="H84" s="60"/>
    </row>
    <row r="85" spans="2:8" ht="17.149999999999999" customHeight="1" x14ac:dyDescent="0.55000000000000004">
      <c r="B85" s="109"/>
      <c r="C85" s="83"/>
      <c r="D85" s="1" t="s">
        <v>295</v>
      </c>
      <c r="E85" s="59"/>
      <c r="F85" s="59"/>
      <c r="G85" s="59"/>
      <c r="H85" s="60"/>
    </row>
    <row r="86" spans="2:8" ht="17.149999999999999" customHeight="1" thickBot="1" x14ac:dyDescent="0.6">
      <c r="B86" s="110"/>
      <c r="C86" s="90"/>
      <c r="D86" s="10" t="s">
        <v>210</v>
      </c>
      <c r="E86" s="61"/>
      <c r="F86" s="61"/>
      <c r="G86" s="61"/>
      <c r="H86" s="62"/>
    </row>
    <row r="87" spans="2:8" ht="17.149999999999999" customHeight="1" x14ac:dyDescent="0.55000000000000004"/>
    <row r="88" spans="2:8" ht="23.15" customHeight="1" x14ac:dyDescent="0.55000000000000004">
      <c r="B88" s="97" t="s">
        <v>302</v>
      </c>
      <c r="C88" s="98"/>
      <c r="D88" s="98"/>
      <c r="E88" s="98"/>
      <c r="F88" s="98"/>
      <c r="G88" s="98"/>
      <c r="H88" s="99"/>
    </row>
    <row r="89" spans="2:8" ht="23.15" customHeight="1" x14ac:dyDescent="0.55000000000000004">
      <c r="B89" s="100"/>
      <c r="C89" s="101"/>
      <c r="D89" s="101"/>
      <c r="E89" s="101"/>
      <c r="F89" s="101"/>
      <c r="G89" s="101"/>
      <c r="H89" s="102"/>
    </row>
    <row r="90" spans="2:8" ht="5.15" customHeight="1" x14ac:dyDescent="0.55000000000000004"/>
    <row r="91" spans="2:8" ht="23.15" customHeight="1" x14ac:dyDescent="0.55000000000000004">
      <c r="B91" s="97" t="s">
        <v>303</v>
      </c>
      <c r="C91" s="98"/>
      <c r="D91" s="98"/>
      <c r="E91" s="98"/>
      <c r="F91" s="98"/>
      <c r="G91" s="98"/>
      <c r="H91" s="99"/>
    </row>
    <row r="92" spans="2:8" ht="23.15" customHeight="1" x14ac:dyDescent="0.55000000000000004">
      <c r="B92" s="100"/>
      <c r="C92" s="101"/>
      <c r="D92" s="101"/>
      <c r="E92" s="101"/>
      <c r="F92" s="101"/>
      <c r="G92" s="101"/>
      <c r="H92" s="102"/>
    </row>
    <row r="93" spans="2:8" ht="5.15" customHeight="1" x14ac:dyDescent="0.55000000000000004"/>
  </sheetData>
  <sheetProtection algorithmName="SHA-512" hashValue="q1+VwfrQQGB3hiXEy6z/4+60eTYsymOCn2/jI/Q6GwSmtE7lY2dKbrXYCB0hwI0+JVcgU74CbYEAwCAsyTAmjw==" saltValue="uJ9fot/rIPngrMq4LZ25Qw==" spinCount="100000" sheet="1" objects="1" scenarios="1"/>
  <mergeCells count="89">
    <mergeCell ref="X6:X10"/>
    <mergeCell ref="W16:W25"/>
    <mergeCell ref="X16:X20"/>
    <mergeCell ref="X21:X25"/>
    <mergeCell ref="R17:R18"/>
    <mergeCell ref="S17:T17"/>
    <mergeCell ref="R30:R31"/>
    <mergeCell ref="S30:T30"/>
    <mergeCell ref="D81:D82"/>
    <mergeCell ref="E81:F81"/>
    <mergeCell ref="G81:H81"/>
    <mergeCell ref="E67:F67"/>
    <mergeCell ref="G67:H67"/>
    <mergeCell ref="D48:D49"/>
    <mergeCell ref="E48:F48"/>
    <mergeCell ref="G48:H48"/>
    <mergeCell ref="D60:D61"/>
    <mergeCell ref="E60:F60"/>
    <mergeCell ref="G60:H60"/>
    <mergeCell ref="D66:H66"/>
    <mergeCell ref="D67:D68"/>
    <mergeCell ref="B78:B86"/>
    <mergeCell ref="D78:H78"/>
    <mergeCell ref="C79:C80"/>
    <mergeCell ref="D79:H79"/>
    <mergeCell ref="D80:H80"/>
    <mergeCell ref="C81:C86"/>
    <mergeCell ref="B71:B75"/>
    <mergeCell ref="D71:H71"/>
    <mergeCell ref="C72:C75"/>
    <mergeCell ref="D72:D73"/>
    <mergeCell ref="E72:F72"/>
    <mergeCell ref="G72:H72"/>
    <mergeCell ref="B57:B65"/>
    <mergeCell ref="C57:C59"/>
    <mergeCell ref="D57:H57"/>
    <mergeCell ref="D59:H59"/>
    <mergeCell ref="C60:C65"/>
    <mergeCell ref="B44:B53"/>
    <mergeCell ref="D44:H44"/>
    <mergeCell ref="D47:H47"/>
    <mergeCell ref="C48:C53"/>
    <mergeCell ref="D56:H56"/>
    <mergeCell ref="C45:C47"/>
    <mergeCell ref="D45:H45"/>
    <mergeCell ref="D46:H46"/>
    <mergeCell ref="B1:H1"/>
    <mergeCell ref="B8:B19"/>
    <mergeCell ref="D8:H8"/>
    <mergeCell ref="C9:C10"/>
    <mergeCell ref="D9:H9"/>
    <mergeCell ref="D10:H10"/>
    <mergeCell ref="C11:C19"/>
    <mergeCell ref="E11:F11"/>
    <mergeCell ref="G11:H11"/>
    <mergeCell ref="B5:H5"/>
    <mergeCell ref="D11:D12"/>
    <mergeCell ref="B91:H92"/>
    <mergeCell ref="E3:H3"/>
    <mergeCell ref="K5:L5"/>
    <mergeCell ref="K6:K8"/>
    <mergeCell ref="K9:L9"/>
    <mergeCell ref="B20:B32"/>
    <mergeCell ref="D20:H20"/>
    <mergeCell ref="C21:C23"/>
    <mergeCell ref="D21:H21"/>
    <mergeCell ref="D22:H22"/>
    <mergeCell ref="D23:H23"/>
    <mergeCell ref="C24:C32"/>
    <mergeCell ref="D24:D25"/>
    <mergeCell ref="E24:F24"/>
    <mergeCell ref="G24:H24"/>
    <mergeCell ref="B33:B43"/>
    <mergeCell ref="K10:K12"/>
    <mergeCell ref="W6:W15"/>
    <mergeCell ref="X11:X15"/>
    <mergeCell ref="D7:I7"/>
    <mergeCell ref="B88:H89"/>
    <mergeCell ref="D33:H33"/>
    <mergeCell ref="C34:C36"/>
    <mergeCell ref="D34:H34"/>
    <mergeCell ref="D35:H35"/>
    <mergeCell ref="D36:H36"/>
    <mergeCell ref="C37:C43"/>
    <mergeCell ref="D37:D38"/>
    <mergeCell ref="E37:F37"/>
    <mergeCell ref="G37:H37"/>
    <mergeCell ref="B66:B70"/>
    <mergeCell ref="C67:C70"/>
  </mergeCells>
  <phoneticPr fontId="1"/>
  <pageMargins left="0.39370078740157483" right="0.39370078740157483" top="0.59055118110236227" bottom="0.59055118110236227" header="0.31496062992125984" footer="0.31496062992125984"/>
  <pageSetup paperSize="9" scale="83" orientation="portrait" r:id="rId1"/>
  <rowBreaks count="1" manualBreakCount="1">
    <brk id="43" max="16383" man="1"/>
  </rowBreaks>
  <colBreaks count="1" manualBreakCount="1">
    <brk id="9"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E6DD-3A9C-4060-9997-50E3828A5204}">
  <dimension ref="B1:AH88"/>
  <sheetViews>
    <sheetView showGridLines="0" view="pageBreakPreview" topLeftCell="A82" zoomScaleNormal="184" zoomScaleSheetLayoutView="100" workbookViewId="0">
      <selection activeCell="D8" sqref="D8:I8"/>
    </sheetView>
  </sheetViews>
  <sheetFormatPr defaultColWidth="9" defaultRowHeight="20.149999999999999" customHeight="1" x14ac:dyDescent="0.55000000000000004"/>
  <cols>
    <col min="1" max="1" width="1.58203125" style="3" customWidth="1"/>
    <col min="2" max="2" width="7.58203125" style="3" customWidth="1"/>
    <col min="3" max="3" width="8.58203125" style="4" customWidth="1"/>
    <col min="4" max="4" width="57.83203125" style="12" customWidth="1"/>
    <col min="5" max="8" width="5.58203125" style="3" customWidth="1"/>
    <col min="9" max="9" width="1.58203125" style="3" customWidth="1"/>
    <col min="10" max="10" width="2.08203125" style="3" customWidth="1"/>
    <col min="11" max="20" width="7.58203125" style="3" customWidth="1"/>
    <col min="21" max="21" width="2.33203125" style="3" customWidth="1"/>
    <col min="22" max="22" width="9" style="3"/>
    <col min="23" max="34" width="6.58203125" style="3" customWidth="1"/>
    <col min="35" max="16384" width="9" style="3"/>
  </cols>
  <sheetData>
    <row r="1" spans="2:34" ht="20.149999999999999" customHeight="1" x14ac:dyDescent="0.55000000000000004">
      <c r="B1" s="107" t="s">
        <v>46</v>
      </c>
      <c r="C1" s="107"/>
      <c r="D1" s="107"/>
      <c r="E1" s="107"/>
      <c r="F1" s="107"/>
      <c r="G1" s="107"/>
      <c r="H1" s="107"/>
    </row>
    <row r="2" spans="2:34" ht="20.149999999999999" customHeight="1" x14ac:dyDescent="0.55000000000000004">
      <c r="B2" s="3" t="s">
        <v>168</v>
      </c>
      <c r="D2" s="5"/>
      <c r="W2" s="3">
        <v>30</v>
      </c>
    </row>
    <row r="3" spans="2:34" ht="20.149999999999999" customHeight="1" x14ac:dyDescent="0.55000000000000004">
      <c r="D3" s="5" t="s">
        <v>30</v>
      </c>
      <c r="E3" s="91"/>
      <c r="F3" s="91"/>
      <c r="G3" s="91"/>
      <c r="H3" s="91"/>
      <c r="K3" s="3" t="s">
        <v>238</v>
      </c>
    </row>
    <row r="4" spans="2:34" ht="5.15" customHeight="1" thickBot="1" x14ac:dyDescent="0.6">
      <c r="D4" s="5"/>
    </row>
    <row r="5" spans="2:34" ht="20.149999999999999" customHeight="1" x14ac:dyDescent="0.55000000000000004">
      <c r="B5" s="97" t="s">
        <v>304</v>
      </c>
      <c r="C5" s="98"/>
      <c r="D5" s="98"/>
      <c r="E5" s="98"/>
      <c r="F5" s="98"/>
      <c r="G5" s="98"/>
      <c r="H5" s="99"/>
      <c r="K5" s="170"/>
      <c r="L5" s="105"/>
      <c r="M5" s="65" t="s">
        <v>228</v>
      </c>
      <c r="N5" s="65" t="s">
        <v>229</v>
      </c>
      <c r="O5" s="65" t="s">
        <v>230</v>
      </c>
      <c r="P5" s="65" t="s">
        <v>236</v>
      </c>
      <c r="Q5" s="65" t="s">
        <v>232</v>
      </c>
      <c r="R5" s="65" t="s">
        <v>233</v>
      </c>
      <c r="S5" s="65" t="s">
        <v>234</v>
      </c>
      <c r="T5" s="66" t="s">
        <v>235</v>
      </c>
      <c r="W5" s="9"/>
      <c r="X5" s="9"/>
      <c r="Y5" s="9"/>
      <c r="Z5" s="1" t="s">
        <v>228</v>
      </c>
      <c r="AA5" s="1" t="s">
        <v>229</v>
      </c>
      <c r="AB5" s="1" t="s">
        <v>230</v>
      </c>
      <c r="AC5" s="1" t="s">
        <v>236</v>
      </c>
      <c r="AD5" s="1" t="s">
        <v>232</v>
      </c>
      <c r="AE5" s="1" t="s">
        <v>233</v>
      </c>
      <c r="AF5" s="1" t="s">
        <v>234</v>
      </c>
      <c r="AG5" s="1" t="s">
        <v>235</v>
      </c>
    </row>
    <row r="6" spans="2:34" ht="20.149999999999999" customHeight="1" x14ac:dyDescent="0.55000000000000004">
      <c r="B6" s="100"/>
      <c r="C6" s="101"/>
      <c r="D6" s="101"/>
      <c r="E6" s="101"/>
      <c r="F6" s="101"/>
      <c r="G6" s="101"/>
      <c r="H6" s="102"/>
      <c r="K6" s="171" t="s">
        <v>7</v>
      </c>
      <c r="L6" s="8" t="s">
        <v>227</v>
      </c>
      <c r="M6" s="63" t="e">
        <f>AVERAGE(E15:E17)</f>
        <v>#DIV/0!</v>
      </c>
      <c r="N6" s="63" t="e">
        <f>AVERAGE(E23:E27)</f>
        <v>#DIV/0!</v>
      </c>
      <c r="O6" s="63" t="e">
        <f>AVERAGE(E34:E38)</f>
        <v>#DIV/0!</v>
      </c>
      <c r="P6" s="63" t="e">
        <f>AVERAGE(E43:E46)</f>
        <v>#DIV/0!</v>
      </c>
      <c r="Q6" s="63" t="e">
        <f>AVERAGE(E54:E57)</f>
        <v>#DIV/0!</v>
      </c>
      <c r="R6" s="63" t="e">
        <f>AVERAGE(E62:E64)</f>
        <v>#DIV/0!</v>
      </c>
      <c r="S6" s="63" t="e">
        <f>AVERAGE(E68:E70)</f>
        <v>#DIV/0!</v>
      </c>
      <c r="T6" s="67" t="e">
        <f>AVERAGE(E79:E81)</f>
        <v>#DIV/0!</v>
      </c>
      <c r="W6" s="82" t="s">
        <v>7</v>
      </c>
      <c r="X6" s="82" t="s">
        <v>227</v>
      </c>
      <c r="Y6" s="9">
        <v>0</v>
      </c>
      <c r="Z6" s="9">
        <f>COUNTIF(E15:E17,0)</f>
        <v>0</v>
      </c>
      <c r="AA6" s="9">
        <f>COUNTIF(E23:E27,0)</f>
        <v>0</v>
      </c>
      <c r="AB6" s="9">
        <f>COUNTIF(E34:E38,0)</f>
        <v>0</v>
      </c>
      <c r="AC6" s="9">
        <f>COUNTIF(E43:E46,0)</f>
        <v>0</v>
      </c>
      <c r="AD6" s="9">
        <f>COUNTIF(E54:E57,0)</f>
        <v>0</v>
      </c>
      <c r="AE6" s="9">
        <f>COUNTIF(E62:E64,0)</f>
        <v>0</v>
      </c>
      <c r="AF6" s="9">
        <f>COUNTIF(E68:E70,0)</f>
        <v>0</v>
      </c>
      <c r="AG6" s="9">
        <f>COUNTIF(E79:E81,0)</f>
        <v>0</v>
      </c>
      <c r="AH6" s="3">
        <f>SUM(Z6:AG6)</f>
        <v>0</v>
      </c>
    </row>
    <row r="7" spans="2:34" ht="20.149999999999999" customHeight="1" x14ac:dyDescent="0.55000000000000004">
      <c r="K7" s="171"/>
      <c r="L7" s="8" t="s">
        <v>29</v>
      </c>
      <c r="M7" s="63" t="e">
        <f>AVERAGE(F15:F17)</f>
        <v>#DIV/0!</v>
      </c>
      <c r="N7" s="63" t="e">
        <f>AVERAGE(F23:F27)</f>
        <v>#DIV/0!</v>
      </c>
      <c r="O7" s="63" t="e">
        <f>AVERAGE(F34:F38)</f>
        <v>#DIV/0!</v>
      </c>
      <c r="P7" s="63" t="e">
        <f>AVERAGE(F43:F46)</f>
        <v>#DIV/0!</v>
      </c>
      <c r="Q7" s="63" t="e">
        <f>AVERAGE(F54:F57)</f>
        <v>#DIV/0!</v>
      </c>
      <c r="R7" s="63" t="e">
        <f>AVERAGE(F62:F64)</f>
        <v>#DIV/0!</v>
      </c>
      <c r="S7" s="63" t="e">
        <f>AVERAGE(F68:F70)</f>
        <v>#DIV/0!</v>
      </c>
      <c r="T7" s="67" t="e">
        <f>AVERAGE(F79:F81)</f>
        <v>#DIV/0!</v>
      </c>
      <c r="W7" s="83"/>
      <c r="X7" s="83"/>
      <c r="Y7" s="9">
        <v>1</v>
      </c>
      <c r="Z7" s="9">
        <f>COUNTIF(E15:E17,1)</f>
        <v>0</v>
      </c>
      <c r="AA7" s="9">
        <f>COUNTIF(E23:E27,1)</f>
        <v>0</v>
      </c>
      <c r="AB7" s="9">
        <f>COUNTIF(E34:E38,1)</f>
        <v>0</v>
      </c>
      <c r="AC7" s="9">
        <f>COUNTIF(E43:E46,1)</f>
        <v>0</v>
      </c>
      <c r="AD7" s="9">
        <f>COUNTIF(E54:E57,1)</f>
        <v>0</v>
      </c>
      <c r="AE7" s="9">
        <f>COUNTIF(E62:E64,1)</f>
        <v>0</v>
      </c>
      <c r="AF7" s="9">
        <f>COUNTIF(E68:E70,1)</f>
        <v>0</v>
      </c>
      <c r="AG7" s="9">
        <f>COUNTIF(E79:E81,1)</f>
        <v>0</v>
      </c>
      <c r="AH7" s="3">
        <f t="shared" ref="AH7:AH25" si="0">SUM(Z7:AG7)</f>
        <v>0</v>
      </c>
    </row>
    <row r="8" spans="2:34" ht="20.149999999999999" customHeight="1" thickBot="1" x14ac:dyDescent="0.6">
      <c r="B8" s="3" t="s">
        <v>1</v>
      </c>
      <c r="D8" s="149" t="s">
        <v>305</v>
      </c>
      <c r="E8" s="149"/>
      <c r="F8" s="149"/>
      <c r="G8" s="149"/>
      <c r="H8" s="149"/>
      <c r="I8" s="149"/>
      <c r="K8" s="187"/>
      <c r="L8" s="37" t="s">
        <v>239</v>
      </c>
      <c r="M8" s="68">
        <v>3</v>
      </c>
      <c r="N8" s="68">
        <v>3</v>
      </c>
      <c r="O8" s="68">
        <v>3</v>
      </c>
      <c r="P8" s="68">
        <v>3</v>
      </c>
      <c r="Q8" s="68">
        <v>3</v>
      </c>
      <c r="R8" s="68">
        <v>3</v>
      </c>
      <c r="S8" s="68">
        <v>3</v>
      </c>
      <c r="T8" s="69">
        <v>3</v>
      </c>
      <c r="W8" s="83"/>
      <c r="X8" s="83"/>
      <c r="Y8" s="9">
        <v>2</v>
      </c>
      <c r="Z8" s="9">
        <f>COUNTIF(E15:E17,2)</f>
        <v>0</v>
      </c>
      <c r="AA8" s="9">
        <f>COUNTIF(E23:E27,2)</f>
        <v>0</v>
      </c>
      <c r="AB8" s="9">
        <f>COUNTIF(E34:E38,2)</f>
        <v>0</v>
      </c>
      <c r="AC8" s="9">
        <f>COUNTIF(E43:E46,2)</f>
        <v>0</v>
      </c>
      <c r="AD8" s="9">
        <f>COUNTIF(E54:E57,2)</f>
        <v>0</v>
      </c>
      <c r="AE8" s="9">
        <f>COUNTIF(E62:E64,2)</f>
        <v>0</v>
      </c>
      <c r="AF8" s="9">
        <f>COUNTIF(E68:E70,2)</f>
        <v>0</v>
      </c>
      <c r="AG8" s="9">
        <f>COUNTIF(E79:E81,2)</f>
        <v>0</v>
      </c>
      <c r="AH8" s="3">
        <f t="shared" si="0"/>
        <v>0</v>
      </c>
    </row>
    <row r="9" spans="2:34" ht="21.75" customHeight="1" x14ac:dyDescent="0.55000000000000004">
      <c r="B9" s="172" t="s">
        <v>228</v>
      </c>
      <c r="C9" s="6" t="s">
        <v>2</v>
      </c>
      <c r="D9" s="95" t="s">
        <v>87</v>
      </c>
      <c r="E9" s="95"/>
      <c r="F9" s="95"/>
      <c r="G9" s="95"/>
      <c r="H9" s="96"/>
      <c r="K9" s="170"/>
      <c r="L9" s="105"/>
      <c r="M9" s="73" t="s">
        <v>228</v>
      </c>
      <c r="N9" s="73" t="s">
        <v>229</v>
      </c>
      <c r="O9" s="73" t="s">
        <v>230</v>
      </c>
      <c r="P9" s="73" t="s">
        <v>236</v>
      </c>
      <c r="Q9" s="73" t="s">
        <v>232</v>
      </c>
      <c r="R9" s="73" t="s">
        <v>233</v>
      </c>
      <c r="S9" s="73" t="s">
        <v>234</v>
      </c>
      <c r="T9" s="74" t="s">
        <v>235</v>
      </c>
      <c r="W9" s="83"/>
      <c r="X9" s="83"/>
      <c r="Y9" s="9">
        <v>3</v>
      </c>
      <c r="Z9" s="9">
        <f>COUNTIF(E15:E17,3)</f>
        <v>0</v>
      </c>
      <c r="AA9" s="9">
        <f>COUNTIF(E23:E27,3)</f>
        <v>0</v>
      </c>
      <c r="AB9" s="9">
        <f>COUNTIF(E34:E38,3)</f>
        <v>0</v>
      </c>
      <c r="AC9" s="9">
        <f>COUNTIF(E43:E46,3)</f>
        <v>0</v>
      </c>
      <c r="AD9" s="9">
        <f>COUNTIF(E54:E57,3)</f>
        <v>0</v>
      </c>
      <c r="AE9" s="9">
        <f>COUNTIF(E62:E64,3)</f>
        <v>0</v>
      </c>
      <c r="AF9" s="9">
        <f>COUNTIF(E68:E70,3)</f>
        <v>0</v>
      </c>
      <c r="AG9" s="9">
        <f>COUNTIF(E79:E81,3)</f>
        <v>0</v>
      </c>
      <c r="AH9" s="3">
        <f t="shared" si="0"/>
        <v>0</v>
      </c>
    </row>
    <row r="10" spans="2:34" ht="17.149999999999999" customHeight="1" x14ac:dyDescent="0.55000000000000004">
      <c r="B10" s="169"/>
      <c r="C10" s="127" t="s">
        <v>4</v>
      </c>
      <c r="D10" s="128" t="s">
        <v>284</v>
      </c>
      <c r="E10" s="128"/>
      <c r="F10" s="128"/>
      <c r="G10" s="128"/>
      <c r="H10" s="129"/>
      <c r="K10" s="171" t="s">
        <v>28</v>
      </c>
      <c r="L10" s="8" t="s">
        <v>227</v>
      </c>
      <c r="M10" s="63" t="e">
        <f>AVERAGE(G15:G17)</f>
        <v>#DIV/0!</v>
      </c>
      <c r="N10" s="63" t="e">
        <f>AVERAGE(G23:G27)</f>
        <v>#DIV/0!</v>
      </c>
      <c r="O10" s="63" t="e">
        <f>AVERAGE(G34:G38)</f>
        <v>#DIV/0!</v>
      </c>
      <c r="P10" s="63" t="e">
        <f>AVERAGE(G43:G46)</f>
        <v>#DIV/0!</v>
      </c>
      <c r="Q10" s="63" t="e">
        <f>AVERAGE(G54:G57)</f>
        <v>#DIV/0!</v>
      </c>
      <c r="R10" s="63" t="e">
        <f>AVERAGE(G62:G64)</f>
        <v>#DIV/0!</v>
      </c>
      <c r="S10" s="63" t="e">
        <f>AVERAGE(G68:G70)</f>
        <v>#DIV/0!</v>
      </c>
      <c r="T10" s="67" t="e">
        <f>AVERAGE(G79:G81)</f>
        <v>#DIV/0!</v>
      </c>
      <c r="W10" s="83"/>
      <c r="X10" s="84"/>
      <c r="Y10" s="9">
        <v>4</v>
      </c>
      <c r="Z10" s="9">
        <f>COUNTIF(E15:E17,4)</f>
        <v>0</v>
      </c>
      <c r="AA10" s="9">
        <f>COUNTIF(E23:E27,4)</f>
        <v>0</v>
      </c>
      <c r="AB10" s="9">
        <f>COUNTIF(E34:E38,4)</f>
        <v>0</v>
      </c>
      <c r="AC10" s="9">
        <f>COUNTIF(E43:E46,4)</f>
        <v>0</v>
      </c>
      <c r="AD10" s="9">
        <f>COUNTIF(E54:E57,4)</f>
        <v>0</v>
      </c>
      <c r="AE10" s="9">
        <f>COUNTIF(E62:E64,4)</f>
        <v>0</v>
      </c>
      <c r="AF10" s="9">
        <f>COUNTIF(E68:E70,4)</f>
        <v>0</v>
      </c>
      <c r="AG10" s="9">
        <f>COUNTIF(E79:E81,4)</f>
        <v>0</v>
      </c>
      <c r="AH10" s="3">
        <f t="shared" si="0"/>
        <v>0</v>
      </c>
    </row>
    <row r="11" spans="2:34" ht="17.149999999999999" customHeight="1" x14ac:dyDescent="0.55000000000000004">
      <c r="B11" s="169"/>
      <c r="C11" s="127"/>
      <c r="D11" s="132" t="s">
        <v>88</v>
      </c>
      <c r="E11" s="132"/>
      <c r="F11" s="132"/>
      <c r="G11" s="132"/>
      <c r="H11" s="133"/>
      <c r="K11" s="171"/>
      <c r="L11" s="8" t="s">
        <v>29</v>
      </c>
      <c r="M11" s="63" t="e">
        <f>AVERAGE(H15:H17)</f>
        <v>#DIV/0!</v>
      </c>
      <c r="N11" s="63" t="e">
        <f>AVERAGE(H23:H27)</f>
        <v>#DIV/0!</v>
      </c>
      <c r="O11" s="63" t="e">
        <f>AVERAGE(H34:H38)</f>
        <v>#DIV/0!</v>
      </c>
      <c r="P11" s="63" t="e">
        <f>AVERAGE(H43:H46)</f>
        <v>#DIV/0!</v>
      </c>
      <c r="Q11" s="63" t="e">
        <f>AVERAGE(H54:H57)</f>
        <v>#DIV/0!</v>
      </c>
      <c r="R11" s="63" t="e">
        <f>AVERAGE(H62:H64)</f>
        <v>#DIV/0!</v>
      </c>
      <c r="S11" s="63" t="e">
        <f>AVERAGE(H68:H70)</f>
        <v>#DIV/0!</v>
      </c>
      <c r="T11" s="67" t="e">
        <f>AVERAGE(H79:H81)</f>
        <v>#DIV/0!</v>
      </c>
      <c r="W11" s="83"/>
      <c r="X11" s="82" t="s">
        <v>29</v>
      </c>
      <c r="Y11" s="9">
        <v>0</v>
      </c>
      <c r="Z11" s="9">
        <f>COUNTIF(F15:F17,0)</f>
        <v>0</v>
      </c>
      <c r="AA11" s="9">
        <f>COUNTIF(F23:F27,0)</f>
        <v>0</v>
      </c>
      <c r="AB11" s="9">
        <f>COUNTIF(F34:F38,0)</f>
        <v>0</v>
      </c>
      <c r="AC11" s="9">
        <f>COUNTIF(F43:F46,0)</f>
        <v>0</v>
      </c>
      <c r="AD11" s="9">
        <f>COUNTIF(F54:F57,0)</f>
        <v>0</v>
      </c>
      <c r="AE11" s="9">
        <f>COUNTIF(F62:F64,0)</f>
        <v>0</v>
      </c>
      <c r="AF11" s="9">
        <f>COUNTIF(F68:F70,0)</f>
        <v>0</v>
      </c>
      <c r="AG11" s="9">
        <f>COUNTIF(F79:F81,0)</f>
        <v>0</v>
      </c>
      <c r="AH11" s="3">
        <f t="shared" si="0"/>
        <v>0</v>
      </c>
    </row>
    <row r="12" spans="2:34" ht="15" customHeight="1" thickBot="1" x14ac:dyDescent="0.6">
      <c r="B12" s="169"/>
      <c r="C12" s="103" t="s">
        <v>27</v>
      </c>
      <c r="D12" s="82" t="s">
        <v>43</v>
      </c>
      <c r="E12" s="122" t="s">
        <v>7</v>
      </c>
      <c r="F12" s="123"/>
      <c r="G12" s="122" t="s">
        <v>28</v>
      </c>
      <c r="H12" s="124"/>
      <c r="K12" s="187"/>
      <c r="L12" s="37" t="s">
        <v>239</v>
      </c>
      <c r="M12" s="68">
        <v>3</v>
      </c>
      <c r="N12" s="68">
        <v>3</v>
      </c>
      <c r="O12" s="68">
        <v>3</v>
      </c>
      <c r="P12" s="68">
        <v>3</v>
      </c>
      <c r="Q12" s="68">
        <v>3</v>
      </c>
      <c r="R12" s="68">
        <v>3</v>
      </c>
      <c r="S12" s="68">
        <v>3</v>
      </c>
      <c r="T12" s="69">
        <v>3</v>
      </c>
      <c r="W12" s="83"/>
      <c r="X12" s="83"/>
      <c r="Y12" s="9">
        <v>1</v>
      </c>
      <c r="Z12" s="9">
        <f>COUNTIF(F15:F17,1)</f>
        <v>0</v>
      </c>
      <c r="AA12" s="9">
        <f>COUNTIF(F23:F27,1)</f>
        <v>0</v>
      </c>
      <c r="AB12" s="9">
        <f>COUNTIF(F34:F38,1)</f>
        <v>0</v>
      </c>
      <c r="AC12" s="9">
        <f>COUNTIF(F43:F46,1)</f>
        <v>0</v>
      </c>
      <c r="AD12" s="9">
        <f>COUNTIF(F54:F57,1)</f>
        <v>0</v>
      </c>
      <c r="AE12" s="9">
        <f>COUNTIF(F62:F64,1)</f>
        <v>0</v>
      </c>
      <c r="AF12" s="9">
        <f>COUNTIF(F68:F70,1)</f>
        <v>0</v>
      </c>
      <c r="AG12" s="9">
        <f>COUNTIF(F79:F81,1)</f>
        <v>0</v>
      </c>
      <c r="AH12" s="3">
        <f t="shared" si="0"/>
        <v>0</v>
      </c>
    </row>
    <row r="13" spans="2:34" ht="15" customHeight="1" x14ac:dyDescent="0.55000000000000004">
      <c r="B13" s="169"/>
      <c r="C13" s="103"/>
      <c r="D13" s="83"/>
      <c r="E13" s="30" t="s">
        <v>227</v>
      </c>
      <c r="F13" s="30" t="s">
        <v>29</v>
      </c>
      <c r="G13" s="30" t="s">
        <v>227</v>
      </c>
      <c r="H13" s="31" t="s">
        <v>29</v>
      </c>
      <c r="K13" s="4"/>
      <c r="L13" s="4"/>
      <c r="M13" s="5"/>
      <c r="N13" s="5"/>
      <c r="O13" s="5"/>
      <c r="P13" s="5"/>
      <c r="Q13" s="5"/>
      <c r="R13" s="5"/>
      <c r="S13" s="5"/>
      <c r="T13" s="5"/>
      <c r="W13" s="83"/>
      <c r="X13" s="83"/>
      <c r="Y13" s="9">
        <v>2</v>
      </c>
      <c r="Z13" s="9">
        <f>COUNTIF(F15:F17,2)</f>
        <v>0</v>
      </c>
      <c r="AA13" s="9">
        <f>COUNTIF(F23:F27,2)</f>
        <v>0</v>
      </c>
      <c r="AB13" s="9">
        <f>COUNTIF(F34:F38,2)</f>
        <v>0</v>
      </c>
      <c r="AC13" s="9">
        <f>COUNTIF(F43:F46,2)</f>
        <v>0</v>
      </c>
      <c r="AD13" s="9">
        <f>COUNTIF(F54:F57,2)</f>
        <v>0</v>
      </c>
      <c r="AE13" s="9">
        <f>COUNTIF(F62:F64,2)</f>
        <v>0</v>
      </c>
      <c r="AF13" s="9">
        <f>COUNTIF(F68:F70,2)</f>
        <v>0</v>
      </c>
      <c r="AG13" s="9">
        <f>COUNTIF(F79:F81,2)</f>
        <v>0</v>
      </c>
      <c r="AH13" s="3">
        <f t="shared" si="0"/>
        <v>0</v>
      </c>
    </row>
    <row r="14" spans="2:34" ht="15" customHeight="1" x14ac:dyDescent="0.55000000000000004">
      <c r="B14" s="169"/>
      <c r="C14" s="103"/>
      <c r="D14" s="77" t="s">
        <v>297</v>
      </c>
      <c r="E14" s="80" t="s">
        <v>296</v>
      </c>
      <c r="F14" s="80" t="s">
        <v>296</v>
      </c>
      <c r="G14" s="80" t="s">
        <v>296</v>
      </c>
      <c r="H14" s="81" t="s">
        <v>296</v>
      </c>
      <c r="W14" s="83"/>
      <c r="X14" s="83"/>
      <c r="Y14" s="9">
        <v>3</v>
      </c>
      <c r="Z14" s="9">
        <f>COUNTIF(F15:F17,3)</f>
        <v>0</v>
      </c>
      <c r="AA14" s="9">
        <f>COUNTIF(F23:F27,3)</f>
        <v>0</v>
      </c>
      <c r="AB14" s="9">
        <f>COUNTIF(F34:F38,3)</f>
        <v>0</v>
      </c>
      <c r="AC14" s="9">
        <f>COUNTIF(F43:F46,3)</f>
        <v>0</v>
      </c>
      <c r="AD14" s="9">
        <f>COUNTIF(F54:F57,3)</f>
        <v>0</v>
      </c>
      <c r="AE14" s="9">
        <f>COUNTIF(F62:F64,3)</f>
        <v>0</v>
      </c>
      <c r="AF14" s="9">
        <f>COUNTIF(F68:F70,3)</f>
        <v>0</v>
      </c>
      <c r="AG14" s="9">
        <f>COUNTIF(F79:F81,3)</f>
        <v>0</v>
      </c>
      <c r="AH14" s="3">
        <f t="shared" si="0"/>
        <v>0</v>
      </c>
    </row>
    <row r="15" spans="2:34" ht="40" customHeight="1" thickBot="1" x14ac:dyDescent="0.6">
      <c r="B15" s="169"/>
      <c r="C15" s="103"/>
      <c r="D15" s="1" t="s">
        <v>152</v>
      </c>
      <c r="E15" s="59"/>
      <c r="F15" s="59"/>
      <c r="G15" s="59"/>
      <c r="H15" s="60"/>
      <c r="R15" s="3" t="s">
        <v>261</v>
      </c>
      <c r="T15" s="5" t="s">
        <v>262</v>
      </c>
      <c r="W15" s="84"/>
      <c r="X15" s="84"/>
      <c r="Y15" s="9">
        <v>4</v>
      </c>
      <c r="Z15" s="9">
        <f>COUNTIF(F15:F17,4)</f>
        <v>0</v>
      </c>
      <c r="AA15" s="9">
        <f>COUNTIF(F23:F27,4)</f>
        <v>0</v>
      </c>
      <c r="AB15" s="9">
        <f>COUNTIF(F34:F38,4)</f>
        <v>0</v>
      </c>
      <c r="AC15" s="9">
        <f>COUNTIF(F43:F46,4)</f>
        <v>0</v>
      </c>
      <c r="AD15" s="9">
        <f>COUNTIF(F54:F57,4)</f>
        <v>0</v>
      </c>
      <c r="AE15" s="9">
        <f>COUNTIF(F62:F64,4)</f>
        <v>0</v>
      </c>
      <c r="AF15" s="9">
        <f>COUNTIF(F68:F70,4)</f>
        <v>0</v>
      </c>
      <c r="AG15" s="9">
        <f>COUNTIF(F79:F81,4)</f>
        <v>0</v>
      </c>
      <c r="AH15" s="3">
        <f t="shared" si="0"/>
        <v>0</v>
      </c>
    </row>
    <row r="16" spans="2:34" ht="25" customHeight="1" x14ac:dyDescent="0.55000000000000004">
      <c r="B16" s="169"/>
      <c r="C16" s="103"/>
      <c r="D16" s="1" t="s">
        <v>148</v>
      </c>
      <c r="E16" s="59"/>
      <c r="F16" s="59"/>
      <c r="G16" s="59"/>
      <c r="H16" s="60"/>
      <c r="R16" s="104" t="s">
        <v>251</v>
      </c>
      <c r="S16" s="105" t="s">
        <v>7</v>
      </c>
      <c r="T16" s="106"/>
      <c r="W16" s="103" t="s">
        <v>28</v>
      </c>
      <c r="X16" s="103" t="s">
        <v>227</v>
      </c>
      <c r="Y16" s="9">
        <v>0</v>
      </c>
      <c r="Z16" s="9">
        <f>COUNTIF(G15:G17,0)</f>
        <v>0</v>
      </c>
      <c r="AA16" s="9">
        <f>COUNTIF(G23:G27,0)</f>
        <v>0</v>
      </c>
      <c r="AB16" s="9">
        <f>COUNTIF(G34:G38,0)</f>
        <v>0</v>
      </c>
      <c r="AC16" s="9">
        <f>COUNTIF(G43:G46,0)</f>
        <v>0</v>
      </c>
      <c r="AD16" s="9">
        <f>COUNTIF(G54:G57,0)</f>
        <v>0</v>
      </c>
      <c r="AE16" s="9">
        <f>COUNTIF(G62:G64,0)</f>
        <v>0</v>
      </c>
      <c r="AF16" s="9">
        <f>COUNTIF(G68:G70,0)</f>
        <v>0</v>
      </c>
      <c r="AG16" s="9">
        <f>COUNTIF(G79:G81,0)</f>
        <v>0</v>
      </c>
      <c r="AH16" s="3">
        <f t="shared" si="0"/>
        <v>0</v>
      </c>
    </row>
    <row r="17" spans="2:34" ht="25" customHeight="1" thickBot="1" x14ac:dyDescent="0.6">
      <c r="B17" s="173"/>
      <c r="C17" s="142"/>
      <c r="D17" s="10" t="s">
        <v>149</v>
      </c>
      <c r="E17" s="61"/>
      <c r="F17" s="61"/>
      <c r="G17" s="61"/>
      <c r="H17" s="62"/>
      <c r="R17" s="87"/>
      <c r="S17" s="37" t="s">
        <v>227</v>
      </c>
      <c r="T17" s="38" t="s">
        <v>29</v>
      </c>
      <c r="W17" s="103"/>
      <c r="X17" s="103"/>
      <c r="Y17" s="9">
        <v>1</v>
      </c>
      <c r="Z17" s="9">
        <f>COUNTIF(G15:G17,1)</f>
        <v>0</v>
      </c>
      <c r="AA17" s="9">
        <f>COUNTIF(G23:G27,1)</f>
        <v>0</v>
      </c>
      <c r="AB17" s="9">
        <f>COUNTIF(G34:G38,1)</f>
        <v>0</v>
      </c>
      <c r="AC17" s="9">
        <f>COUNTIF(G43:G46,1)</f>
        <v>0</v>
      </c>
      <c r="AD17" s="9">
        <f>COUNTIF(G54:G57,1)</f>
        <v>0</v>
      </c>
      <c r="AE17" s="9">
        <f>COUNTIF(G62:G64,1)</f>
        <v>0</v>
      </c>
      <c r="AF17" s="9">
        <f>COUNTIF(G68:G70,1)</f>
        <v>0</v>
      </c>
      <c r="AG17" s="9">
        <f>COUNTIF(G79:G81,1)</f>
        <v>0</v>
      </c>
      <c r="AH17" s="3">
        <f t="shared" si="0"/>
        <v>0</v>
      </c>
    </row>
    <row r="18" spans="2:34" ht="17.149999999999999" customHeight="1" x14ac:dyDescent="0.55000000000000004">
      <c r="B18" s="172" t="s">
        <v>229</v>
      </c>
      <c r="C18" s="6" t="s">
        <v>2</v>
      </c>
      <c r="D18" s="95" t="s">
        <v>89</v>
      </c>
      <c r="E18" s="95"/>
      <c r="F18" s="95"/>
      <c r="G18" s="95"/>
      <c r="H18" s="96"/>
      <c r="R18" s="39">
        <v>0</v>
      </c>
      <c r="S18" s="44">
        <f>AH6/30*100</f>
        <v>0</v>
      </c>
      <c r="T18" s="45">
        <f>AH11/30*100</f>
        <v>0</v>
      </c>
      <c r="W18" s="103"/>
      <c r="X18" s="103"/>
      <c r="Y18" s="9">
        <v>2</v>
      </c>
      <c r="Z18" s="9">
        <f>COUNTIF(G15:G17,2)</f>
        <v>0</v>
      </c>
      <c r="AA18" s="9">
        <f>COUNTIF(G23:G27,2)</f>
        <v>0</v>
      </c>
      <c r="AB18" s="9">
        <f>COUNTIF(G34:G38,2)</f>
        <v>0</v>
      </c>
      <c r="AC18" s="9">
        <f>COUNTIF(G43:G46,2)</f>
        <v>0</v>
      </c>
      <c r="AD18" s="9">
        <f>COUNTIF(G54:G57,2)</f>
        <v>0</v>
      </c>
      <c r="AE18" s="9">
        <f>COUNTIF(G62:G64,2)</f>
        <v>0</v>
      </c>
      <c r="AF18" s="9">
        <f>COUNTIF(G68:G70,2)</f>
        <v>0</v>
      </c>
      <c r="AG18" s="9">
        <f>COUNTIF(G79:G81,2)</f>
        <v>0</v>
      </c>
      <c r="AH18" s="3">
        <f t="shared" si="0"/>
        <v>0</v>
      </c>
    </row>
    <row r="19" spans="2:34" ht="25" customHeight="1" x14ac:dyDescent="0.55000000000000004">
      <c r="B19" s="169"/>
      <c r="C19" s="127" t="s">
        <v>10</v>
      </c>
      <c r="D19" s="128" t="s">
        <v>90</v>
      </c>
      <c r="E19" s="128"/>
      <c r="F19" s="128"/>
      <c r="G19" s="128"/>
      <c r="H19" s="129"/>
      <c r="R19" s="39">
        <v>1</v>
      </c>
      <c r="S19" s="44">
        <f>AH7/30*100</f>
        <v>0</v>
      </c>
      <c r="T19" s="45">
        <f>AH12/30*100</f>
        <v>0</v>
      </c>
      <c r="W19" s="103"/>
      <c r="X19" s="103"/>
      <c r="Y19" s="9">
        <v>3</v>
      </c>
      <c r="Z19" s="9">
        <f>COUNTIF(G15:G17,3)</f>
        <v>0</v>
      </c>
      <c r="AA19" s="9">
        <f>COUNTIF(G23:G27,3)</f>
        <v>0</v>
      </c>
      <c r="AB19" s="9">
        <f>COUNTIF(G34:G38,3)</f>
        <v>0</v>
      </c>
      <c r="AC19" s="9">
        <f>COUNTIF(G43:G46,3)</f>
        <v>0</v>
      </c>
      <c r="AD19" s="9">
        <f>COUNTIF(G54:G57,3)</f>
        <v>0</v>
      </c>
      <c r="AE19" s="9">
        <f>COUNTIF(G62:G64,3)</f>
        <v>0</v>
      </c>
      <c r="AF19" s="9">
        <f>COUNTIF(G68:G70,3)</f>
        <v>0</v>
      </c>
      <c r="AG19" s="9">
        <f>COUNTIF(G79:G81,3)</f>
        <v>0</v>
      </c>
      <c r="AH19" s="3">
        <f t="shared" si="0"/>
        <v>0</v>
      </c>
    </row>
    <row r="20" spans="2:34" ht="25" customHeight="1" x14ac:dyDescent="0.55000000000000004">
      <c r="B20" s="169"/>
      <c r="C20" s="127"/>
      <c r="D20" s="132" t="s">
        <v>91</v>
      </c>
      <c r="E20" s="132"/>
      <c r="F20" s="132"/>
      <c r="G20" s="132"/>
      <c r="H20" s="133"/>
      <c r="R20" s="40">
        <v>2</v>
      </c>
      <c r="S20" s="46">
        <f>AH8/30*100</f>
        <v>0</v>
      </c>
      <c r="T20" s="47">
        <f>AH13/30*100</f>
        <v>0</v>
      </c>
      <c r="W20" s="103"/>
      <c r="X20" s="103"/>
      <c r="Y20" s="9">
        <v>4</v>
      </c>
      <c r="Z20" s="9">
        <f>COUNTIF(G15:G17,4)</f>
        <v>0</v>
      </c>
      <c r="AA20" s="9">
        <f>COUNTIF(G23:G27,4)</f>
        <v>0</v>
      </c>
      <c r="AB20" s="9">
        <f>COUNTIF(G34:G38,4)</f>
        <v>0</v>
      </c>
      <c r="AC20" s="9">
        <f>COUNTIF(G43:G46,4)</f>
        <v>0</v>
      </c>
      <c r="AD20" s="9">
        <f>COUNTIF(G54:G57,4)</f>
        <v>0</v>
      </c>
      <c r="AE20" s="9">
        <f>COUNTIF(G62:G64,4)</f>
        <v>0</v>
      </c>
      <c r="AF20" s="9">
        <f>COUNTIF(G68:G70,4)</f>
        <v>0</v>
      </c>
      <c r="AG20" s="9">
        <f>COUNTIF(G79:G81,4)</f>
        <v>0</v>
      </c>
      <c r="AH20" s="3">
        <f t="shared" si="0"/>
        <v>0</v>
      </c>
    </row>
    <row r="21" spans="2:34" ht="15" customHeight="1" x14ac:dyDescent="0.55000000000000004">
      <c r="B21" s="169"/>
      <c r="C21" s="103" t="s">
        <v>27</v>
      </c>
      <c r="D21" s="82" t="s">
        <v>43</v>
      </c>
      <c r="E21" s="122" t="s">
        <v>7</v>
      </c>
      <c r="F21" s="123"/>
      <c r="G21" s="122" t="s">
        <v>28</v>
      </c>
      <c r="H21" s="124"/>
      <c r="R21" s="40">
        <v>3</v>
      </c>
      <c r="S21" s="46">
        <f>AH9/30*100</f>
        <v>0</v>
      </c>
      <c r="T21" s="47">
        <f>AH14/30*100</f>
        <v>0</v>
      </c>
      <c r="W21" s="103"/>
      <c r="X21" s="103" t="s">
        <v>29</v>
      </c>
      <c r="Y21" s="9">
        <v>0</v>
      </c>
      <c r="Z21" s="9">
        <f>COUNTIF(H15:H17,0)</f>
        <v>0</v>
      </c>
      <c r="AA21" s="9">
        <f>COUNTIF(H23:H27,0)</f>
        <v>0</v>
      </c>
      <c r="AB21" s="9">
        <f>COUNTIF(H34:H38,0)</f>
        <v>0</v>
      </c>
      <c r="AC21" s="9">
        <f>COUNTIF(H43:H46,0)</f>
        <v>0</v>
      </c>
      <c r="AD21" s="9">
        <f>COUNTIF(H54:H57,0)</f>
        <v>0</v>
      </c>
      <c r="AE21" s="9">
        <f>COUNTIF(H62:H64,0)</f>
        <v>0</v>
      </c>
      <c r="AF21" s="9">
        <f>COUNTIF(H68:H70,0)</f>
        <v>0</v>
      </c>
      <c r="AG21" s="9">
        <f>COUNTIF(H79:H81,0)</f>
        <v>0</v>
      </c>
      <c r="AH21" s="3">
        <f t="shared" si="0"/>
        <v>0</v>
      </c>
    </row>
    <row r="22" spans="2:34" ht="15" customHeight="1" thickBot="1" x14ac:dyDescent="0.6">
      <c r="B22" s="169"/>
      <c r="C22" s="103"/>
      <c r="D22" s="84"/>
      <c r="E22" s="30" t="s">
        <v>227</v>
      </c>
      <c r="F22" s="30" t="s">
        <v>29</v>
      </c>
      <c r="G22" s="30" t="s">
        <v>227</v>
      </c>
      <c r="H22" s="31" t="s">
        <v>29</v>
      </c>
      <c r="R22" s="41">
        <v>4</v>
      </c>
      <c r="S22" s="48">
        <f>AH10/30*100</f>
        <v>0</v>
      </c>
      <c r="T22" s="49">
        <f>AH15/30*100</f>
        <v>0</v>
      </c>
      <c r="W22" s="103"/>
      <c r="X22" s="103"/>
      <c r="Y22" s="9">
        <v>1</v>
      </c>
      <c r="Z22" s="9">
        <f>COUNTIF(H15:H17,1)</f>
        <v>0</v>
      </c>
      <c r="AA22" s="9">
        <f>COUNTIF(H23:H27,1)</f>
        <v>0</v>
      </c>
      <c r="AB22" s="9">
        <f>COUNTIF(H34:H38,1)</f>
        <v>0</v>
      </c>
      <c r="AC22" s="9">
        <f>COUNTIF(H43:H46,1)</f>
        <v>0</v>
      </c>
      <c r="AD22" s="9">
        <f>COUNTIF(H54:H57,1)</f>
        <v>0</v>
      </c>
      <c r="AE22" s="9">
        <f>COUNTIF(H62:H64,1)</f>
        <v>0</v>
      </c>
      <c r="AF22" s="9">
        <f>COUNTIF(H68:H70,1)</f>
        <v>0</v>
      </c>
      <c r="AG22" s="9">
        <f>COUNTIF(H79:H81,1)</f>
        <v>0</v>
      </c>
      <c r="AH22" s="3">
        <f t="shared" si="0"/>
        <v>0</v>
      </c>
    </row>
    <row r="23" spans="2:34" ht="40" customHeight="1" x14ac:dyDescent="0.55000000000000004">
      <c r="B23" s="169"/>
      <c r="C23" s="103"/>
      <c r="D23" s="1" t="s">
        <v>150</v>
      </c>
      <c r="E23" s="59"/>
      <c r="F23" s="59"/>
      <c r="G23" s="59"/>
      <c r="H23" s="60"/>
      <c r="W23" s="103"/>
      <c r="X23" s="103"/>
      <c r="Y23" s="9">
        <v>2</v>
      </c>
      <c r="Z23" s="9">
        <f>COUNTIF(H15:H17,2)</f>
        <v>0</v>
      </c>
      <c r="AA23" s="9">
        <f>COUNTIF(H23:H27,2)</f>
        <v>0</v>
      </c>
      <c r="AB23" s="9">
        <f>COUNTIF(H34:H38,2)</f>
        <v>0</v>
      </c>
      <c r="AC23" s="9">
        <f>COUNTIF(H43:H46,2)</f>
        <v>0</v>
      </c>
      <c r="AD23" s="9">
        <f>COUNTIF(H54:H57,2)</f>
        <v>0</v>
      </c>
      <c r="AE23" s="9">
        <f>COUNTIF(H62:H64,2)</f>
        <v>0</v>
      </c>
      <c r="AF23" s="9">
        <f>COUNTIF(H68:H70,2)</f>
        <v>0</v>
      </c>
      <c r="AG23" s="9">
        <f>COUNTIF(H79:H81,2)</f>
        <v>0</v>
      </c>
      <c r="AH23" s="3">
        <f t="shared" si="0"/>
        <v>0</v>
      </c>
    </row>
    <row r="24" spans="2:34" ht="25" customHeight="1" x14ac:dyDescent="0.55000000000000004">
      <c r="B24" s="169"/>
      <c r="C24" s="103"/>
      <c r="D24" s="1" t="s">
        <v>151</v>
      </c>
      <c r="E24" s="59"/>
      <c r="F24" s="59"/>
      <c r="G24" s="59"/>
      <c r="H24" s="60"/>
      <c r="W24" s="103"/>
      <c r="X24" s="103"/>
      <c r="Y24" s="9">
        <v>3</v>
      </c>
      <c r="Z24" s="9">
        <f>COUNTIF(H15:H17,3)</f>
        <v>0</v>
      </c>
      <c r="AA24" s="9">
        <f>COUNTIF(H23:H27,3)</f>
        <v>0</v>
      </c>
      <c r="AB24" s="9">
        <f>COUNTIF(H34:H38,3)</f>
        <v>0</v>
      </c>
      <c r="AC24" s="9">
        <f>COUNTIF(H43:H46,3)</f>
        <v>0</v>
      </c>
      <c r="AD24" s="9">
        <f>COUNTIF(H54:H57,3)</f>
        <v>0</v>
      </c>
      <c r="AE24" s="9">
        <f>COUNTIF(H62:H64,3)</f>
        <v>0</v>
      </c>
      <c r="AF24" s="9">
        <f>COUNTIF(H68:H70,3)</f>
        <v>0</v>
      </c>
      <c r="AG24" s="9">
        <f>COUNTIF(H79:H81,3)</f>
        <v>0</v>
      </c>
      <c r="AH24" s="3">
        <f t="shared" si="0"/>
        <v>0</v>
      </c>
    </row>
    <row r="25" spans="2:34" ht="40" customHeight="1" x14ac:dyDescent="0.55000000000000004">
      <c r="B25" s="169"/>
      <c r="C25" s="103"/>
      <c r="D25" s="1" t="s">
        <v>153</v>
      </c>
      <c r="E25" s="59"/>
      <c r="F25" s="59"/>
      <c r="G25" s="59"/>
      <c r="H25" s="60"/>
      <c r="W25" s="103"/>
      <c r="X25" s="103"/>
      <c r="Y25" s="9">
        <v>4</v>
      </c>
      <c r="Z25" s="9">
        <f>COUNTIF(H15:H17,4)</f>
        <v>0</v>
      </c>
      <c r="AA25" s="9">
        <f>COUNTIF(H23:H27,4)</f>
        <v>0</v>
      </c>
      <c r="AB25" s="9">
        <f>COUNTIF(H34:H38,4)</f>
        <v>0</v>
      </c>
      <c r="AC25" s="9">
        <f>COUNTIF(H43:H46,4)</f>
        <v>0</v>
      </c>
      <c r="AD25" s="9">
        <f>COUNTIF(H54:H57,4)</f>
        <v>0</v>
      </c>
      <c r="AE25" s="9">
        <f>COUNTIF(H62:H64,4)</f>
        <v>0</v>
      </c>
      <c r="AF25" s="9">
        <f>COUNTIF(H68:H70,4)</f>
        <v>0</v>
      </c>
      <c r="AG25" s="9">
        <f>COUNTIF(H79:H81,4)</f>
        <v>0</v>
      </c>
      <c r="AH25" s="3">
        <f t="shared" si="0"/>
        <v>0</v>
      </c>
    </row>
    <row r="26" spans="2:34" ht="25" customHeight="1" x14ac:dyDescent="0.55000000000000004">
      <c r="B26" s="134"/>
      <c r="C26" s="82"/>
      <c r="D26" s="19" t="s">
        <v>154</v>
      </c>
      <c r="E26" s="55"/>
      <c r="F26" s="55"/>
      <c r="G26" s="55"/>
      <c r="H26" s="56"/>
    </row>
    <row r="27" spans="2:34" ht="25" customHeight="1" thickBot="1" x14ac:dyDescent="0.6">
      <c r="B27" s="173"/>
      <c r="C27" s="142"/>
      <c r="D27" s="10" t="s">
        <v>155</v>
      </c>
      <c r="E27" s="61"/>
      <c r="F27" s="61"/>
      <c r="G27" s="61"/>
      <c r="H27" s="62"/>
    </row>
    <row r="28" spans="2:34" ht="17.149999999999999" customHeight="1" thickBot="1" x14ac:dyDescent="0.6">
      <c r="B28" s="172" t="s">
        <v>230</v>
      </c>
      <c r="C28" s="6" t="s">
        <v>2</v>
      </c>
      <c r="D28" s="95" t="s">
        <v>92</v>
      </c>
      <c r="E28" s="95"/>
      <c r="F28" s="95"/>
      <c r="G28" s="95"/>
      <c r="H28" s="96"/>
      <c r="R28" s="3" t="s">
        <v>261</v>
      </c>
      <c r="T28" s="5" t="s">
        <v>262</v>
      </c>
    </row>
    <row r="29" spans="2:34" ht="25" customHeight="1" x14ac:dyDescent="0.55000000000000004">
      <c r="B29" s="169"/>
      <c r="C29" s="127" t="s">
        <v>10</v>
      </c>
      <c r="D29" s="128" t="s">
        <v>93</v>
      </c>
      <c r="E29" s="128"/>
      <c r="F29" s="128"/>
      <c r="G29" s="128"/>
      <c r="H29" s="129"/>
      <c r="R29" s="104" t="s">
        <v>251</v>
      </c>
      <c r="S29" s="105" t="s">
        <v>7</v>
      </c>
      <c r="T29" s="106"/>
    </row>
    <row r="30" spans="2:34" ht="17.149999999999999" customHeight="1" thickBot="1" x14ac:dyDescent="0.6">
      <c r="B30" s="169"/>
      <c r="C30" s="127"/>
      <c r="D30" s="130" t="s">
        <v>94</v>
      </c>
      <c r="E30" s="130"/>
      <c r="F30" s="130"/>
      <c r="G30" s="130"/>
      <c r="H30" s="131"/>
      <c r="R30" s="87"/>
      <c r="S30" s="37" t="s">
        <v>227</v>
      </c>
      <c r="T30" s="38" t="s">
        <v>29</v>
      </c>
    </row>
    <row r="31" spans="2:34" ht="17.149999999999999" customHeight="1" x14ac:dyDescent="0.55000000000000004">
      <c r="B31" s="169"/>
      <c r="C31" s="127"/>
      <c r="D31" s="132" t="s">
        <v>281</v>
      </c>
      <c r="E31" s="132"/>
      <c r="F31" s="132"/>
      <c r="G31" s="132"/>
      <c r="H31" s="133"/>
      <c r="R31" s="39">
        <v>0</v>
      </c>
      <c r="S31" s="44">
        <f>AH16/30*100</f>
        <v>0</v>
      </c>
      <c r="T31" s="45">
        <f>AH21/30*100</f>
        <v>0</v>
      </c>
    </row>
    <row r="32" spans="2:34" ht="15" customHeight="1" x14ac:dyDescent="0.55000000000000004">
      <c r="B32" s="169"/>
      <c r="C32" s="103" t="s">
        <v>27</v>
      </c>
      <c r="D32" s="82" t="s">
        <v>43</v>
      </c>
      <c r="E32" s="122" t="s">
        <v>7</v>
      </c>
      <c r="F32" s="123"/>
      <c r="G32" s="122" t="s">
        <v>28</v>
      </c>
      <c r="H32" s="124"/>
      <c r="R32" s="39">
        <v>1</v>
      </c>
      <c r="S32" s="44">
        <f>AH17/30*100</f>
        <v>0</v>
      </c>
      <c r="T32" s="45">
        <f>AH22/30*100</f>
        <v>0</v>
      </c>
    </row>
    <row r="33" spans="2:20" ht="15" customHeight="1" x14ac:dyDescent="0.55000000000000004">
      <c r="B33" s="169"/>
      <c r="C33" s="103"/>
      <c r="D33" s="84"/>
      <c r="E33" s="30" t="s">
        <v>227</v>
      </c>
      <c r="F33" s="30" t="s">
        <v>29</v>
      </c>
      <c r="G33" s="30" t="s">
        <v>227</v>
      </c>
      <c r="H33" s="31" t="s">
        <v>29</v>
      </c>
      <c r="R33" s="40">
        <v>2</v>
      </c>
      <c r="S33" s="46">
        <f>AH18/30*100</f>
        <v>0</v>
      </c>
      <c r="T33" s="47">
        <f>AH23/30*100</f>
        <v>0</v>
      </c>
    </row>
    <row r="34" spans="2:20" ht="17.149999999999999" customHeight="1" x14ac:dyDescent="0.55000000000000004">
      <c r="B34" s="169"/>
      <c r="C34" s="103"/>
      <c r="D34" s="1" t="s">
        <v>225</v>
      </c>
      <c r="E34" s="59"/>
      <c r="F34" s="59"/>
      <c r="G34" s="59"/>
      <c r="H34" s="60"/>
      <c r="R34" s="40">
        <v>3</v>
      </c>
      <c r="S34" s="46">
        <f>AH19/30*100</f>
        <v>0</v>
      </c>
      <c r="T34" s="47">
        <f>AH24/30*100</f>
        <v>0</v>
      </c>
    </row>
    <row r="35" spans="2:20" ht="25" customHeight="1" thickBot="1" x14ac:dyDescent="0.6">
      <c r="B35" s="169"/>
      <c r="C35" s="103"/>
      <c r="D35" s="1" t="s">
        <v>156</v>
      </c>
      <c r="E35" s="59"/>
      <c r="F35" s="59"/>
      <c r="G35" s="59"/>
      <c r="H35" s="60"/>
      <c r="R35" s="41">
        <v>4</v>
      </c>
      <c r="S35" s="48">
        <f>AH20/30*100</f>
        <v>0</v>
      </c>
      <c r="T35" s="49">
        <f>AH25/30*100</f>
        <v>0</v>
      </c>
    </row>
    <row r="36" spans="2:20" ht="50.15" customHeight="1" x14ac:dyDescent="0.55000000000000004">
      <c r="B36" s="169"/>
      <c r="C36" s="103"/>
      <c r="D36" s="1" t="s">
        <v>283</v>
      </c>
      <c r="E36" s="59"/>
      <c r="F36" s="59"/>
      <c r="G36" s="59"/>
      <c r="H36" s="60"/>
    </row>
    <row r="37" spans="2:20" ht="25" customHeight="1" x14ac:dyDescent="0.55000000000000004">
      <c r="B37" s="169"/>
      <c r="C37" s="103"/>
      <c r="D37" s="1" t="s">
        <v>157</v>
      </c>
      <c r="E37" s="59"/>
      <c r="F37" s="59"/>
      <c r="G37" s="59"/>
      <c r="H37" s="60"/>
    </row>
    <row r="38" spans="2:20" ht="25" customHeight="1" thickBot="1" x14ac:dyDescent="0.6">
      <c r="B38" s="173"/>
      <c r="C38" s="142"/>
      <c r="D38" s="10" t="s">
        <v>158</v>
      </c>
      <c r="E38" s="61"/>
      <c r="F38" s="61"/>
      <c r="G38" s="61"/>
      <c r="H38" s="62"/>
    </row>
    <row r="39" spans="2:20" ht="17.149999999999999" customHeight="1" x14ac:dyDescent="0.55000000000000004">
      <c r="B39" s="174" t="s">
        <v>236</v>
      </c>
      <c r="C39" s="6" t="s">
        <v>2</v>
      </c>
      <c r="D39" s="95" t="s">
        <v>95</v>
      </c>
      <c r="E39" s="95"/>
      <c r="F39" s="95"/>
      <c r="G39" s="95"/>
      <c r="H39" s="96"/>
    </row>
    <row r="40" spans="2:20" ht="25" customHeight="1" x14ac:dyDescent="0.55000000000000004">
      <c r="B40" s="176"/>
      <c r="C40" s="7" t="s">
        <v>4</v>
      </c>
      <c r="D40" s="140" t="s">
        <v>96</v>
      </c>
      <c r="E40" s="140"/>
      <c r="F40" s="140"/>
      <c r="G40" s="140"/>
      <c r="H40" s="141"/>
    </row>
    <row r="41" spans="2:20" ht="15" customHeight="1" x14ac:dyDescent="0.55000000000000004">
      <c r="B41" s="177"/>
      <c r="C41" s="82" t="s">
        <v>27</v>
      </c>
      <c r="D41" s="82" t="s">
        <v>43</v>
      </c>
      <c r="E41" s="122" t="s">
        <v>7</v>
      </c>
      <c r="F41" s="123"/>
      <c r="G41" s="122" t="s">
        <v>28</v>
      </c>
      <c r="H41" s="124"/>
    </row>
    <row r="42" spans="2:20" ht="15" customHeight="1" x14ac:dyDescent="0.55000000000000004">
      <c r="B42" s="177"/>
      <c r="C42" s="82"/>
      <c r="D42" s="84"/>
      <c r="E42" s="30" t="s">
        <v>227</v>
      </c>
      <c r="F42" s="30" t="s">
        <v>29</v>
      </c>
      <c r="G42" s="30" t="s">
        <v>227</v>
      </c>
      <c r="H42" s="31" t="s">
        <v>29</v>
      </c>
    </row>
    <row r="43" spans="2:20" ht="40" customHeight="1" x14ac:dyDescent="0.55000000000000004">
      <c r="B43" s="177"/>
      <c r="C43" s="82"/>
      <c r="D43" s="22" t="s">
        <v>159</v>
      </c>
      <c r="E43" s="55"/>
      <c r="F43" s="55"/>
      <c r="G43" s="55"/>
      <c r="H43" s="56"/>
    </row>
    <row r="44" spans="2:20" ht="17.149999999999999" customHeight="1" x14ac:dyDescent="0.55000000000000004">
      <c r="B44" s="177"/>
      <c r="C44" s="82"/>
      <c r="D44" s="22" t="s">
        <v>160</v>
      </c>
      <c r="E44" s="55"/>
      <c r="F44" s="55"/>
      <c r="G44" s="55"/>
      <c r="H44" s="56"/>
    </row>
    <row r="45" spans="2:20" ht="17.149999999999999" customHeight="1" x14ac:dyDescent="0.55000000000000004">
      <c r="B45" s="177"/>
      <c r="C45" s="82"/>
      <c r="D45" s="22" t="s">
        <v>267</v>
      </c>
      <c r="E45" s="55"/>
      <c r="F45" s="55"/>
      <c r="G45" s="55"/>
      <c r="H45" s="56"/>
    </row>
    <row r="46" spans="2:20" ht="40.5" customHeight="1" thickBot="1" x14ac:dyDescent="0.6">
      <c r="B46" s="178"/>
      <c r="C46" s="142"/>
      <c r="D46" s="24" t="s">
        <v>192</v>
      </c>
      <c r="E46" s="61"/>
      <c r="F46" s="61"/>
      <c r="G46" s="61"/>
      <c r="H46" s="62"/>
    </row>
    <row r="47" spans="2:20" ht="17.149999999999999" customHeight="1" x14ac:dyDescent="0.55000000000000004">
      <c r="B47" s="11"/>
    </row>
    <row r="48" spans="2:20" ht="17.149999999999999" customHeight="1" thickBot="1" x14ac:dyDescent="0.6">
      <c r="B48" s="3" t="s">
        <v>33</v>
      </c>
    </row>
    <row r="49" spans="2:8" ht="17.149999999999999" customHeight="1" x14ac:dyDescent="0.55000000000000004">
      <c r="B49" s="13"/>
      <c r="C49" s="14" t="s">
        <v>2</v>
      </c>
      <c r="D49" s="125" t="s">
        <v>265</v>
      </c>
      <c r="E49" s="125"/>
      <c r="F49" s="125"/>
      <c r="G49" s="125"/>
      <c r="H49" s="126"/>
    </row>
    <row r="50" spans="2:8" ht="25" customHeight="1" x14ac:dyDescent="0.55000000000000004">
      <c r="B50" s="169" t="s">
        <v>232</v>
      </c>
      <c r="C50" s="136" t="s">
        <v>10</v>
      </c>
      <c r="D50" s="165" t="s">
        <v>97</v>
      </c>
      <c r="E50" s="165"/>
      <c r="F50" s="165"/>
      <c r="G50" s="165"/>
      <c r="H50" s="166"/>
    </row>
    <row r="51" spans="2:8" ht="17.149999999999999" customHeight="1" x14ac:dyDescent="0.55000000000000004">
      <c r="B51" s="169"/>
      <c r="C51" s="136"/>
      <c r="D51" s="167" t="s">
        <v>98</v>
      </c>
      <c r="E51" s="167"/>
      <c r="F51" s="167"/>
      <c r="G51" s="167"/>
      <c r="H51" s="168"/>
    </row>
    <row r="52" spans="2:8" ht="15" customHeight="1" x14ac:dyDescent="0.55000000000000004">
      <c r="B52" s="169"/>
      <c r="C52" s="103" t="s">
        <v>27</v>
      </c>
      <c r="D52" s="82" t="s">
        <v>43</v>
      </c>
      <c r="E52" s="122" t="s">
        <v>7</v>
      </c>
      <c r="F52" s="123"/>
      <c r="G52" s="122" t="s">
        <v>28</v>
      </c>
      <c r="H52" s="124"/>
    </row>
    <row r="53" spans="2:8" ht="15" customHeight="1" x14ac:dyDescent="0.55000000000000004">
      <c r="B53" s="169"/>
      <c r="C53" s="103"/>
      <c r="D53" s="84"/>
      <c r="E53" s="30" t="s">
        <v>227</v>
      </c>
      <c r="F53" s="30" t="s">
        <v>29</v>
      </c>
      <c r="G53" s="30" t="s">
        <v>227</v>
      </c>
      <c r="H53" s="31" t="s">
        <v>29</v>
      </c>
    </row>
    <row r="54" spans="2:8" ht="17.149999999999999" customHeight="1" x14ac:dyDescent="0.55000000000000004">
      <c r="B54" s="169"/>
      <c r="C54" s="103"/>
      <c r="D54" s="26" t="s">
        <v>193</v>
      </c>
      <c r="E54" s="59"/>
      <c r="F54" s="59"/>
      <c r="G54" s="59"/>
      <c r="H54" s="60"/>
    </row>
    <row r="55" spans="2:8" ht="17.149999999999999" customHeight="1" x14ac:dyDescent="0.55000000000000004">
      <c r="B55" s="169"/>
      <c r="C55" s="103"/>
      <c r="D55" s="26" t="s">
        <v>194</v>
      </c>
      <c r="E55" s="59"/>
      <c r="F55" s="59"/>
      <c r="G55" s="59"/>
      <c r="H55" s="60"/>
    </row>
    <row r="56" spans="2:8" ht="17.149999999999999" customHeight="1" x14ac:dyDescent="0.55000000000000004">
      <c r="B56" s="169"/>
      <c r="C56" s="103"/>
      <c r="D56" s="25" t="s">
        <v>195</v>
      </c>
      <c r="E56" s="59"/>
      <c r="F56" s="59"/>
      <c r="G56" s="59"/>
      <c r="H56" s="60"/>
    </row>
    <row r="57" spans="2:8" ht="24" customHeight="1" x14ac:dyDescent="0.55000000000000004">
      <c r="B57" s="169"/>
      <c r="C57" s="103"/>
      <c r="D57" s="25" t="s">
        <v>196</v>
      </c>
      <c r="E57" s="59"/>
      <c r="F57" s="59"/>
      <c r="G57" s="59"/>
      <c r="H57" s="60"/>
    </row>
    <row r="58" spans="2:8" ht="17.149999999999999" customHeight="1" x14ac:dyDescent="0.55000000000000004">
      <c r="B58" s="169" t="s">
        <v>233</v>
      </c>
      <c r="C58" s="188" t="s">
        <v>10</v>
      </c>
      <c r="D58" s="143" t="s">
        <v>99</v>
      </c>
      <c r="E58" s="144"/>
      <c r="F58" s="144"/>
      <c r="G58" s="144"/>
      <c r="H58" s="145"/>
    </row>
    <row r="59" spans="2:8" ht="17.149999999999999" customHeight="1" x14ac:dyDescent="0.55000000000000004">
      <c r="B59" s="169"/>
      <c r="C59" s="189"/>
      <c r="D59" s="146" t="s">
        <v>282</v>
      </c>
      <c r="E59" s="147"/>
      <c r="F59" s="147"/>
      <c r="G59" s="147"/>
      <c r="H59" s="148"/>
    </row>
    <row r="60" spans="2:8" ht="15" customHeight="1" x14ac:dyDescent="0.55000000000000004">
      <c r="B60" s="169"/>
      <c r="C60" s="103" t="s">
        <v>27</v>
      </c>
      <c r="D60" s="82" t="s">
        <v>43</v>
      </c>
      <c r="E60" s="122" t="s">
        <v>7</v>
      </c>
      <c r="F60" s="123"/>
      <c r="G60" s="122" t="s">
        <v>28</v>
      </c>
      <c r="H60" s="124"/>
    </row>
    <row r="61" spans="2:8" ht="15" customHeight="1" x14ac:dyDescent="0.55000000000000004">
      <c r="B61" s="169"/>
      <c r="C61" s="103"/>
      <c r="D61" s="84"/>
      <c r="E61" s="30" t="s">
        <v>227</v>
      </c>
      <c r="F61" s="30" t="s">
        <v>29</v>
      </c>
      <c r="G61" s="30" t="s">
        <v>227</v>
      </c>
      <c r="H61" s="31" t="s">
        <v>29</v>
      </c>
    </row>
    <row r="62" spans="2:8" ht="17.149999999999999" customHeight="1" x14ac:dyDescent="0.55000000000000004">
      <c r="B62" s="169"/>
      <c r="C62" s="103"/>
      <c r="D62" s="1" t="s">
        <v>197</v>
      </c>
      <c r="E62" s="59"/>
      <c r="F62" s="59"/>
      <c r="G62" s="59"/>
      <c r="H62" s="60"/>
    </row>
    <row r="63" spans="2:8" ht="17.149999999999999" customHeight="1" x14ac:dyDescent="0.55000000000000004">
      <c r="B63" s="134"/>
      <c r="C63" s="82"/>
      <c r="D63" s="19" t="s">
        <v>248</v>
      </c>
      <c r="E63" s="55"/>
      <c r="F63" s="55"/>
      <c r="G63" s="55"/>
      <c r="H63" s="56"/>
    </row>
    <row r="64" spans="2:8" ht="17.149999999999999" customHeight="1" x14ac:dyDescent="0.55000000000000004">
      <c r="B64" s="134"/>
      <c r="C64" s="82"/>
      <c r="D64" s="19" t="s">
        <v>198</v>
      </c>
      <c r="E64" s="55"/>
      <c r="F64" s="55"/>
      <c r="G64" s="55"/>
      <c r="H64" s="56"/>
    </row>
    <row r="65" spans="2:8" ht="17.149999999999999" customHeight="1" x14ac:dyDescent="0.55000000000000004">
      <c r="B65" s="169" t="s">
        <v>234</v>
      </c>
      <c r="C65" s="32" t="s">
        <v>10</v>
      </c>
      <c r="D65" s="143" t="s">
        <v>244</v>
      </c>
      <c r="E65" s="144"/>
      <c r="F65" s="144"/>
      <c r="G65" s="144"/>
      <c r="H65" s="145"/>
    </row>
    <row r="66" spans="2:8" ht="15" customHeight="1" x14ac:dyDescent="0.55000000000000004">
      <c r="B66" s="169"/>
      <c r="C66" s="103" t="s">
        <v>27</v>
      </c>
      <c r="D66" s="82" t="s">
        <v>43</v>
      </c>
      <c r="E66" s="122" t="s">
        <v>7</v>
      </c>
      <c r="F66" s="123"/>
      <c r="G66" s="122" t="s">
        <v>28</v>
      </c>
      <c r="H66" s="124"/>
    </row>
    <row r="67" spans="2:8" ht="15" customHeight="1" x14ac:dyDescent="0.55000000000000004">
      <c r="B67" s="169"/>
      <c r="C67" s="103"/>
      <c r="D67" s="84"/>
      <c r="E67" s="30" t="s">
        <v>227</v>
      </c>
      <c r="F67" s="30" t="s">
        <v>29</v>
      </c>
      <c r="G67" s="30" t="s">
        <v>227</v>
      </c>
      <c r="H67" s="31" t="s">
        <v>29</v>
      </c>
    </row>
    <row r="68" spans="2:8" ht="15" customHeight="1" x14ac:dyDescent="0.55000000000000004">
      <c r="B68" s="169"/>
      <c r="C68" s="103"/>
      <c r="D68" s="43" t="s">
        <v>268</v>
      </c>
      <c r="E68" s="75"/>
      <c r="F68" s="75"/>
      <c r="G68" s="75"/>
      <c r="H68" s="76"/>
    </row>
    <row r="69" spans="2:8" ht="17.149999999999999" customHeight="1" x14ac:dyDescent="0.55000000000000004">
      <c r="B69" s="169"/>
      <c r="C69" s="103"/>
      <c r="D69" s="25" t="s">
        <v>249</v>
      </c>
      <c r="E69" s="59"/>
      <c r="F69" s="59"/>
      <c r="G69" s="59"/>
      <c r="H69" s="60"/>
    </row>
    <row r="70" spans="2:8" ht="17.149999999999999" customHeight="1" thickBot="1" x14ac:dyDescent="0.6">
      <c r="B70" s="173"/>
      <c r="C70" s="142"/>
      <c r="D70" s="10" t="s">
        <v>257</v>
      </c>
      <c r="E70" s="61"/>
      <c r="F70" s="61"/>
      <c r="G70" s="61"/>
      <c r="H70" s="62"/>
    </row>
    <row r="71" spans="2:8" ht="17.149999999999999" customHeight="1" x14ac:dyDescent="0.55000000000000004">
      <c r="B71" s="20"/>
    </row>
    <row r="72" spans="2:8" ht="17.149999999999999" customHeight="1" thickBot="1" x14ac:dyDescent="0.6">
      <c r="B72" s="3" t="s">
        <v>38</v>
      </c>
    </row>
    <row r="73" spans="2:8" ht="17.149999999999999" customHeight="1" x14ac:dyDescent="0.55000000000000004">
      <c r="B73" s="108" t="s">
        <v>235</v>
      </c>
      <c r="C73" s="21" t="s">
        <v>2</v>
      </c>
      <c r="D73" s="150" t="s">
        <v>100</v>
      </c>
      <c r="E73" s="151"/>
      <c r="F73" s="151"/>
      <c r="G73" s="151"/>
      <c r="H73" s="152"/>
    </row>
    <row r="74" spans="2:8" ht="16.5" customHeight="1" x14ac:dyDescent="0.55000000000000004">
      <c r="B74" s="109"/>
      <c r="C74" s="153" t="s">
        <v>4</v>
      </c>
      <c r="D74" s="156" t="s">
        <v>101</v>
      </c>
      <c r="E74" s="157"/>
      <c r="F74" s="157"/>
      <c r="G74" s="157"/>
      <c r="H74" s="158"/>
    </row>
    <row r="75" spans="2:8" ht="25" customHeight="1" x14ac:dyDescent="0.55000000000000004">
      <c r="B75" s="109"/>
      <c r="C75" s="154"/>
      <c r="D75" s="159" t="s">
        <v>102</v>
      </c>
      <c r="E75" s="160"/>
      <c r="F75" s="160"/>
      <c r="G75" s="160"/>
      <c r="H75" s="161"/>
    </row>
    <row r="76" spans="2:8" ht="17.149999999999999" customHeight="1" x14ac:dyDescent="0.55000000000000004">
      <c r="B76" s="109"/>
      <c r="C76" s="155"/>
      <c r="D76" s="162" t="s">
        <v>226</v>
      </c>
      <c r="E76" s="163"/>
      <c r="F76" s="163"/>
      <c r="G76" s="163"/>
      <c r="H76" s="164"/>
    </row>
    <row r="77" spans="2:8" ht="15" customHeight="1" x14ac:dyDescent="0.55000000000000004">
      <c r="B77" s="109"/>
      <c r="C77" s="83" t="s">
        <v>237</v>
      </c>
      <c r="D77" s="82" t="s">
        <v>43</v>
      </c>
      <c r="E77" s="122" t="s">
        <v>7</v>
      </c>
      <c r="F77" s="123"/>
      <c r="G77" s="122" t="s">
        <v>28</v>
      </c>
      <c r="H77" s="124"/>
    </row>
    <row r="78" spans="2:8" ht="15" customHeight="1" x14ac:dyDescent="0.55000000000000004">
      <c r="B78" s="109"/>
      <c r="C78" s="83"/>
      <c r="D78" s="84"/>
      <c r="E78" s="30" t="s">
        <v>227</v>
      </c>
      <c r="F78" s="30" t="s">
        <v>29</v>
      </c>
      <c r="G78" s="30" t="s">
        <v>227</v>
      </c>
      <c r="H78" s="31" t="s">
        <v>29</v>
      </c>
    </row>
    <row r="79" spans="2:8" ht="17.149999999999999" customHeight="1" x14ac:dyDescent="0.55000000000000004">
      <c r="B79" s="109"/>
      <c r="C79" s="83"/>
      <c r="D79" s="1" t="s">
        <v>199</v>
      </c>
      <c r="E79" s="59"/>
      <c r="F79" s="59"/>
      <c r="G79" s="59"/>
      <c r="H79" s="60"/>
    </row>
    <row r="80" spans="2:8" ht="17.149999999999999" customHeight="1" x14ac:dyDescent="0.55000000000000004">
      <c r="B80" s="109"/>
      <c r="C80" s="83"/>
      <c r="D80" s="1" t="s">
        <v>200</v>
      </c>
      <c r="E80" s="59"/>
      <c r="F80" s="59"/>
      <c r="G80" s="59"/>
      <c r="H80" s="60"/>
    </row>
    <row r="81" spans="2:8" ht="17.149999999999999" customHeight="1" thickBot="1" x14ac:dyDescent="0.6">
      <c r="B81" s="110"/>
      <c r="C81" s="90"/>
      <c r="D81" s="10" t="s">
        <v>201</v>
      </c>
      <c r="E81" s="61"/>
      <c r="F81" s="61"/>
      <c r="G81" s="61"/>
      <c r="H81" s="62"/>
    </row>
    <row r="82" spans="2:8" ht="20.25" customHeight="1" x14ac:dyDescent="0.55000000000000004"/>
    <row r="83" spans="2:8" ht="23.15" customHeight="1" x14ac:dyDescent="0.55000000000000004">
      <c r="B83" s="97" t="s">
        <v>302</v>
      </c>
      <c r="C83" s="98"/>
      <c r="D83" s="98"/>
      <c r="E83" s="98"/>
      <c r="F83" s="98"/>
      <c r="G83" s="98"/>
      <c r="H83" s="99"/>
    </row>
    <row r="84" spans="2:8" ht="23.15" customHeight="1" x14ac:dyDescent="0.55000000000000004">
      <c r="B84" s="100"/>
      <c r="C84" s="101"/>
      <c r="D84" s="101"/>
      <c r="E84" s="101"/>
      <c r="F84" s="101"/>
      <c r="G84" s="101"/>
      <c r="H84" s="102"/>
    </row>
    <row r="85" spans="2:8" ht="5.15" customHeight="1" x14ac:dyDescent="0.55000000000000004"/>
    <row r="86" spans="2:8" ht="23.15" customHeight="1" x14ac:dyDescent="0.55000000000000004">
      <c r="B86" s="97" t="s">
        <v>303</v>
      </c>
      <c r="C86" s="98"/>
      <c r="D86" s="98"/>
      <c r="E86" s="98"/>
      <c r="F86" s="98"/>
      <c r="G86" s="98"/>
      <c r="H86" s="99"/>
    </row>
    <row r="87" spans="2:8" ht="23.15" customHeight="1" x14ac:dyDescent="0.55000000000000004">
      <c r="B87" s="100"/>
      <c r="C87" s="101"/>
      <c r="D87" s="101"/>
      <c r="E87" s="101"/>
      <c r="F87" s="101"/>
      <c r="G87" s="101"/>
      <c r="H87" s="102"/>
    </row>
    <row r="88" spans="2:8" ht="5.15" customHeight="1" x14ac:dyDescent="0.55000000000000004"/>
  </sheetData>
  <sheetProtection algorithmName="SHA-512" hashValue="gkbUu1At9CFd3d09BOgpe0Bz8QPNOjHFapt2s27PmJ8Ots6oLeKmrJmwhX8eIFbFPlsn3sk1/huQH7UrAZfUsA==" saltValue="LEyw3x4VB/H/Xb+odLFDQA==" spinCount="100000" sheet="1" objects="1" scenarios="1"/>
  <mergeCells count="88">
    <mergeCell ref="X6:X10"/>
    <mergeCell ref="W16:W25"/>
    <mergeCell ref="X16:X20"/>
    <mergeCell ref="X21:X25"/>
    <mergeCell ref="X11:X15"/>
    <mergeCell ref="W6:W15"/>
    <mergeCell ref="R16:R17"/>
    <mergeCell ref="S16:T16"/>
    <mergeCell ref="R29:R30"/>
    <mergeCell ref="S29:T29"/>
    <mergeCell ref="B65:B70"/>
    <mergeCell ref="D65:H65"/>
    <mergeCell ref="C66:C70"/>
    <mergeCell ref="D66:D67"/>
    <mergeCell ref="E66:F66"/>
    <mergeCell ref="G66:H66"/>
    <mergeCell ref="D58:H58"/>
    <mergeCell ref="D59:H59"/>
    <mergeCell ref="B58:B64"/>
    <mergeCell ref="C58:C59"/>
    <mergeCell ref="C60:C64"/>
    <mergeCell ref="D60:D61"/>
    <mergeCell ref="E60:F60"/>
    <mergeCell ref="G60:H60"/>
    <mergeCell ref="B73:B81"/>
    <mergeCell ref="D73:H73"/>
    <mergeCell ref="C74:C76"/>
    <mergeCell ref="D74:H74"/>
    <mergeCell ref="D75:H75"/>
    <mergeCell ref="D76:H76"/>
    <mergeCell ref="C77:C81"/>
    <mergeCell ref="D77:D78"/>
    <mergeCell ref="E77:F77"/>
    <mergeCell ref="G77:H77"/>
    <mergeCell ref="B39:B46"/>
    <mergeCell ref="D39:H39"/>
    <mergeCell ref="D40:H40"/>
    <mergeCell ref="C41:C46"/>
    <mergeCell ref="D49:H49"/>
    <mergeCell ref="D41:D42"/>
    <mergeCell ref="E41:F41"/>
    <mergeCell ref="G41:H41"/>
    <mergeCell ref="B50:B57"/>
    <mergeCell ref="C50:C51"/>
    <mergeCell ref="D50:H50"/>
    <mergeCell ref="D51:H51"/>
    <mergeCell ref="C52:C57"/>
    <mergeCell ref="D52:D53"/>
    <mergeCell ref="E52:F52"/>
    <mergeCell ref="G52:H52"/>
    <mergeCell ref="B28:B38"/>
    <mergeCell ref="D28:H28"/>
    <mergeCell ref="C29:C31"/>
    <mergeCell ref="D29:H29"/>
    <mergeCell ref="D30:H30"/>
    <mergeCell ref="D31:H31"/>
    <mergeCell ref="C32:C38"/>
    <mergeCell ref="D32:D33"/>
    <mergeCell ref="E32:F32"/>
    <mergeCell ref="G32:H32"/>
    <mergeCell ref="B1:H1"/>
    <mergeCell ref="B9:B17"/>
    <mergeCell ref="D9:H9"/>
    <mergeCell ref="C10:C11"/>
    <mergeCell ref="D10:H10"/>
    <mergeCell ref="D11:H11"/>
    <mergeCell ref="C12:C17"/>
    <mergeCell ref="E12:F12"/>
    <mergeCell ref="G12:H12"/>
    <mergeCell ref="B5:H6"/>
    <mergeCell ref="D12:D13"/>
    <mergeCell ref="D8:I8"/>
    <mergeCell ref="B83:H84"/>
    <mergeCell ref="B86:H87"/>
    <mergeCell ref="E3:H3"/>
    <mergeCell ref="K5:L5"/>
    <mergeCell ref="K6:K8"/>
    <mergeCell ref="K9:L9"/>
    <mergeCell ref="K10:K12"/>
    <mergeCell ref="B18:B27"/>
    <mergeCell ref="D18:H18"/>
    <mergeCell ref="C19:C20"/>
    <mergeCell ref="D19:H19"/>
    <mergeCell ref="D20:H20"/>
    <mergeCell ref="C21:C27"/>
    <mergeCell ref="D21:D22"/>
    <mergeCell ref="E21:F21"/>
    <mergeCell ref="G21:H21"/>
  </mergeCells>
  <phoneticPr fontId="1"/>
  <pageMargins left="0.39370078740157483" right="0.39370078740157483" top="0.39370078740157483" bottom="0.39370078740157483" header="0.11811023622047245" footer="0.11811023622047245"/>
  <pageSetup paperSize="9" scale="84" orientation="portrait" r:id="rId1"/>
  <rowBreaks count="1" manualBreakCount="1">
    <brk id="38" max="16383" man="1"/>
  </rowBreaks>
  <colBreaks count="1" manualBreakCount="1">
    <brk id="9" max="8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CF8E-E9F6-46A8-A00E-3B6761DA69C6}">
  <dimension ref="B1:AH86"/>
  <sheetViews>
    <sheetView showGridLines="0" view="pageBreakPreview" topLeftCell="A76" zoomScale="98" zoomScaleNormal="178" zoomScaleSheetLayoutView="98" workbookViewId="0">
      <selection activeCell="D24" sqref="D24"/>
    </sheetView>
  </sheetViews>
  <sheetFormatPr defaultColWidth="9" defaultRowHeight="20.149999999999999" customHeight="1" x14ac:dyDescent="0.55000000000000004"/>
  <cols>
    <col min="1" max="1" width="1.58203125" style="3" customWidth="1"/>
    <col min="2" max="2" width="7.58203125" style="3" customWidth="1"/>
    <col min="3" max="3" width="8.58203125" style="4" customWidth="1"/>
    <col min="4" max="4" width="53.75" style="12" customWidth="1"/>
    <col min="5" max="8" width="5.58203125" style="3" customWidth="1"/>
    <col min="9" max="9" width="1.58203125" style="3" customWidth="1"/>
    <col min="10" max="10" width="2.08203125" style="3" customWidth="1"/>
    <col min="11" max="20" width="7.58203125" style="3" customWidth="1"/>
    <col min="21" max="21" width="1.33203125" style="3" customWidth="1"/>
    <col min="22" max="33" width="6.58203125" style="3" customWidth="1"/>
    <col min="34" max="16384" width="9" style="3"/>
  </cols>
  <sheetData>
    <row r="1" spans="2:34" ht="20.149999999999999" customHeight="1" x14ac:dyDescent="0.55000000000000004">
      <c r="B1" s="107" t="s">
        <v>47</v>
      </c>
      <c r="C1" s="107"/>
      <c r="D1" s="107"/>
      <c r="E1" s="107"/>
      <c r="F1" s="107"/>
      <c r="G1" s="107"/>
      <c r="H1" s="107"/>
    </row>
    <row r="2" spans="2:34" ht="20.149999999999999" customHeight="1" x14ac:dyDescent="0.55000000000000004">
      <c r="B2" s="2" t="s">
        <v>168</v>
      </c>
      <c r="C2" s="2"/>
      <c r="D2" s="2"/>
      <c r="E2" s="2"/>
      <c r="F2" s="2"/>
      <c r="G2" s="2"/>
      <c r="H2" s="2"/>
      <c r="X2" s="3">
        <v>25</v>
      </c>
    </row>
    <row r="3" spans="2:34" ht="20.149999999999999" customHeight="1" x14ac:dyDescent="0.55000000000000004">
      <c r="D3" s="5" t="s">
        <v>30</v>
      </c>
      <c r="E3" s="91"/>
      <c r="F3" s="91"/>
      <c r="G3" s="91"/>
      <c r="H3" s="91"/>
      <c r="K3" s="3" t="s">
        <v>238</v>
      </c>
    </row>
    <row r="4" spans="2:34" ht="5.15" customHeight="1" thickBot="1" x14ac:dyDescent="0.6">
      <c r="D4" s="5"/>
    </row>
    <row r="5" spans="2:34" ht="27" customHeight="1" x14ac:dyDescent="0.55000000000000004">
      <c r="B5" s="190" t="s">
        <v>304</v>
      </c>
      <c r="C5" s="191"/>
      <c r="D5" s="191"/>
      <c r="E5" s="191"/>
      <c r="F5" s="191"/>
      <c r="G5" s="191"/>
      <c r="H5" s="191"/>
      <c r="K5" s="88"/>
      <c r="L5" s="89"/>
      <c r="M5" s="65" t="s">
        <v>228</v>
      </c>
      <c r="N5" s="65" t="s">
        <v>229</v>
      </c>
      <c r="O5" s="65" t="s">
        <v>230</v>
      </c>
      <c r="P5" s="65" t="s">
        <v>236</v>
      </c>
      <c r="Q5" s="65" t="s">
        <v>232</v>
      </c>
      <c r="R5" s="65" t="s">
        <v>233</v>
      </c>
      <c r="S5" s="65" t="s">
        <v>234</v>
      </c>
      <c r="T5" s="66" t="s">
        <v>235</v>
      </c>
      <c r="W5" s="9"/>
      <c r="X5" s="9"/>
      <c r="Y5" s="9"/>
      <c r="Z5" s="1" t="s">
        <v>228</v>
      </c>
      <c r="AA5" s="1" t="s">
        <v>229</v>
      </c>
      <c r="AB5" s="1" t="s">
        <v>230</v>
      </c>
      <c r="AC5" s="1" t="s">
        <v>236</v>
      </c>
      <c r="AD5" s="1" t="s">
        <v>232</v>
      </c>
      <c r="AE5" s="1" t="s">
        <v>233</v>
      </c>
      <c r="AF5" s="1" t="s">
        <v>234</v>
      </c>
      <c r="AG5" s="1" t="s">
        <v>235</v>
      </c>
    </row>
    <row r="6" spans="2:34" ht="20.149999999999999" customHeight="1" x14ac:dyDescent="0.55000000000000004">
      <c r="B6" s="191"/>
      <c r="C6" s="191"/>
      <c r="D6" s="191"/>
      <c r="E6" s="191"/>
      <c r="F6" s="191"/>
      <c r="G6" s="191"/>
      <c r="H6" s="191"/>
      <c r="K6" s="85" t="s">
        <v>7</v>
      </c>
      <c r="L6" s="8" t="s">
        <v>227</v>
      </c>
      <c r="M6" s="63" t="e">
        <f>AVERAGE(E15:E17)</f>
        <v>#DIV/0!</v>
      </c>
      <c r="N6" s="63" t="e">
        <f>AVERAGE(E23:E25)</f>
        <v>#DIV/0!</v>
      </c>
      <c r="O6" s="63" t="e">
        <f>AVERAGE(E33:E35)</f>
        <v>#DIV/0!</v>
      </c>
      <c r="P6" s="63" t="e">
        <f>AVERAGE(E41:E43)</f>
        <v>#DIV/0!</v>
      </c>
      <c r="Q6" s="63" t="e">
        <f>AVERAGE(E52:E56)</f>
        <v>#DIV/0!</v>
      </c>
      <c r="R6" s="63" t="e">
        <f>AVERAGE(E61:E62)</f>
        <v>#DIV/0!</v>
      </c>
      <c r="S6" s="63" t="e">
        <f>AVERAGE(E66:E67)</f>
        <v>#DIV/0!</v>
      </c>
      <c r="T6" s="67" t="e">
        <f>AVERAGE(E76:E79)</f>
        <v>#DIV/0!</v>
      </c>
      <c r="W6" s="82" t="s">
        <v>7</v>
      </c>
      <c r="X6" s="82" t="s">
        <v>227</v>
      </c>
      <c r="Y6" s="9">
        <v>0</v>
      </c>
      <c r="Z6" s="9">
        <f>COUNTIF(E15:E17,0)</f>
        <v>0</v>
      </c>
      <c r="AA6" s="9">
        <f>COUNTIF(E23:E25,0)</f>
        <v>0</v>
      </c>
      <c r="AB6" s="9">
        <f>COUNTIF(E33:E35,0)</f>
        <v>0</v>
      </c>
      <c r="AC6" s="9">
        <f>COUNTIF(E41:E43,0)</f>
        <v>0</v>
      </c>
      <c r="AD6" s="9">
        <f>COUNTIF(E52:E56,0)</f>
        <v>0</v>
      </c>
      <c r="AE6" s="9">
        <f>COUNTIF(E61:E62,0)</f>
        <v>0</v>
      </c>
      <c r="AF6" s="9">
        <f>COUNTIF(E66:E67,0)</f>
        <v>0</v>
      </c>
      <c r="AG6" s="9">
        <f>COUNTIF(E76:E79,0)</f>
        <v>0</v>
      </c>
      <c r="AH6" s="3">
        <f>SUM(Z6:AG6)</f>
        <v>0</v>
      </c>
    </row>
    <row r="7" spans="2:34" ht="20.149999999999999" customHeight="1" x14ac:dyDescent="0.55000000000000004">
      <c r="K7" s="86"/>
      <c r="L7" s="8" t="s">
        <v>29</v>
      </c>
      <c r="M7" s="63" t="e">
        <f>AVERAGE(F15:F17)</f>
        <v>#DIV/0!</v>
      </c>
      <c r="N7" s="63" t="e">
        <f>AVERAGE(F23:F25)</f>
        <v>#DIV/0!</v>
      </c>
      <c r="O7" s="63" t="e">
        <f>AVERAGE(F33:F35)</f>
        <v>#DIV/0!</v>
      </c>
      <c r="P7" s="63" t="e">
        <f>AVERAGE(F41:F43)</f>
        <v>#DIV/0!</v>
      </c>
      <c r="Q7" s="63" t="e">
        <f>AVERAGE(F52:F56)</f>
        <v>#DIV/0!</v>
      </c>
      <c r="R7" s="63" t="e">
        <f>AVERAGE(F61:F62)</f>
        <v>#DIV/0!</v>
      </c>
      <c r="S7" s="63" t="e">
        <f>AVERAGE(F66:F67)</f>
        <v>#DIV/0!</v>
      </c>
      <c r="T7" s="67" t="e">
        <f>AVERAGE(F76:F79)</f>
        <v>#DIV/0!</v>
      </c>
      <c r="W7" s="83"/>
      <c r="X7" s="83"/>
      <c r="Y7" s="9">
        <v>1</v>
      </c>
      <c r="Z7" s="9">
        <f>COUNTIF(E15:E17,1)</f>
        <v>0</v>
      </c>
      <c r="AA7" s="9">
        <f>COUNTIF(E23:E25,1)</f>
        <v>0</v>
      </c>
      <c r="AB7" s="9">
        <f>COUNTIF(E33:E35,1)</f>
        <v>0</v>
      </c>
      <c r="AC7" s="9">
        <f>COUNTIF(E41:E43,1)</f>
        <v>0</v>
      </c>
      <c r="AD7" s="9">
        <f>COUNTIF(E52:E56,1)</f>
        <v>0</v>
      </c>
      <c r="AE7" s="9">
        <f>COUNTIF(E61:E62,1)</f>
        <v>0</v>
      </c>
      <c r="AF7" s="9">
        <f>COUNTIF(E66:E67,1)</f>
        <v>0</v>
      </c>
      <c r="AG7" s="9">
        <f>COUNTIF(E76:E79,1)</f>
        <v>0</v>
      </c>
      <c r="AH7" s="3">
        <f t="shared" ref="AH7:AH25" si="0">SUM(Z7:AG7)</f>
        <v>0</v>
      </c>
    </row>
    <row r="8" spans="2:34" ht="16" customHeight="1" thickBot="1" x14ac:dyDescent="0.6">
      <c r="B8" s="3" t="s">
        <v>1</v>
      </c>
      <c r="D8" s="149" t="s">
        <v>305</v>
      </c>
      <c r="E8" s="149"/>
      <c r="F8" s="149"/>
      <c r="G8" s="149"/>
      <c r="H8" s="149"/>
      <c r="I8" s="149"/>
      <c r="K8" s="87"/>
      <c r="L8" s="37" t="s">
        <v>239</v>
      </c>
      <c r="M8" s="68">
        <v>3</v>
      </c>
      <c r="N8" s="68">
        <v>3</v>
      </c>
      <c r="O8" s="68">
        <v>3</v>
      </c>
      <c r="P8" s="68">
        <v>3</v>
      </c>
      <c r="Q8" s="68">
        <v>3</v>
      </c>
      <c r="R8" s="68">
        <v>3</v>
      </c>
      <c r="S8" s="68">
        <v>3</v>
      </c>
      <c r="T8" s="69">
        <v>3</v>
      </c>
      <c r="W8" s="83"/>
      <c r="X8" s="83"/>
      <c r="Y8" s="9">
        <v>2</v>
      </c>
      <c r="Z8" s="9">
        <f>COUNTIF(E15:E17,2)</f>
        <v>0</v>
      </c>
      <c r="AA8" s="9">
        <f>COUNTIF(E23:E25,2)</f>
        <v>0</v>
      </c>
      <c r="AB8" s="9">
        <f>COUNTIF(E33:E35,2)</f>
        <v>0</v>
      </c>
      <c r="AC8" s="9">
        <f>COUNTIF(E41:E43,2)</f>
        <v>0</v>
      </c>
      <c r="AD8" s="9">
        <f>COUNTIF(E52:E56,2)</f>
        <v>0</v>
      </c>
      <c r="AE8" s="9">
        <f>COUNTIF(E61:E62,2)</f>
        <v>0</v>
      </c>
      <c r="AF8" s="9">
        <f>COUNTIF(E66:E67,2)</f>
        <v>0</v>
      </c>
      <c r="AG8" s="9">
        <f>COUNTIF(E76:E79,2)</f>
        <v>0</v>
      </c>
      <c r="AH8" s="3">
        <f t="shared" si="0"/>
        <v>0</v>
      </c>
    </row>
    <row r="9" spans="2:34" ht="27" customHeight="1" x14ac:dyDescent="0.55000000000000004">
      <c r="B9" s="172" t="s">
        <v>228</v>
      </c>
      <c r="C9" s="6" t="s">
        <v>2</v>
      </c>
      <c r="D9" s="95" t="s">
        <v>103</v>
      </c>
      <c r="E9" s="95"/>
      <c r="F9" s="95"/>
      <c r="G9" s="95"/>
      <c r="H9" s="96"/>
      <c r="K9" s="88"/>
      <c r="L9" s="89"/>
      <c r="M9" s="73" t="s">
        <v>228</v>
      </c>
      <c r="N9" s="73" t="s">
        <v>229</v>
      </c>
      <c r="O9" s="73" t="s">
        <v>230</v>
      </c>
      <c r="P9" s="73" t="s">
        <v>236</v>
      </c>
      <c r="Q9" s="73" t="s">
        <v>232</v>
      </c>
      <c r="R9" s="73" t="s">
        <v>233</v>
      </c>
      <c r="S9" s="73" t="s">
        <v>234</v>
      </c>
      <c r="T9" s="74" t="s">
        <v>235</v>
      </c>
      <c r="W9" s="83"/>
      <c r="X9" s="83"/>
      <c r="Y9" s="9">
        <v>3</v>
      </c>
      <c r="Z9" s="9">
        <f>COUNTIF(E15:E17,3)</f>
        <v>0</v>
      </c>
      <c r="AA9" s="9">
        <f>COUNTIF(E23:E25,3)</f>
        <v>0</v>
      </c>
      <c r="AB9" s="9">
        <f>COUNTIF(E33:E35,3)</f>
        <v>0</v>
      </c>
      <c r="AC9" s="9">
        <f>COUNTIF(E41:E43,3)</f>
        <v>0</v>
      </c>
      <c r="AD9" s="9">
        <f>COUNTIF(E52:E56,3)</f>
        <v>0</v>
      </c>
      <c r="AE9" s="9">
        <f>COUNTIF(E61:E62,3)</f>
        <v>0</v>
      </c>
      <c r="AF9" s="9">
        <f>COUNTIF(E66:E67,3)</f>
        <v>0</v>
      </c>
      <c r="AG9" s="9">
        <f>COUNTIF(E76:E79,3)</f>
        <v>0</v>
      </c>
      <c r="AH9" s="3">
        <f t="shared" si="0"/>
        <v>0</v>
      </c>
    </row>
    <row r="10" spans="2:34" ht="16" customHeight="1" x14ac:dyDescent="0.55000000000000004">
      <c r="B10" s="169"/>
      <c r="C10" s="127" t="s">
        <v>4</v>
      </c>
      <c r="D10" s="128" t="s">
        <v>104</v>
      </c>
      <c r="E10" s="128"/>
      <c r="F10" s="128"/>
      <c r="G10" s="128"/>
      <c r="H10" s="129"/>
      <c r="K10" s="85" t="s">
        <v>28</v>
      </c>
      <c r="L10" s="8" t="s">
        <v>227</v>
      </c>
      <c r="M10" s="63" t="e">
        <f>AVERAGE(G15:G17)</f>
        <v>#DIV/0!</v>
      </c>
      <c r="N10" s="63" t="e">
        <f>AVERAGE(G23:G25)</f>
        <v>#DIV/0!</v>
      </c>
      <c r="O10" s="63" t="e">
        <f>AVERAGE(G33:G35)</f>
        <v>#DIV/0!</v>
      </c>
      <c r="P10" s="63" t="e">
        <f>AVERAGE(G41:G43)</f>
        <v>#DIV/0!</v>
      </c>
      <c r="Q10" s="63" t="e">
        <f>AVERAGE(G52:G56)</f>
        <v>#DIV/0!</v>
      </c>
      <c r="R10" s="63" t="e">
        <f>AVERAGE(G61:G62)</f>
        <v>#DIV/0!</v>
      </c>
      <c r="S10" s="63" t="e">
        <f>AVERAGE(G66:G67)</f>
        <v>#DIV/0!</v>
      </c>
      <c r="T10" s="67" t="e">
        <f>AVERAGE(G76:G79)</f>
        <v>#DIV/0!</v>
      </c>
      <c r="W10" s="83"/>
      <c r="X10" s="84"/>
      <c r="Y10" s="9">
        <v>4</v>
      </c>
      <c r="Z10" s="9">
        <f>COUNTIF(E15:E17,4)</f>
        <v>0</v>
      </c>
      <c r="AA10" s="9">
        <f>COUNTIF(E23:E25,4)</f>
        <v>0</v>
      </c>
      <c r="AB10" s="9">
        <f>COUNTIF(E33:E35,4)</f>
        <v>0</v>
      </c>
      <c r="AC10" s="9">
        <f>COUNTIF(E41:E43,4)</f>
        <v>0</v>
      </c>
      <c r="AD10" s="9">
        <f>COUNTIF(E52:E56,4)</f>
        <v>0</v>
      </c>
      <c r="AE10" s="9">
        <f>COUNTIF(E61:E62,4)</f>
        <v>0</v>
      </c>
      <c r="AF10" s="9">
        <f>COUNTIF(E66:E67,4)</f>
        <v>0</v>
      </c>
      <c r="AG10" s="9">
        <f>COUNTIF(E76:E79,4)</f>
        <v>0</v>
      </c>
      <c r="AH10" s="3">
        <f t="shared" si="0"/>
        <v>0</v>
      </c>
    </row>
    <row r="11" spans="2:34" ht="16" customHeight="1" x14ac:dyDescent="0.55000000000000004">
      <c r="B11" s="169"/>
      <c r="C11" s="127"/>
      <c r="D11" s="132" t="s">
        <v>105</v>
      </c>
      <c r="E11" s="132"/>
      <c r="F11" s="132"/>
      <c r="G11" s="132"/>
      <c r="H11" s="133"/>
      <c r="K11" s="86"/>
      <c r="L11" s="8" t="s">
        <v>29</v>
      </c>
      <c r="M11" s="63" t="e">
        <f>AVERAGE(H15:H17)</f>
        <v>#DIV/0!</v>
      </c>
      <c r="N11" s="63" t="e">
        <f>AVERAGE(H23:H25)</f>
        <v>#DIV/0!</v>
      </c>
      <c r="O11" s="63" t="e">
        <f>AVERAGE(H33:H35)</f>
        <v>#DIV/0!</v>
      </c>
      <c r="P11" s="63" t="e">
        <f>AVERAGE(H41:H43)</f>
        <v>#DIV/0!</v>
      </c>
      <c r="Q11" s="63" t="e">
        <f>AVERAGE(H52:H56)</f>
        <v>#DIV/0!</v>
      </c>
      <c r="R11" s="63" t="e">
        <f>AVERAGE(H61:H62)</f>
        <v>#DIV/0!</v>
      </c>
      <c r="S11" s="63" t="e">
        <f>AVERAGE(H66:H67)</f>
        <v>#DIV/0!</v>
      </c>
      <c r="T11" s="67" t="e">
        <f>AVERAGE(H76:H79)</f>
        <v>#DIV/0!</v>
      </c>
      <c r="W11" s="83"/>
      <c r="X11" s="82" t="s">
        <v>29</v>
      </c>
      <c r="Y11" s="9">
        <v>0</v>
      </c>
      <c r="Z11" s="9">
        <f>COUNTIF(F15:F17,0)</f>
        <v>0</v>
      </c>
      <c r="AA11" s="9">
        <f>COUNTIF(F23:F25,0)</f>
        <v>0</v>
      </c>
      <c r="AB11" s="9">
        <f>COUNTIF(F33:F35,0)</f>
        <v>0</v>
      </c>
      <c r="AC11" s="9">
        <f>COUNTIF(F41:F43,0)</f>
        <v>0</v>
      </c>
      <c r="AD11" s="9">
        <f>COUNTIF(F52:F56,0)</f>
        <v>0</v>
      </c>
      <c r="AE11" s="9">
        <f>COUNTIF(F61:F62,0)</f>
        <v>0</v>
      </c>
      <c r="AF11" s="9">
        <f>COUNTIF(F66:F67,0)</f>
        <v>0</v>
      </c>
      <c r="AG11" s="9">
        <f>COUNTIF(F76:F79,0)</f>
        <v>0</v>
      </c>
      <c r="AH11" s="3">
        <f t="shared" si="0"/>
        <v>0</v>
      </c>
    </row>
    <row r="12" spans="2:34" ht="15" customHeight="1" thickBot="1" x14ac:dyDescent="0.6">
      <c r="B12" s="169"/>
      <c r="C12" s="103" t="s">
        <v>27</v>
      </c>
      <c r="D12" s="82" t="s">
        <v>43</v>
      </c>
      <c r="E12" s="122" t="s">
        <v>7</v>
      </c>
      <c r="F12" s="123"/>
      <c r="G12" s="122" t="s">
        <v>28</v>
      </c>
      <c r="H12" s="124"/>
      <c r="K12" s="87"/>
      <c r="L12" s="37" t="s">
        <v>239</v>
      </c>
      <c r="M12" s="68">
        <v>3</v>
      </c>
      <c r="N12" s="68">
        <v>3</v>
      </c>
      <c r="O12" s="68">
        <v>3</v>
      </c>
      <c r="P12" s="68">
        <v>3</v>
      </c>
      <c r="Q12" s="68">
        <v>3</v>
      </c>
      <c r="R12" s="68">
        <v>3</v>
      </c>
      <c r="S12" s="68">
        <v>3</v>
      </c>
      <c r="T12" s="69">
        <v>3</v>
      </c>
      <c r="W12" s="83"/>
      <c r="X12" s="83"/>
      <c r="Y12" s="9">
        <v>1</v>
      </c>
      <c r="Z12" s="9">
        <f>COUNTIF(F15:F17,1)</f>
        <v>0</v>
      </c>
      <c r="AA12" s="9">
        <f>COUNTIF(F23:F25,1)</f>
        <v>0</v>
      </c>
      <c r="AB12" s="9">
        <f>COUNTIF(F33:F35,1)</f>
        <v>0</v>
      </c>
      <c r="AC12" s="9">
        <f>COUNTIF(F41:F43,1)</f>
        <v>0</v>
      </c>
      <c r="AD12" s="9">
        <f>COUNTIF(F52:F56,1)</f>
        <v>0</v>
      </c>
      <c r="AE12" s="9">
        <f>COUNTIF(F61:F62,1)</f>
        <v>0</v>
      </c>
      <c r="AF12" s="9">
        <f>COUNTIF(F66:F67,1)</f>
        <v>0</v>
      </c>
      <c r="AG12" s="9">
        <f>COUNTIF(F76:F79,1)</f>
        <v>0</v>
      </c>
      <c r="AH12" s="3">
        <f t="shared" si="0"/>
        <v>0</v>
      </c>
    </row>
    <row r="13" spans="2:34" ht="15" customHeight="1" x14ac:dyDescent="0.55000000000000004">
      <c r="B13" s="169"/>
      <c r="C13" s="103"/>
      <c r="D13" s="83"/>
      <c r="E13" s="30" t="s">
        <v>227</v>
      </c>
      <c r="F13" s="30" t="s">
        <v>29</v>
      </c>
      <c r="G13" s="30" t="s">
        <v>227</v>
      </c>
      <c r="H13" s="31" t="s">
        <v>29</v>
      </c>
      <c r="K13" s="4"/>
      <c r="L13" s="4"/>
      <c r="M13" s="5"/>
      <c r="N13" s="5"/>
      <c r="O13" s="5"/>
      <c r="P13" s="5"/>
      <c r="Q13" s="5"/>
      <c r="R13" s="5"/>
      <c r="S13" s="5"/>
      <c r="T13" s="5"/>
      <c r="W13" s="83"/>
      <c r="X13" s="83"/>
      <c r="Y13" s="9">
        <v>2</v>
      </c>
      <c r="Z13" s="9">
        <f>COUNTIF(F15:F17,2)</f>
        <v>0</v>
      </c>
      <c r="AA13" s="9">
        <f>COUNTIF(F23:F25,2)</f>
        <v>0</v>
      </c>
      <c r="AB13" s="9">
        <f>COUNTIF(F33:F35,2)</f>
        <v>0</v>
      </c>
      <c r="AC13" s="9">
        <f>COUNTIF(F41:F43,2)</f>
        <v>0</v>
      </c>
      <c r="AD13" s="9">
        <f>COUNTIF(F52:F56,2)</f>
        <v>0</v>
      </c>
      <c r="AE13" s="9">
        <f>COUNTIF(F61:F62,2)</f>
        <v>0</v>
      </c>
      <c r="AF13" s="9">
        <f>COUNTIF(F66:F67,2)</f>
        <v>0</v>
      </c>
      <c r="AG13" s="9">
        <f>COUNTIF(F76:F79,2)</f>
        <v>0</v>
      </c>
      <c r="AH13" s="3">
        <f t="shared" si="0"/>
        <v>0</v>
      </c>
    </row>
    <row r="14" spans="2:34" ht="15" customHeight="1" x14ac:dyDescent="0.55000000000000004">
      <c r="B14" s="169"/>
      <c r="C14" s="103"/>
      <c r="D14" s="77" t="s">
        <v>297</v>
      </c>
      <c r="E14" s="80" t="s">
        <v>296</v>
      </c>
      <c r="F14" s="80" t="s">
        <v>296</v>
      </c>
      <c r="G14" s="80" t="s">
        <v>296</v>
      </c>
      <c r="H14" s="81" t="s">
        <v>296</v>
      </c>
      <c r="W14" s="83"/>
      <c r="X14" s="83"/>
      <c r="Y14" s="9">
        <v>3</v>
      </c>
      <c r="Z14" s="9">
        <f>COUNTIF(F15:F17,3)</f>
        <v>0</v>
      </c>
      <c r="AA14" s="9">
        <f>COUNTIF(F23:F25,3)</f>
        <v>0</v>
      </c>
      <c r="AB14" s="9">
        <f>COUNTIF(F33:F35,3)</f>
        <v>0</v>
      </c>
      <c r="AC14" s="9">
        <f>COUNTIF(F41:F43,3)</f>
        <v>0</v>
      </c>
      <c r="AD14" s="9">
        <f>COUNTIF(F52:F56,3)</f>
        <v>0</v>
      </c>
      <c r="AE14" s="9">
        <f>COUNTIF(F61:F62,3)</f>
        <v>0</v>
      </c>
      <c r="AF14" s="9">
        <f>COUNTIF(F66:F67,3)</f>
        <v>0</v>
      </c>
      <c r="AG14" s="9">
        <f>COUNTIF(F76:F79,3)</f>
        <v>0</v>
      </c>
      <c r="AH14" s="3">
        <f t="shared" si="0"/>
        <v>0</v>
      </c>
    </row>
    <row r="15" spans="2:34" ht="25" customHeight="1" x14ac:dyDescent="0.55000000000000004">
      <c r="B15" s="169"/>
      <c r="C15" s="103"/>
      <c r="D15" s="1" t="s">
        <v>161</v>
      </c>
      <c r="E15" s="59"/>
      <c r="F15" s="59"/>
      <c r="G15" s="59"/>
      <c r="H15" s="60"/>
      <c r="W15" s="84"/>
      <c r="X15" s="84"/>
      <c r="Y15" s="9">
        <v>4</v>
      </c>
      <c r="Z15" s="9">
        <f>COUNTIF(F15:F17,4)</f>
        <v>0</v>
      </c>
      <c r="AA15" s="9">
        <f>COUNTIF(F23:F25,4)</f>
        <v>0</v>
      </c>
      <c r="AB15" s="9">
        <f>COUNTIF(F33:F35,4)</f>
        <v>0</v>
      </c>
      <c r="AC15" s="9">
        <f>COUNTIF(F41:F43,4)</f>
        <v>0</v>
      </c>
      <c r="AD15" s="9">
        <f>COUNTIF(F52:F56,4)</f>
        <v>0</v>
      </c>
      <c r="AE15" s="9">
        <f>COUNTIF(F61:F62,4)</f>
        <v>0</v>
      </c>
      <c r="AF15" s="9">
        <f>COUNTIF(F66:F67,4)</f>
        <v>0</v>
      </c>
      <c r="AG15" s="9">
        <f>COUNTIF(F76:F79,4)</f>
        <v>0</v>
      </c>
      <c r="AH15" s="3">
        <f t="shared" si="0"/>
        <v>0</v>
      </c>
    </row>
    <row r="16" spans="2:34" ht="25" customHeight="1" x14ac:dyDescent="0.55000000000000004">
      <c r="B16" s="169"/>
      <c r="C16" s="103"/>
      <c r="D16" s="1" t="s">
        <v>162</v>
      </c>
      <c r="E16" s="59"/>
      <c r="F16" s="59"/>
      <c r="G16" s="59"/>
      <c r="H16" s="60"/>
      <c r="W16" s="103" t="s">
        <v>28</v>
      </c>
      <c r="X16" s="103" t="s">
        <v>227</v>
      </c>
      <c r="Y16" s="9">
        <v>0</v>
      </c>
      <c r="Z16" s="9">
        <f>COUNTIF(G15:G17,0)</f>
        <v>0</v>
      </c>
      <c r="AA16" s="9">
        <f>COUNTIF(G23:G25,0)</f>
        <v>0</v>
      </c>
      <c r="AB16" s="9">
        <f>COUNTIF(G33:G35,0)</f>
        <v>0</v>
      </c>
      <c r="AC16" s="9">
        <f>COUNTIF(G41:G43,0)</f>
        <v>0</v>
      </c>
      <c r="AD16" s="9">
        <f>COUNTIF(G52:G56,0)</f>
        <v>0</v>
      </c>
      <c r="AE16" s="9">
        <f>COUNTIF(G61:G62,0)</f>
        <v>0</v>
      </c>
      <c r="AF16" s="9">
        <f>COUNTIF(G66:G67,0)</f>
        <v>0</v>
      </c>
      <c r="AG16" s="9">
        <f>COUNTIF(G76:G79,0)</f>
        <v>0</v>
      </c>
      <c r="AH16" s="3">
        <f t="shared" si="0"/>
        <v>0</v>
      </c>
    </row>
    <row r="17" spans="2:34" ht="25" customHeight="1" thickBot="1" x14ac:dyDescent="0.6">
      <c r="B17" s="173"/>
      <c r="C17" s="142"/>
      <c r="D17" s="10" t="s">
        <v>163</v>
      </c>
      <c r="E17" s="61"/>
      <c r="F17" s="61"/>
      <c r="G17" s="61"/>
      <c r="H17" s="62"/>
      <c r="R17" s="3" t="s">
        <v>261</v>
      </c>
      <c r="T17" s="5" t="s">
        <v>262</v>
      </c>
      <c r="W17" s="103"/>
      <c r="X17" s="103"/>
      <c r="Y17" s="9">
        <v>1</v>
      </c>
      <c r="Z17" s="9">
        <f>COUNTIF(G15:G17,1)</f>
        <v>0</v>
      </c>
      <c r="AA17" s="9">
        <f>COUNTIF(G23:G25,1)</f>
        <v>0</v>
      </c>
      <c r="AB17" s="9">
        <f>COUNTIF(G33:G35,1)</f>
        <v>0</v>
      </c>
      <c r="AC17" s="9">
        <f>COUNTIF(G41:G43,1)</f>
        <v>0</v>
      </c>
      <c r="AD17" s="9">
        <f>COUNTIF(G52:G56,1)</f>
        <v>0</v>
      </c>
      <c r="AE17" s="9">
        <f>COUNTIF(G61:G62,1)</f>
        <v>0</v>
      </c>
      <c r="AF17" s="9">
        <f>COUNTIF(G66:G67,1)</f>
        <v>0</v>
      </c>
      <c r="AG17" s="9">
        <f>COUNTIF(G76:G79,1)</f>
        <v>0</v>
      </c>
      <c r="AH17" s="3">
        <f t="shared" si="0"/>
        <v>0</v>
      </c>
    </row>
    <row r="18" spans="2:34" ht="16" customHeight="1" x14ac:dyDescent="0.55000000000000004">
      <c r="B18" s="172" t="s">
        <v>229</v>
      </c>
      <c r="C18" s="6" t="s">
        <v>2</v>
      </c>
      <c r="D18" s="95" t="s">
        <v>106</v>
      </c>
      <c r="E18" s="95"/>
      <c r="F18" s="95"/>
      <c r="G18" s="95"/>
      <c r="H18" s="96"/>
      <c r="R18" s="104" t="s">
        <v>251</v>
      </c>
      <c r="S18" s="105" t="s">
        <v>7</v>
      </c>
      <c r="T18" s="106"/>
      <c r="W18" s="103"/>
      <c r="X18" s="103"/>
      <c r="Y18" s="9">
        <v>2</v>
      </c>
      <c r="Z18" s="9">
        <f>COUNTIF(G15:G17,2)</f>
        <v>0</v>
      </c>
      <c r="AA18" s="9">
        <f>COUNTIF(G23:G25,2)</f>
        <v>0</v>
      </c>
      <c r="AB18" s="9">
        <f>COUNTIF(G33:G35,2)</f>
        <v>0</v>
      </c>
      <c r="AC18" s="9">
        <f>COUNTIF(G41:G43,2)</f>
        <v>0</v>
      </c>
      <c r="AD18" s="9">
        <f>COUNTIF(G52:G56,2)</f>
        <v>0</v>
      </c>
      <c r="AE18" s="9">
        <f>COUNTIF(G61:G62,2)</f>
        <v>0</v>
      </c>
      <c r="AF18" s="9">
        <f>COUNTIF(G66:G67,2)</f>
        <v>0</v>
      </c>
      <c r="AG18" s="9">
        <f>COUNTIF(G76:G79,2)</f>
        <v>0</v>
      </c>
      <c r="AH18" s="3">
        <f t="shared" si="0"/>
        <v>0</v>
      </c>
    </row>
    <row r="19" spans="2:34" ht="25" customHeight="1" thickBot="1" x14ac:dyDescent="0.6">
      <c r="B19" s="169"/>
      <c r="C19" s="127" t="s">
        <v>10</v>
      </c>
      <c r="D19" s="128" t="s">
        <v>292</v>
      </c>
      <c r="E19" s="128"/>
      <c r="F19" s="128"/>
      <c r="G19" s="128"/>
      <c r="H19" s="129"/>
      <c r="R19" s="87"/>
      <c r="S19" s="37" t="s">
        <v>227</v>
      </c>
      <c r="T19" s="38" t="s">
        <v>29</v>
      </c>
      <c r="W19" s="103"/>
      <c r="X19" s="103"/>
      <c r="Y19" s="9">
        <v>3</v>
      </c>
      <c r="Z19" s="9">
        <f>COUNTIF(G15:G17,3)</f>
        <v>0</v>
      </c>
      <c r="AA19" s="9">
        <f>COUNTIF(G23:G25,3)</f>
        <v>0</v>
      </c>
      <c r="AB19" s="9">
        <f>COUNTIF(G33:G35,3)</f>
        <v>0</v>
      </c>
      <c r="AC19" s="9">
        <f>COUNTIF(G41:G43,3)</f>
        <v>0</v>
      </c>
      <c r="AD19" s="9">
        <f>COUNTIF(G52:G56,3)</f>
        <v>0</v>
      </c>
      <c r="AE19" s="9">
        <f>COUNTIF(G61:G62,3)</f>
        <v>0</v>
      </c>
      <c r="AF19" s="9">
        <f>COUNTIF(G66:G67,3)</f>
        <v>0</v>
      </c>
      <c r="AG19" s="9">
        <f>COUNTIF(G76:G79,3)</f>
        <v>0</v>
      </c>
      <c r="AH19" s="3">
        <f t="shared" si="0"/>
        <v>0</v>
      </c>
    </row>
    <row r="20" spans="2:34" ht="16" customHeight="1" x14ac:dyDescent="0.55000000000000004">
      <c r="B20" s="169"/>
      <c r="C20" s="127"/>
      <c r="D20" s="132" t="s">
        <v>107</v>
      </c>
      <c r="E20" s="132"/>
      <c r="F20" s="132"/>
      <c r="G20" s="132"/>
      <c r="H20" s="133"/>
      <c r="R20" s="39">
        <v>0</v>
      </c>
      <c r="S20" s="44">
        <f>AH6/25*100</f>
        <v>0</v>
      </c>
      <c r="T20" s="45">
        <f>AH11/25*100</f>
        <v>0</v>
      </c>
      <c r="W20" s="103"/>
      <c r="X20" s="103"/>
      <c r="Y20" s="9">
        <v>4</v>
      </c>
      <c r="Z20" s="9">
        <f>COUNTIF(G15:G17,4)</f>
        <v>0</v>
      </c>
      <c r="AA20" s="9">
        <f>COUNTIF(G23:G25,4)</f>
        <v>0</v>
      </c>
      <c r="AB20" s="9">
        <f>COUNTIF(G33:G35,4)</f>
        <v>0</v>
      </c>
      <c r="AC20" s="9">
        <f>COUNTIF(G41:G43,4)</f>
        <v>0</v>
      </c>
      <c r="AD20" s="9">
        <f>COUNTIF(G52:G56,4)</f>
        <v>0</v>
      </c>
      <c r="AE20" s="9">
        <f>COUNTIF(G61:G62,4)</f>
        <v>0</v>
      </c>
      <c r="AF20" s="9">
        <f>COUNTIF(G66:G67,4)</f>
        <v>0</v>
      </c>
      <c r="AG20" s="9">
        <f>COUNTIF(G76:G79,4)</f>
        <v>0</v>
      </c>
      <c r="AH20" s="3">
        <f t="shared" si="0"/>
        <v>0</v>
      </c>
    </row>
    <row r="21" spans="2:34" ht="15" customHeight="1" x14ac:dyDescent="0.55000000000000004">
      <c r="B21" s="169"/>
      <c r="C21" s="103" t="s">
        <v>27</v>
      </c>
      <c r="D21" s="82" t="s">
        <v>43</v>
      </c>
      <c r="E21" s="122" t="s">
        <v>7</v>
      </c>
      <c r="F21" s="123"/>
      <c r="G21" s="122" t="s">
        <v>28</v>
      </c>
      <c r="H21" s="124"/>
      <c r="R21" s="39">
        <v>1</v>
      </c>
      <c r="S21" s="44">
        <f>AH7/25*100</f>
        <v>0</v>
      </c>
      <c r="T21" s="45">
        <f>AH12/25*100</f>
        <v>0</v>
      </c>
      <c r="W21" s="103"/>
      <c r="X21" s="103" t="s">
        <v>29</v>
      </c>
      <c r="Y21" s="9">
        <v>0</v>
      </c>
      <c r="Z21" s="9">
        <f>COUNTIF(H15:H17,0)</f>
        <v>0</v>
      </c>
      <c r="AA21" s="9">
        <f>COUNTIF(H23:H25,0)</f>
        <v>0</v>
      </c>
      <c r="AB21" s="9">
        <f>COUNTIF(H33:H35,0)</f>
        <v>0</v>
      </c>
      <c r="AC21" s="9">
        <f>COUNTIF(H41:H43,0)</f>
        <v>0</v>
      </c>
      <c r="AD21" s="9">
        <f>COUNTIF(H52:H56,0)</f>
        <v>0</v>
      </c>
      <c r="AE21" s="9">
        <f>COUNTIF(H61:H62,0)</f>
        <v>0</v>
      </c>
      <c r="AF21" s="9">
        <f>COUNTIF(H66:H67,0)</f>
        <v>0</v>
      </c>
      <c r="AG21" s="9">
        <f>COUNTIF(H76:H79,0)</f>
        <v>0</v>
      </c>
      <c r="AH21" s="3">
        <f t="shared" si="0"/>
        <v>0</v>
      </c>
    </row>
    <row r="22" spans="2:34" ht="15" customHeight="1" x14ac:dyDescent="0.55000000000000004">
      <c r="B22" s="169"/>
      <c r="C22" s="103"/>
      <c r="D22" s="84"/>
      <c r="E22" s="30" t="s">
        <v>227</v>
      </c>
      <c r="F22" s="30" t="s">
        <v>29</v>
      </c>
      <c r="G22" s="30" t="s">
        <v>227</v>
      </c>
      <c r="H22" s="31" t="s">
        <v>29</v>
      </c>
      <c r="R22" s="40">
        <v>2</v>
      </c>
      <c r="S22" s="46">
        <f>AH8/25*100</f>
        <v>0</v>
      </c>
      <c r="T22" s="47">
        <f>AH13/25*100</f>
        <v>0</v>
      </c>
      <c r="W22" s="103"/>
      <c r="X22" s="103"/>
      <c r="Y22" s="9">
        <v>1</v>
      </c>
      <c r="Z22" s="9">
        <f>COUNTIF(H15:H17,1)</f>
        <v>0</v>
      </c>
      <c r="AA22" s="9">
        <f>COUNTIF(H23:H25,1)</f>
        <v>0</v>
      </c>
      <c r="AB22" s="9">
        <f>COUNTIF(H33:H35,1)</f>
        <v>0</v>
      </c>
      <c r="AC22" s="9">
        <f>COUNTIF(H41:H43,1)</f>
        <v>0</v>
      </c>
      <c r="AD22" s="9">
        <f>COUNTIF(H52:H56,1)</f>
        <v>0</v>
      </c>
      <c r="AE22" s="9">
        <f>COUNTIF(H61:H62,1)</f>
        <v>0</v>
      </c>
      <c r="AF22" s="9">
        <f>COUNTIF(H66:H67,1)</f>
        <v>0</v>
      </c>
      <c r="AG22" s="9">
        <f>COUNTIF(H76:H79,1)</f>
        <v>0</v>
      </c>
      <c r="AH22" s="3">
        <f t="shared" si="0"/>
        <v>0</v>
      </c>
    </row>
    <row r="23" spans="2:34" ht="25" customHeight="1" x14ac:dyDescent="0.55000000000000004">
      <c r="B23" s="169"/>
      <c r="C23" s="103"/>
      <c r="D23" s="1" t="s">
        <v>164</v>
      </c>
      <c r="E23" s="59"/>
      <c r="F23" s="59"/>
      <c r="G23" s="59"/>
      <c r="H23" s="60"/>
      <c r="R23" s="40">
        <v>3</v>
      </c>
      <c r="S23" s="46">
        <f>AH9/25*100</f>
        <v>0</v>
      </c>
      <c r="T23" s="47">
        <f>AH14/25*100</f>
        <v>0</v>
      </c>
      <c r="W23" s="103"/>
      <c r="X23" s="103"/>
      <c r="Y23" s="9">
        <v>2</v>
      </c>
      <c r="Z23" s="9">
        <f>COUNTIF(H15:H17,2)</f>
        <v>0</v>
      </c>
      <c r="AA23" s="9">
        <f>COUNTIF(H23:H25,2)</f>
        <v>0</v>
      </c>
      <c r="AB23" s="9">
        <f>COUNTIF(H33:H35,2)</f>
        <v>0</v>
      </c>
      <c r="AC23" s="9">
        <f>COUNTIF(H41:H43,2)</f>
        <v>0</v>
      </c>
      <c r="AD23" s="9">
        <f>COUNTIF(H52:H56,2)</f>
        <v>0</v>
      </c>
      <c r="AE23" s="9">
        <f>COUNTIF(H61:H62,2)</f>
        <v>0</v>
      </c>
      <c r="AF23" s="9">
        <f>COUNTIF(H66:H67,2)</f>
        <v>0</v>
      </c>
      <c r="AG23" s="9">
        <f>COUNTIF(H76:H79,2)</f>
        <v>0</v>
      </c>
      <c r="AH23" s="3">
        <f t="shared" si="0"/>
        <v>0</v>
      </c>
    </row>
    <row r="24" spans="2:34" ht="25" customHeight="1" thickBot="1" x14ac:dyDescent="0.6">
      <c r="B24" s="134"/>
      <c r="C24" s="82"/>
      <c r="D24" s="19" t="s">
        <v>202</v>
      </c>
      <c r="E24" s="55"/>
      <c r="F24" s="55"/>
      <c r="G24" s="55"/>
      <c r="H24" s="56"/>
      <c r="R24" s="41">
        <v>4</v>
      </c>
      <c r="S24" s="48">
        <f>AH10/25*100</f>
        <v>0</v>
      </c>
      <c r="T24" s="49">
        <f>AH15/25*100</f>
        <v>0</v>
      </c>
      <c r="W24" s="103"/>
      <c r="X24" s="103"/>
      <c r="Y24" s="9">
        <v>3</v>
      </c>
      <c r="Z24" s="9">
        <f>COUNTIF(H15:H17,3)</f>
        <v>0</v>
      </c>
      <c r="AA24" s="9">
        <f>COUNTIF(H23:H25,3)</f>
        <v>0</v>
      </c>
      <c r="AB24" s="9">
        <f>COUNTIF(H33:H35,3)</f>
        <v>0</v>
      </c>
      <c r="AC24" s="9">
        <f>COUNTIF(H41:H43,3)</f>
        <v>0</v>
      </c>
      <c r="AD24" s="9">
        <f>COUNTIF(H52:H56,3)</f>
        <v>0</v>
      </c>
      <c r="AE24" s="9">
        <f>COUNTIF(H61:H62,3)</f>
        <v>0</v>
      </c>
      <c r="AF24" s="9">
        <f>COUNTIF(H66:H67,3)</f>
        <v>0</v>
      </c>
      <c r="AG24" s="9">
        <f>COUNTIF(H76:H79,3)</f>
        <v>0</v>
      </c>
      <c r="AH24" s="3">
        <f t="shared" si="0"/>
        <v>0</v>
      </c>
    </row>
    <row r="25" spans="2:34" ht="16" customHeight="1" thickBot="1" x14ac:dyDescent="0.6">
      <c r="B25" s="173"/>
      <c r="C25" s="142"/>
      <c r="D25" s="10" t="s">
        <v>214</v>
      </c>
      <c r="E25" s="61"/>
      <c r="F25" s="61"/>
      <c r="G25" s="61"/>
      <c r="H25" s="62"/>
      <c r="W25" s="103"/>
      <c r="X25" s="103"/>
      <c r="Y25" s="9">
        <v>4</v>
      </c>
      <c r="Z25" s="9">
        <f>COUNTIF(H15:H17,4)</f>
        <v>0</v>
      </c>
      <c r="AA25" s="9">
        <f>COUNTIF(H23:H25,4)</f>
        <v>0</v>
      </c>
      <c r="AB25" s="9">
        <f>COUNTIF(H33:H35,4)</f>
        <v>0</v>
      </c>
      <c r="AC25" s="9">
        <f>COUNTIF(H41:H43,4)</f>
        <v>0</v>
      </c>
      <c r="AD25" s="9">
        <f>COUNTIF(H52:H56,4)</f>
        <v>0</v>
      </c>
      <c r="AE25" s="9">
        <f>COUNTIF(H61:H62,4)</f>
        <v>0</v>
      </c>
      <c r="AF25" s="9">
        <f>COUNTIF(H66:H67,4)</f>
        <v>0</v>
      </c>
      <c r="AG25" s="9">
        <f>COUNTIF(H76:H79,4)</f>
        <v>0</v>
      </c>
      <c r="AH25" s="3">
        <f t="shared" si="0"/>
        <v>0</v>
      </c>
    </row>
    <row r="26" spans="2:34" ht="16" customHeight="1" x14ac:dyDescent="0.55000000000000004">
      <c r="B26" s="172" t="s">
        <v>230</v>
      </c>
      <c r="C26" s="6" t="s">
        <v>2</v>
      </c>
      <c r="D26" s="95" t="s">
        <v>293</v>
      </c>
      <c r="E26" s="95"/>
      <c r="F26" s="95"/>
      <c r="G26" s="95"/>
      <c r="H26" s="96"/>
    </row>
    <row r="27" spans="2:34" ht="25" customHeight="1" x14ac:dyDescent="0.55000000000000004">
      <c r="B27" s="169"/>
      <c r="C27" s="127" t="s">
        <v>10</v>
      </c>
      <c r="D27" s="128" t="s">
        <v>108</v>
      </c>
      <c r="E27" s="128"/>
      <c r="F27" s="128"/>
      <c r="G27" s="128"/>
      <c r="H27" s="129"/>
    </row>
    <row r="28" spans="2:34" ht="16" customHeight="1" x14ac:dyDescent="0.55000000000000004">
      <c r="B28" s="169"/>
      <c r="C28" s="127"/>
      <c r="D28" s="130" t="s">
        <v>109</v>
      </c>
      <c r="E28" s="130"/>
      <c r="F28" s="130"/>
      <c r="G28" s="130"/>
      <c r="H28" s="131"/>
    </row>
    <row r="29" spans="2:34" ht="16" customHeight="1" x14ac:dyDescent="0.55000000000000004">
      <c r="B29" s="169"/>
      <c r="C29" s="127"/>
      <c r="D29" s="130" t="s">
        <v>110</v>
      </c>
      <c r="E29" s="130"/>
      <c r="F29" s="130"/>
      <c r="G29" s="130"/>
      <c r="H29" s="131"/>
    </row>
    <row r="30" spans="2:34" ht="16" customHeight="1" x14ac:dyDescent="0.55000000000000004">
      <c r="B30" s="169"/>
      <c r="C30" s="127"/>
      <c r="D30" s="132" t="s">
        <v>111</v>
      </c>
      <c r="E30" s="132"/>
      <c r="F30" s="132"/>
      <c r="G30" s="132"/>
      <c r="H30" s="133"/>
    </row>
    <row r="31" spans="2:34" ht="15" customHeight="1" x14ac:dyDescent="0.55000000000000004">
      <c r="B31" s="169"/>
      <c r="C31" s="103" t="s">
        <v>27</v>
      </c>
      <c r="D31" s="82" t="s">
        <v>43</v>
      </c>
      <c r="E31" s="122" t="s">
        <v>7</v>
      </c>
      <c r="F31" s="123"/>
      <c r="G31" s="122" t="s">
        <v>28</v>
      </c>
      <c r="H31" s="124"/>
    </row>
    <row r="32" spans="2:34" ht="15" customHeight="1" thickBot="1" x14ac:dyDescent="0.6">
      <c r="B32" s="169"/>
      <c r="C32" s="103"/>
      <c r="D32" s="84"/>
      <c r="E32" s="30" t="s">
        <v>227</v>
      </c>
      <c r="F32" s="30" t="s">
        <v>29</v>
      </c>
      <c r="G32" s="30" t="s">
        <v>227</v>
      </c>
      <c r="H32" s="31" t="s">
        <v>29</v>
      </c>
      <c r="R32" s="3" t="s">
        <v>261</v>
      </c>
      <c r="T32" s="5" t="s">
        <v>262</v>
      </c>
    </row>
    <row r="33" spans="2:20" ht="40" customHeight="1" x14ac:dyDescent="0.55000000000000004">
      <c r="B33" s="169"/>
      <c r="C33" s="103"/>
      <c r="D33" s="1" t="s">
        <v>165</v>
      </c>
      <c r="E33" s="59"/>
      <c r="F33" s="59"/>
      <c r="G33" s="59"/>
      <c r="H33" s="60"/>
      <c r="R33" s="104" t="s">
        <v>251</v>
      </c>
      <c r="S33" s="105" t="s">
        <v>7</v>
      </c>
      <c r="T33" s="106"/>
    </row>
    <row r="34" spans="2:20" ht="25" customHeight="1" thickBot="1" x14ac:dyDescent="0.6">
      <c r="B34" s="169"/>
      <c r="C34" s="103"/>
      <c r="D34" s="1" t="s">
        <v>166</v>
      </c>
      <c r="E34" s="59"/>
      <c r="F34" s="59"/>
      <c r="G34" s="59"/>
      <c r="H34" s="60"/>
      <c r="R34" s="87"/>
      <c r="S34" s="37" t="s">
        <v>227</v>
      </c>
      <c r="T34" s="38" t="s">
        <v>29</v>
      </c>
    </row>
    <row r="35" spans="2:20" ht="25" customHeight="1" thickBot="1" x14ac:dyDescent="0.6">
      <c r="B35" s="173"/>
      <c r="C35" s="142"/>
      <c r="D35" s="10" t="s">
        <v>285</v>
      </c>
      <c r="E35" s="61"/>
      <c r="F35" s="61"/>
      <c r="G35" s="61"/>
      <c r="H35" s="62"/>
      <c r="R35" s="39">
        <v>0</v>
      </c>
      <c r="S35" s="44">
        <f>AH16/25*100</f>
        <v>0</v>
      </c>
      <c r="T35" s="45">
        <f>AH21/25*100</f>
        <v>0</v>
      </c>
    </row>
    <row r="36" spans="2:20" ht="16" customHeight="1" x14ac:dyDescent="0.55000000000000004">
      <c r="B36" s="174" t="s">
        <v>236</v>
      </c>
      <c r="C36" s="6" t="s">
        <v>2</v>
      </c>
      <c r="D36" s="95" t="s">
        <v>112</v>
      </c>
      <c r="E36" s="95"/>
      <c r="F36" s="95"/>
      <c r="G36" s="95"/>
      <c r="H36" s="96"/>
      <c r="R36" s="39">
        <v>1</v>
      </c>
      <c r="S36" s="44">
        <f>AH17/25*100</f>
        <v>0</v>
      </c>
      <c r="T36" s="45">
        <f>AH22/25*100</f>
        <v>0</v>
      </c>
    </row>
    <row r="37" spans="2:20" ht="16" customHeight="1" x14ac:dyDescent="0.55000000000000004">
      <c r="B37" s="175"/>
      <c r="C37" s="114" t="s">
        <v>4</v>
      </c>
      <c r="D37" s="195" t="s">
        <v>113</v>
      </c>
      <c r="E37" s="196"/>
      <c r="F37" s="196"/>
      <c r="G37" s="196"/>
      <c r="H37" s="197"/>
      <c r="R37" s="40">
        <v>2</v>
      </c>
      <c r="S37" s="46">
        <f>AH18/25*100</f>
        <v>0</v>
      </c>
      <c r="T37" s="47">
        <f>AH23/25*100</f>
        <v>0</v>
      </c>
    </row>
    <row r="38" spans="2:20" ht="25" customHeight="1" x14ac:dyDescent="0.55000000000000004">
      <c r="B38" s="176"/>
      <c r="C38" s="115"/>
      <c r="D38" s="140" t="s">
        <v>114</v>
      </c>
      <c r="E38" s="140"/>
      <c r="F38" s="140"/>
      <c r="G38" s="140"/>
      <c r="H38" s="141"/>
      <c r="R38" s="40">
        <v>3</v>
      </c>
      <c r="S38" s="46">
        <f>AH19/25*100</f>
        <v>0</v>
      </c>
      <c r="T38" s="47">
        <f>AH24/25*100</f>
        <v>0</v>
      </c>
    </row>
    <row r="39" spans="2:20" ht="15" customHeight="1" thickBot="1" x14ac:dyDescent="0.6">
      <c r="B39" s="177"/>
      <c r="C39" s="82" t="s">
        <v>27</v>
      </c>
      <c r="D39" s="82" t="s">
        <v>43</v>
      </c>
      <c r="E39" s="122" t="s">
        <v>7</v>
      </c>
      <c r="F39" s="123"/>
      <c r="G39" s="122" t="s">
        <v>28</v>
      </c>
      <c r="H39" s="124"/>
      <c r="R39" s="41">
        <v>4</v>
      </c>
      <c r="S39" s="48">
        <f>AH20/25*100</f>
        <v>0</v>
      </c>
      <c r="T39" s="49">
        <f>AH25/25*100</f>
        <v>0</v>
      </c>
    </row>
    <row r="40" spans="2:20" ht="15" customHeight="1" x14ac:dyDescent="0.55000000000000004">
      <c r="B40" s="177"/>
      <c r="C40" s="82"/>
      <c r="D40" s="84"/>
      <c r="E40" s="30" t="s">
        <v>227</v>
      </c>
      <c r="F40" s="30" t="s">
        <v>29</v>
      </c>
      <c r="G40" s="30" t="s">
        <v>227</v>
      </c>
      <c r="H40" s="31" t="s">
        <v>29</v>
      </c>
    </row>
    <row r="41" spans="2:20" ht="40" customHeight="1" x14ac:dyDescent="0.55000000000000004">
      <c r="B41" s="177"/>
      <c r="C41" s="82"/>
      <c r="D41" s="22" t="s">
        <v>167</v>
      </c>
      <c r="E41" s="55"/>
      <c r="F41" s="55"/>
      <c r="G41" s="55"/>
      <c r="H41" s="56"/>
    </row>
    <row r="42" spans="2:20" ht="25" customHeight="1" x14ac:dyDescent="0.55000000000000004">
      <c r="B42" s="177"/>
      <c r="C42" s="82"/>
      <c r="D42" s="22" t="s">
        <v>286</v>
      </c>
      <c r="E42" s="55"/>
      <c r="F42" s="55"/>
      <c r="G42" s="55"/>
      <c r="H42" s="56"/>
    </row>
    <row r="43" spans="2:20" ht="40" customHeight="1" thickBot="1" x14ac:dyDescent="0.6">
      <c r="B43" s="178"/>
      <c r="C43" s="142"/>
      <c r="D43" s="24" t="s">
        <v>287</v>
      </c>
      <c r="E43" s="61"/>
      <c r="F43" s="61"/>
      <c r="G43" s="61"/>
      <c r="H43" s="62"/>
    </row>
    <row r="44" spans="2:20" ht="18" customHeight="1" x14ac:dyDescent="0.55000000000000004">
      <c r="B44" s="11"/>
    </row>
    <row r="45" spans="2:20" ht="18" customHeight="1" thickBot="1" x14ac:dyDescent="0.6">
      <c r="B45" s="3" t="s">
        <v>33</v>
      </c>
    </row>
    <row r="46" spans="2:20" ht="18" customHeight="1" x14ac:dyDescent="0.55000000000000004">
      <c r="B46" s="13"/>
      <c r="C46" s="14" t="s">
        <v>2</v>
      </c>
      <c r="D46" s="125" t="s">
        <v>266</v>
      </c>
      <c r="E46" s="125"/>
      <c r="F46" s="125"/>
      <c r="G46" s="125"/>
      <c r="H46" s="126"/>
    </row>
    <row r="47" spans="2:20" ht="18" customHeight="1" x14ac:dyDescent="0.55000000000000004">
      <c r="B47" s="134" t="s">
        <v>232</v>
      </c>
      <c r="C47" s="136" t="s">
        <v>10</v>
      </c>
      <c r="D47" s="165" t="s">
        <v>115</v>
      </c>
      <c r="E47" s="165"/>
      <c r="F47" s="165"/>
      <c r="G47" s="165"/>
      <c r="H47" s="166"/>
    </row>
    <row r="48" spans="2:20" ht="18" customHeight="1" x14ac:dyDescent="0.55000000000000004">
      <c r="B48" s="109"/>
      <c r="C48" s="136"/>
      <c r="D48" s="192" t="s">
        <v>116</v>
      </c>
      <c r="E48" s="193"/>
      <c r="F48" s="193"/>
      <c r="G48" s="193"/>
      <c r="H48" s="194"/>
    </row>
    <row r="49" spans="2:8" ht="18" customHeight="1" x14ac:dyDescent="0.55000000000000004">
      <c r="B49" s="109"/>
      <c r="C49" s="136"/>
      <c r="D49" s="167" t="s">
        <v>117</v>
      </c>
      <c r="E49" s="167"/>
      <c r="F49" s="167"/>
      <c r="G49" s="167"/>
      <c r="H49" s="168"/>
    </row>
    <row r="50" spans="2:8" ht="15" customHeight="1" x14ac:dyDescent="0.55000000000000004">
      <c r="B50" s="109"/>
      <c r="C50" s="82" t="s">
        <v>27</v>
      </c>
      <c r="D50" s="82" t="s">
        <v>43</v>
      </c>
      <c r="E50" s="122" t="s">
        <v>7</v>
      </c>
      <c r="F50" s="123"/>
      <c r="G50" s="122" t="s">
        <v>28</v>
      </c>
      <c r="H50" s="124"/>
    </row>
    <row r="51" spans="2:8" ht="15" customHeight="1" x14ac:dyDescent="0.55000000000000004">
      <c r="B51" s="109"/>
      <c r="C51" s="83"/>
      <c r="D51" s="84"/>
      <c r="E51" s="30" t="s">
        <v>227</v>
      </c>
      <c r="F51" s="30" t="s">
        <v>29</v>
      </c>
      <c r="G51" s="30" t="s">
        <v>227</v>
      </c>
      <c r="H51" s="31" t="s">
        <v>29</v>
      </c>
    </row>
    <row r="52" spans="2:8" ht="18" customHeight="1" x14ac:dyDescent="0.55000000000000004">
      <c r="B52" s="109"/>
      <c r="C52" s="83"/>
      <c r="D52" s="1" t="s">
        <v>203</v>
      </c>
      <c r="E52" s="59"/>
      <c r="F52" s="59"/>
      <c r="G52" s="59"/>
      <c r="H52" s="60"/>
    </row>
    <row r="53" spans="2:8" ht="18" customHeight="1" x14ac:dyDescent="0.55000000000000004">
      <c r="B53" s="109"/>
      <c r="C53" s="83"/>
      <c r="D53" s="1" t="s">
        <v>216</v>
      </c>
      <c r="E53" s="59"/>
      <c r="F53" s="59"/>
      <c r="G53" s="59"/>
      <c r="H53" s="60"/>
    </row>
    <row r="54" spans="2:8" ht="25" customHeight="1" x14ac:dyDescent="0.55000000000000004">
      <c r="B54" s="109"/>
      <c r="C54" s="83"/>
      <c r="D54" s="1" t="s">
        <v>217</v>
      </c>
      <c r="E54" s="59"/>
      <c r="F54" s="59"/>
      <c r="G54" s="59"/>
      <c r="H54" s="60"/>
    </row>
    <row r="55" spans="2:8" ht="18" customHeight="1" x14ac:dyDescent="0.55000000000000004">
      <c r="B55" s="109"/>
      <c r="C55" s="83"/>
      <c r="D55" s="1" t="s">
        <v>259</v>
      </c>
      <c r="E55" s="59"/>
      <c r="F55" s="59"/>
      <c r="G55" s="59"/>
      <c r="H55" s="60"/>
    </row>
    <row r="56" spans="2:8" ht="18" customHeight="1" x14ac:dyDescent="0.55000000000000004">
      <c r="B56" s="135"/>
      <c r="C56" s="84"/>
      <c r="D56" s="1" t="s">
        <v>258</v>
      </c>
      <c r="E56" s="59"/>
      <c r="F56" s="59"/>
      <c r="G56" s="59"/>
      <c r="H56" s="60"/>
    </row>
    <row r="57" spans="2:8" ht="18" customHeight="1" x14ac:dyDescent="0.55000000000000004">
      <c r="B57" s="169" t="s">
        <v>233</v>
      </c>
      <c r="C57" s="136" t="s">
        <v>10</v>
      </c>
      <c r="D57" s="143" t="s">
        <v>269</v>
      </c>
      <c r="E57" s="144"/>
      <c r="F57" s="144"/>
      <c r="G57" s="144"/>
      <c r="H57" s="145"/>
    </row>
    <row r="58" spans="2:8" ht="18" customHeight="1" x14ac:dyDescent="0.55000000000000004">
      <c r="B58" s="169"/>
      <c r="C58" s="136"/>
      <c r="D58" s="146" t="s">
        <v>118</v>
      </c>
      <c r="E58" s="147"/>
      <c r="F58" s="147"/>
      <c r="G58" s="147"/>
      <c r="H58" s="148"/>
    </row>
    <row r="59" spans="2:8" ht="15" customHeight="1" x14ac:dyDescent="0.55000000000000004">
      <c r="B59" s="169"/>
      <c r="C59" s="103" t="s">
        <v>27</v>
      </c>
      <c r="D59" s="82" t="s">
        <v>43</v>
      </c>
      <c r="E59" s="122" t="s">
        <v>7</v>
      </c>
      <c r="F59" s="123"/>
      <c r="G59" s="122" t="s">
        <v>28</v>
      </c>
      <c r="H59" s="124"/>
    </row>
    <row r="60" spans="2:8" ht="15" customHeight="1" x14ac:dyDescent="0.55000000000000004">
      <c r="B60" s="169"/>
      <c r="C60" s="103"/>
      <c r="D60" s="84"/>
      <c r="E60" s="30" t="s">
        <v>227</v>
      </c>
      <c r="F60" s="30" t="s">
        <v>29</v>
      </c>
      <c r="G60" s="30" t="s">
        <v>227</v>
      </c>
      <c r="H60" s="31" t="s">
        <v>29</v>
      </c>
    </row>
    <row r="61" spans="2:8" ht="36" customHeight="1" x14ac:dyDescent="0.55000000000000004">
      <c r="B61" s="169"/>
      <c r="C61" s="103"/>
      <c r="D61" s="1" t="s">
        <v>288</v>
      </c>
      <c r="E61" s="59"/>
      <c r="F61" s="59"/>
      <c r="G61" s="59"/>
      <c r="H61" s="60"/>
    </row>
    <row r="62" spans="2:8" ht="26.25" customHeight="1" x14ac:dyDescent="0.55000000000000004">
      <c r="B62" s="134"/>
      <c r="C62" s="82"/>
      <c r="D62" s="19" t="s">
        <v>204</v>
      </c>
      <c r="E62" s="55"/>
      <c r="F62" s="55"/>
      <c r="G62" s="55"/>
      <c r="H62" s="56"/>
    </row>
    <row r="63" spans="2:8" ht="18" customHeight="1" x14ac:dyDescent="0.55000000000000004">
      <c r="B63" s="169" t="s">
        <v>234</v>
      </c>
      <c r="C63" s="32" t="s">
        <v>10</v>
      </c>
      <c r="D63" s="143" t="s">
        <v>246</v>
      </c>
      <c r="E63" s="144"/>
      <c r="F63" s="144"/>
      <c r="G63" s="144"/>
      <c r="H63" s="145"/>
    </row>
    <row r="64" spans="2:8" ht="15" customHeight="1" x14ac:dyDescent="0.55000000000000004">
      <c r="B64" s="169"/>
      <c r="C64" s="103" t="s">
        <v>27</v>
      </c>
      <c r="D64" s="82" t="s">
        <v>43</v>
      </c>
      <c r="E64" s="122" t="s">
        <v>7</v>
      </c>
      <c r="F64" s="123"/>
      <c r="G64" s="122" t="s">
        <v>28</v>
      </c>
      <c r="H64" s="124"/>
    </row>
    <row r="65" spans="2:8" ht="15" customHeight="1" x14ac:dyDescent="0.55000000000000004">
      <c r="B65" s="169"/>
      <c r="C65" s="103"/>
      <c r="D65" s="84"/>
      <c r="E65" s="30" t="s">
        <v>227</v>
      </c>
      <c r="F65" s="30" t="s">
        <v>29</v>
      </c>
      <c r="G65" s="30" t="s">
        <v>227</v>
      </c>
      <c r="H65" s="31" t="s">
        <v>29</v>
      </c>
    </row>
    <row r="66" spans="2:8" ht="23.25" customHeight="1" x14ac:dyDescent="0.55000000000000004">
      <c r="B66" s="169"/>
      <c r="C66" s="103"/>
      <c r="D66" s="1" t="s">
        <v>245</v>
      </c>
      <c r="E66" s="59"/>
      <c r="F66" s="59"/>
      <c r="G66" s="59"/>
      <c r="H66" s="60"/>
    </row>
    <row r="67" spans="2:8" ht="18" customHeight="1" thickBot="1" x14ac:dyDescent="0.6">
      <c r="B67" s="173"/>
      <c r="C67" s="142"/>
      <c r="D67" s="10" t="s">
        <v>260</v>
      </c>
      <c r="E67" s="61"/>
      <c r="F67" s="61"/>
      <c r="G67" s="61"/>
      <c r="H67" s="62"/>
    </row>
    <row r="68" spans="2:8" ht="18" customHeight="1" x14ac:dyDescent="0.55000000000000004">
      <c r="B68" s="20"/>
    </row>
    <row r="69" spans="2:8" ht="18" customHeight="1" thickBot="1" x14ac:dyDescent="0.6">
      <c r="B69" s="3" t="s">
        <v>38</v>
      </c>
    </row>
    <row r="70" spans="2:8" ht="25" customHeight="1" x14ac:dyDescent="0.55000000000000004">
      <c r="B70" s="108" t="s">
        <v>235</v>
      </c>
      <c r="C70" s="21" t="s">
        <v>2</v>
      </c>
      <c r="D70" s="150" t="s">
        <v>119</v>
      </c>
      <c r="E70" s="151"/>
      <c r="F70" s="151"/>
      <c r="G70" s="151"/>
      <c r="H70" s="152"/>
    </row>
    <row r="71" spans="2:8" ht="18" customHeight="1" x14ac:dyDescent="0.55000000000000004">
      <c r="B71" s="109"/>
      <c r="C71" s="153" t="s">
        <v>4</v>
      </c>
      <c r="D71" s="156" t="s">
        <v>294</v>
      </c>
      <c r="E71" s="157"/>
      <c r="F71" s="157"/>
      <c r="G71" s="157"/>
      <c r="H71" s="158"/>
    </row>
    <row r="72" spans="2:8" ht="18" customHeight="1" x14ac:dyDescent="0.55000000000000004">
      <c r="B72" s="109"/>
      <c r="C72" s="154"/>
      <c r="D72" s="159" t="s">
        <v>120</v>
      </c>
      <c r="E72" s="160"/>
      <c r="F72" s="160"/>
      <c r="G72" s="160"/>
      <c r="H72" s="161"/>
    </row>
    <row r="73" spans="2:8" ht="25" customHeight="1" x14ac:dyDescent="0.55000000000000004">
      <c r="B73" s="109"/>
      <c r="C73" s="155"/>
      <c r="D73" s="162" t="s">
        <v>121</v>
      </c>
      <c r="E73" s="163"/>
      <c r="F73" s="163"/>
      <c r="G73" s="163"/>
      <c r="H73" s="164"/>
    </row>
    <row r="74" spans="2:8" ht="15" customHeight="1" x14ac:dyDescent="0.55000000000000004">
      <c r="B74" s="109"/>
      <c r="C74" s="82" t="s">
        <v>27</v>
      </c>
      <c r="D74" s="82" t="s">
        <v>43</v>
      </c>
      <c r="E74" s="122" t="s">
        <v>7</v>
      </c>
      <c r="F74" s="123"/>
      <c r="G74" s="122" t="s">
        <v>28</v>
      </c>
      <c r="H74" s="124"/>
    </row>
    <row r="75" spans="2:8" ht="15" customHeight="1" x14ac:dyDescent="0.55000000000000004">
      <c r="B75" s="109"/>
      <c r="C75" s="83"/>
      <c r="D75" s="84"/>
      <c r="E75" s="30" t="s">
        <v>227</v>
      </c>
      <c r="F75" s="30" t="s">
        <v>29</v>
      </c>
      <c r="G75" s="30" t="s">
        <v>227</v>
      </c>
      <c r="H75" s="31" t="s">
        <v>29</v>
      </c>
    </row>
    <row r="76" spans="2:8" ht="18" customHeight="1" x14ac:dyDescent="0.55000000000000004">
      <c r="B76" s="109"/>
      <c r="C76" s="83"/>
      <c r="D76" s="1" t="s">
        <v>205</v>
      </c>
      <c r="E76" s="59"/>
      <c r="F76" s="59"/>
      <c r="G76" s="59"/>
      <c r="H76" s="60"/>
    </row>
    <row r="77" spans="2:8" ht="18" customHeight="1" x14ac:dyDescent="0.55000000000000004">
      <c r="B77" s="109"/>
      <c r="C77" s="83"/>
      <c r="D77" s="1" t="s">
        <v>289</v>
      </c>
      <c r="E77" s="59"/>
      <c r="F77" s="59"/>
      <c r="G77" s="59"/>
      <c r="H77" s="60"/>
    </row>
    <row r="78" spans="2:8" ht="18" customHeight="1" x14ac:dyDescent="0.55000000000000004">
      <c r="B78" s="109"/>
      <c r="C78" s="83"/>
      <c r="D78" s="1" t="s">
        <v>270</v>
      </c>
      <c r="E78" s="59"/>
      <c r="F78" s="59"/>
      <c r="G78" s="59"/>
      <c r="H78" s="60"/>
    </row>
    <row r="79" spans="2:8" ht="18" customHeight="1" thickBot="1" x14ac:dyDescent="0.6">
      <c r="B79" s="110"/>
      <c r="C79" s="90"/>
      <c r="D79" s="10" t="s">
        <v>206</v>
      </c>
      <c r="E79" s="61"/>
      <c r="F79" s="61"/>
      <c r="G79" s="61"/>
      <c r="H79" s="62"/>
    </row>
    <row r="81" spans="2:8" ht="23.15" customHeight="1" x14ac:dyDescent="0.55000000000000004">
      <c r="B81" s="97" t="s">
        <v>302</v>
      </c>
      <c r="C81" s="98"/>
      <c r="D81" s="98"/>
      <c r="E81" s="98"/>
      <c r="F81" s="98"/>
      <c r="G81" s="98"/>
      <c r="H81" s="99"/>
    </row>
    <row r="82" spans="2:8" ht="23.15" customHeight="1" x14ac:dyDescent="0.55000000000000004">
      <c r="B82" s="100"/>
      <c r="C82" s="101"/>
      <c r="D82" s="101"/>
      <c r="E82" s="101"/>
      <c r="F82" s="101"/>
      <c r="G82" s="101"/>
      <c r="H82" s="102"/>
    </row>
    <row r="83" spans="2:8" ht="5.15" customHeight="1" x14ac:dyDescent="0.55000000000000004"/>
    <row r="84" spans="2:8" ht="23.15" customHeight="1" x14ac:dyDescent="0.55000000000000004">
      <c r="B84" s="97" t="s">
        <v>303</v>
      </c>
      <c r="C84" s="98"/>
      <c r="D84" s="98"/>
      <c r="E84" s="98"/>
      <c r="F84" s="98"/>
      <c r="G84" s="98"/>
      <c r="H84" s="99"/>
    </row>
    <row r="85" spans="2:8" ht="23.15" customHeight="1" x14ac:dyDescent="0.55000000000000004">
      <c r="B85" s="100"/>
      <c r="C85" s="101"/>
      <c r="D85" s="101"/>
      <c r="E85" s="101"/>
      <c r="F85" s="101"/>
      <c r="G85" s="101"/>
      <c r="H85" s="102"/>
    </row>
    <row r="86" spans="2:8" ht="5.15" customHeight="1" x14ac:dyDescent="0.55000000000000004"/>
  </sheetData>
  <sheetProtection algorithmName="SHA-512" hashValue="0AlqYonHatb546Haq/Fmglq4dmEh3RkaPJThzpwegEl8CnW/SDgSSfyPGqTRff48EISMeM1ECTUk3vFfr1kFgA==" saltValue="KIUrxCbPdwsYeGkPZ67Qmw==" spinCount="100000" sheet="1" objects="1" scenarios="1"/>
  <mergeCells count="92">
    <mergeCell ref="X6:X10"/>
    <mergeCell ref="W16:W25"/>
    <mergeCell ref="X16:X20"/>
    <mergeCell ref="X21:X25"/>
    <mergeCell ref="W6:W15"/>
    <mergeCell ref="X11:X15"/>
    <mergeCell ref="R33:R34"/>
    <mergeCell ref="S33:T33"/>
    <mergeCell ref="R18:R19"/>
    <mergeCell ref="S18:T18"/>
    <mergeCell ref="C64:C67"/>
    <mergeCell ref="D64:D65"/>
    <mergeCell ref="E64:F64"/>
    <mergeCell ref="G64:H64"/>
    <mergeCell ref="D46:H46"/>
    <mergeCell ref="C37:C38"/>
    <mergeCell ref="D37:H37"/>
    <mergeCell ref="D39:D40"/>
    <mergeCell ref="E39:F39"/>
    <mergeCell ref="G39:H39"/>
    <mergeCell ref="G21:H21"/>
    <mergeCell ref="D29:H29"/>
    <mergeCell ref="B57:B62"/>
    <mergeCell ref="C57:C58"/>
    <mergeCell ref="C59:C62"/>
    <mergeCell ref="D57:H57"/>
    <mergeCell ref="D58:H58"/>
    <mergeCell ref="D59:D60"/>
    <mergeCell ref="E59:F59"/>
    <mergeCell ref="G59:H59"/>
    <mergeCell ref="B63:B67"/>
    <mergeCell ref="D63:H63"/>
    <mergeCell ref="B70:B79"/>
    <mergeCell ref="D70:H70"/>
    <mergeCell ref="C71:C73"/>
    <mergeCell ref="D71:H71"/>
    <mergeCell ref="D72:H72"/>
    <mergeCell ref="D73:H73"/>
    <mergeCell ref="D74:D75"/>
    <mergeCell ref="E74:F74"/>
    <mergeCell ref="G74:H74"/>
    <mergeCell ref="C74:C79"/>
    <mergeCell ref="B47:B56"/>
    <mergeCell ref="C50:C56"/>
    <mergeCell ref="C21:C25"/>
    <mergeCell ref="D21:D22"/>
    <mergeCell ref="E21:F21"/>
    <mergeCell ref="C47:C49"/>
    <mergeCell ref="D47:H47"/>
    <mergeCell ref="D49:H49"/>
    <mergeCell ref="D48:H48"/>
    <mergeCell ref="D50:D51"/>
    <mergeCell ref="E50:F50"/>
    <mergeCell ref="G50:H50"/>
    <mergeCell ref="B36:B43"/>
    <mergeCell ref="D36:H36"/>
    <mergeCell ref="D38:H38"/>
    <mergeCell ref="C39:C43"/>
    <mergeCell ref="D30:H30"/>
    <mergeCell ref="C31:C35"/>
    <mergeCell ref="D31:D32"/>
    <mergeCell ref="E31:F31"/>
    <mergeCell ref="G31:H31"/>
    <mergeCell ref="B1:H1"/>
    <mergeCell ref="B9:B17"/>
    <mergeCell ref="D9:H9"/>
    <mergeCell ref="C10:C11"/>
    <mergeCell ref="D10:H10"/>
    <mergeCell ref="D11:H11"/>
    <mergeCell ref="C12:C17"/>
    <mergeCell ref="E12:F12"/>
    <mergeCell ref="G12:H12"/>
    <mergeCell ref="B5:H6"/>
    <mergeCell ref="E3:H3"/>
    <mergeCell ref="D12:D13"/>
    <mergeCell ref="D8:I8"/>
    <mergeCell ref="B81:H82"/>
    <mergeCell ref="B84:H85"/>
    <mergeCell ref="K5:L5"/>
    <mergeCell ref="K6:K8"/>
    <mergeCell ref="K9:L9"/>
    <mergeCell ref="K10:K12"/>
    <mergeCell ref="B18:B25"/>
    <mergeCell ref="D18:H18"/>
    <mergeCell ref="C19:C20"/>
    <mergeCell ref="D19:H19"/>
    <mergeCell ref="D20:H20"/>
    <mergeCell ref="B26:B35"/>
    <mergeCell ref="D26:H26"/>
    <mergeCell ref="C27:C30"/>
    <mergeCell ref="D27:H27"/>
    <mergeCell ref="D28:H28"/>
  </mergeCells>
  <phoneticPr fontId="1"/>
  <pageMargins left="0.39370078740157483" right="0.39370078740157483" top="0.39370078740157483" bottom="0.39370078740157483" header="0.11811023622047245" footer="0.11811023622047245"/>
  <pageSetup paperSize="9" scale="86" orientation="portrait" r:id="rId1"/>
  <rowBreaks count="1" manualBreakCount="1">
    <brk id="43" max="16383" man="1"/>
  </rowBreaks>
  <colBreaks count="1" manualBreakCount="1">
    <brk id="9" max="8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Ⅰ（新人）</vt:lpstr>
      <vt:lpstr>Ⅰ（新人） (記入例)</vt:lpstr>
      <vt:lpstr>Ⅱ（初級）</vt:lpstr>
      <vt:lpstr>Ⅲ（中級）</vt:lpstr>
      <vt:lpstr>Ⅳ（上級）</vt:lpstr>
      <vt:lpstr>Ⅴ（管理者）</vt:lpstr>
      <vt:lpstr>'Ⅰ（新人）'!Print_Area</vt:lpstr>
      <vt:lpstr>'Ⅰ（新人） (記入例)'!Print_Area</vt:lpstr>
      <vt:lpstr>'Ⅱ（初級）'!Print_Area</vt:lpstr>
      <vt:lpstr>'Ⅲ（中級）'!Print_Area</vt:lpstr>
      <vt:lpstr>'Ⅳ（上級）'!Print_Area</vt:lpstr>
      <vt:lpstr>'Ⅴ（管理者）'!Print_Area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吉松　恵子</dc:creator>
  <cp:lastModifiedBy>島根県桑沢　祐介</cp:lastModifiedBy>
  <cp:lastPrinted>2025-03-13T04:41:56Z</cp:lastPrinted>
  <dcterms:created xsi:type="dcterms:W3CDTF">2024-01-16T23:33:20Z</dcterms:created>
  <dcterms:modified xsi:type="dcterms:W3CDTF">2025-12-12T01:45:48Z</dcterms:modified>
</cp:coreProperties>
</file>