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fs.ad.pref.shimane.jp\健康福祉部\地域福祉課\users\監査指導\ふれあい広場\01 監査\監査調書（H26～）\R7監査調書\子ども子育て支援課\"/>
    </mc:Choice>
  </mc:AlternateContent>
  <xr:revisionPtr revIDLastSave="0" documentId="13_ncr:1_{01E6EE74-B8D2-4F76-BA11-0D081301A17B}" xr6:coauthVersionLast="47" xr6:coauthVersionMax="47" xr10:uidLastSave="{00000000-0000-0000-0000-000000000000}"/>
  <bookViews>
    <workbookView xWindow="-120" yWindow="-120" windowWidth="29040" windowHeight="15720" xr2:uid="{00000000-000D-0000-FFFF-FFFF00000000}"/>
  </bookViews>
  <sheets>
    <sheet name="表紙" sheetId="5" r:id="rId1"/>
    <sheet name="目次" sheetId="3" r:id="rId2"/>
    <sheet name="監査調書" sheetId="1" r:id="rId3"/>
    <sheet name="表１（新基準）" sheetId="7" r:id="rId4"/>
    <sheet name="表１ (旧基準)" sheetId="13" r:id="rId5"/>
    <sheet name="表２" sheetId="8" r:id="rId6"/>
    <sheet name="表３" sheetId="9" r:id="rId7"/>
    <sheet name="表４" sheetId="2" r:id="rId8"/>
    <sheet name="職員名簿" sheetId="12" r:id="rId9"/>
    <sheet name="date" sheetId="10" r:id="rId10"/>
  </sheets>
  <definedNames>
    <definedName name="_xlnm.Print_Area" localSheetId="2">監査調書!$A$7:$AO$572</definedName>
    <definedName name="_xlnm.Print_Area" localSheetId="8">職員名簿!$B$2:$N$110</definedName>
    <definedName name="_xlnm.Print_Area" localSheetId="4">'表１ (旧基準)'!$B$2:$U$37</definedName>
    <definedName name="_xlnm.Print_Area" localSheetId="3">'表１（新基準）'!$B$2:$U$37</definedName>
    <definedName name="_xlnm.Print_Area" localSheetId="5">表２!$B$2:$L$32</definedName>
    <definedName name="_xlnm.Print_Area" localSheetId="6">表３!$B$2:$L$43</definedName>
    <definedName name="_xlnm.Print_Area" localSheetId="7">表４!$B$2:$R$36</definedName>
    <definedName name="_xlnm.Print_Area" localSheetId="0">表紙!$A$2:$F$29</definedName>
    <definedName name="_xlnm.Print_Area" localSheetId="1">目次!$A$1:$J$80</definedName>
    <definedName name="_xlnm.Print_Titles" localSheetId="8">職員名簿!$4:$5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1" i="10" l="1"/>
  <c r="GI11" i="10"/>
  <c r="GI4" i="10"/>
  <c r="EQ11" i="10"/>
  <c r="EQ5" i="10"/>
  <c r="EP11" i="10"/>
  <c r="EP5" i="10"/>
  <c r="EL11" i="10"/>
  <c r="DD11" i="10"/>
  <c r="CV11" i="10"/>
  <c r="CV4" i="10"/>
  <c r="CT11" i="10"/>
  <c r="CS11" i="10"/>
  <c r="CT4" i="10"/>
  <c r="CS4" i="10"/>
  <c r="NB11" i="10"/>
  <c r="NB4" i="10"/>
  <c r="EL4" i="10"/>
  <c r="DG11" i="10"/>
  <c r="DG4" i="10"/>
  <c r="DF11" i="10"/>
  <c r="DF4" i="10"/>
  <c r="DE11" i="10"/>
  <c r="DE4" i="10"/>
  <c r="AV11" i="10"/>
  <c r="AV4" i="10"/>
  <c r="AV10" i="10"/>
  <c r="DF10" i="10"/>
  <c r="DG10" i="10"/>
  <c r="DE10" i="10"/>
  <c r="NB10" i="10"/>
  <c r="CV10" i="10"/>
  <c r="EL10" i="10"/>
  <c r="GI10" i="10"/>
  <c r="CT10" i="10"/>
  <c r="CS10" i="10"/>
  <c r="S16" i="7" l="1"/>
  <c r="S15" i="7"/>
  <c r="IW4" i="10"/>
  <c r="IX5" i="10"/>
  <c r="IW5" i="10"/>
  <c r="IW11" i="10"/>
  <c r="BO4" i="10"/>
  <c r="BP5" i="10"/>
  <c r="BO5" i="10"/>
  <c r="BP11" i="10"/>
  <c r="BO11" i="10"/>
  <c r="BO10" i="10"/>
  <c r="BP10" i="10"/>
  <c r="SL4" i="10" l="1"/>
  <c r="SL3" i="10"/>
  <c r="IX11" i="10"/>
  <c r="IR4" i="10"/>
  <c r="IR11" i="10"/>
  <c r="BN4" i="10"/>
  <c r="BN11" i="10"/>
  <c r="IR10" i="10"/>
  <c r="EP10" i="10"/>
  <c r="IW10" i="10"/>
  <c r="BN10" i="10"/>
  <c r="IX10" i="10"/>
  <c r="K16" i="7" l="1"/>
  <c r="K15" i="7"/>
  <c r="R36" i="13" l="1"/>
  <c r="P36" i="13"/>
  <c r="O36" i="13"/>
  <c r="N36" i="13"/>
  <c r="L36" i="13"/>
  <c r="I36" i="13"/>
  <c r="O29" i="13"/>
  <c r="I29" i="13"/>
  <c r="R17" i="13"/>
  <c r="Q17" i="13"/>
  <c r="P17" i="13"/>
  <c r="O17" i="13"/>
  <c r="N17" i="13"/>
  <c r="M17" i="13"/>
  <c r="I17" i="13"/>
  <c r="H17" i="13"/>
  <c r="G17" i="13"/>
  <c r="S16" i="13"/>
  <c r="K16" i="13"/>
  <c r="S15" i="13"/>
  <c r="K15" i="13"/>
  <c r="S13" i="13"/>
  <c r="K13" i="13"/>
  <c r="S12" i="13"/>
  <c r="K12" i="13"/>
  <c r="G9" i="13"/>
  <c r="B3" i="13"/>
  <c r="S17" i="13" l="1"/>
  <c r="S23" i="13" s="1"/>
  <c r="K17" i="13"/>
  <c r="K23" i="13" s="1"/>
  <c r="AN4" i="10"/>
  <c r="AN11" i="10"/>
  <c r="AN10" i="10"/>
  <c r="A156" i="1" l="1"/>
  <c r="NS4" i="10" l="1"/>
  <c r="NS11" i="10"/>
  <c r="NQ11" i="10"/>
  <c r="NJ4" i="10"/>
  <c r="NI4" i="10"/>
  <c r="NH4" i="10"/>
  <c r="NJ11" i="10"/>
  <c r="NI11" i="10"/>
  <c r="NG4" i="10"/>
  <c r="NG11" i="10"/>
  <c r="NH3" i="10"/>
  <c r="NH11" i="10"/>
  <c r="MZ2" i="10"/>
  <c r="MX4" i="10"/>
  <c r="MW11" i="10"/>
  <c r="MX11" i="10"/>
  <c r="MW4" i="10"/>
  <c r="MV4" i="10"/>
  <c r="MV11" i="10"/>
  <c r="IS4" i="10"/>
  <c r="IS11" i="10"/>
  <c r="IB4" i="10"/>
  <c r="IB11" i="10"/>
  <c r="GU4" i="10"/>
  <c r="GU11" i="10"/>
  <c r="IS10" i="10"/>
  <c r="MX10" i="10"/>
  <c r="IB10" i="10"/>
  <c r="MV10" i="10"/>
  <c r="GP4" i="10" l="1"/>
  <c r="GO4" i="10"/>
  <c r="GN4" i="10"/>
  <c r="GM4" i="10"/>
  <c r="GL4" i="10"/>
  <c r="GP11" i="10"/>
  <c r="GO11" i="10"/>
  <c r="GN11" i="10"/>
  <c r="GM11" i="10"/>
  <c r="GL11" i="10"/>
  <c r="GK11" i="10"/>
  <c r="GK4" i="10"/>
  <c r="GJ4" i="10"/>
  <c r="GH4" i="10"/>
  <c r="GJ11" i="10"/>
  <c r="GH11" i="10"/>
  <c r="GG4" i="10"/>
  <c r="GF4" i="10"/>
  <c r="GG11" i="10"/>
  <c r="GF11" i="10"/>
  <c r="EV4" i="10"/>
  <c r="EU4" i="10"/>
  <c r="ET4" i="10"/>
  <c r="ES4" i="10"/>
  <c r="EV11" i="10"/>
  <c r="EU11" i="10"/>
  <c r="ET11" i="10"/>
  <c r="ES11" i="10"/>
  <c r="DD4" i="10"/>
  <c r="AT4" i="10"/>
  <c r="AT11" i="10"/>
  <c r="AT10" i="10"/>
  <c r="GF10" i="10"/>
  <c r="GJ10" i="10"/>
  <c r="GG10" i="10"/>
  <c r="GP10" i="10"/>
  <c r="ET10" i="10"/>
  <c r="GN10" i="10"/>
  <c r="GL10" i="10"/>
  <c r="EU10" i="10"/>
  <c r="GH10" i="10"/>
  <c r="ES10" i="10"/>
  <c r="GM10" i="10"/>
  <c r="GK10" i="10"/>
  <c r="GO10" i="10"/>
  <c r="A437" i="1" l="1"/>
  <c r="WJ7" i="10" l="1"/>
  <c r="WD7" i="10"/>
  <c r="P28" i="2"/>
  <c r="WJ11" i="10" s="1"/>
  <c r="WD10" i="10"/>
  <c r="WJ10" i="10"/>
  <c r="WF6" i="10" l="1"/>
  <c r="WI7" i="10"/>
  <c r="WI11" i="10"/>
  <c r="WI10" i="10"/>
  <c r="DM11" i="10" l="1"/>
  <c r="AR4" i="10"/>
  <c r="AQ4" i="10"/>
  <c r="AG11" i="10"/>
  <c r="AF11" i="10"/>
  <c r="AE11" i="10"/>
  <c r="AA10" i="10"/>
  <c r="Z10" i="10"/>
  <c r="AF10" i="10"/>
  <c r="AB10" i="10"/>
  <c r="DM10" i="10"/>
  <c r="AE10" i="10"/>
  <c r="AG10" i="10"/>
  <c r="DM4" i="10" l="1"/>
  <c r="AG5" i="10"/>
  <c r="AF5" i="10"/>
  <c r="AE5" i="10"/>
  <c r="AB11" i="10"/>
  <c r="AA11" i="10"/>
  <c r="Z11" i="10"/>
  <c r="AB5" i="10"/>
  <c r="AA5" i="10"/>
  <c r="Z5" i="10"/>
  <c r="VK11" i="10" l="1"/>
  <c r="B19" i="5" l="1"/>
  <c r="B18" i="5"/>
  <c r="GC11" i="10" l="1"/>
  <c r="GC4" i="10"/>
  <c r="GC10" i="10"/>
  <c r="AC11" i="10" l="1"/>
  <c r="AC4" i="10"/>
  <c r="AC10" i="10"/>
  <c r="GE11" i="10" l="1"/>
  <c r="GE4" i="10"/>
  <c r="GE10" i="10"/>
  <c r="AU11" i="10" l="1"/>
  <c r="AU4" i="10"/>
  <c r="AU10" i="10"/>
  <c r="GB11" i="10" l="1"/>
  <c r="GB4" i="10"/>
  <c r="GA11" i="10"/>
  <c r="FT11" i="10"/>
  <c r="FS11" i="10"/>
  <c r="FR11" i="10"/>
  <c r="NS10" i="10"/>
  <c r="J17" i="8" l="1"/>
  <c r="WS11" i="10"/>
  <c r="WS7" i="10"/>
  <c r="WS6" i="10"/>
  <c r="WR7" i="10"/>
  <c r="WR8" i="10"/>
  <c r="WP7" i="10"/>
  <c r="WQ8" i="10"/>
  <c r="WP8" i="10"/>
  <c r="WO8" i="10"/>
  <c r="WN8" i="10"/>
  <c r="WN7" i="10"/>
  <c r="WM8" i="10"/>
  <c r="WL8" i="10"/>
  <c r="WL7" i="10"/>
  <c r="WL6" i="10"/>
  <c r="WL5" i="10"/>
  <c r="WK11" i="10"/>
  <c r="WH11" i="10"/>
  <c r="WG11" i="10"/>
  <c r="WF11" i="10"/>
  <c r="WB11" i="10"/>
  <c r="VZ11" i="10"/>
  <c r="VX11" i="10"/>
  <c r="VV11" i="10"/>
  <c r="VT11" i="10"/>
  <c r="WK7" i="10"/>
  <c r="WH7" i="10"/>
  <c r="WG7" i="10"/>
  <c r="WE8" i="10"/>
  <c r="WE7" i="10"/>
  <c r="WF7" i="10"/>
  <c r="WB7" i="10"/>
  <c r="WC8" i="10"/>
  <c r="WB8" i="10"/>
  <c r="VZ7" i="10"/>
  <c r="VX7" i="10"/>
  <c r="WA8" i="10"/>
  <c r="VZ8" i="10"/>
  <c r="VY8" i="10"/>
  <c r="VX8" i="10"/>
  <c r="VW8" i="10"/>
  <c r="VV8" i="10"/>
  <c r="VU8" i="10"/>
  <c r="VT8" i="10"/>
  <c r="VV7" i="10"/>
  <c r="VT7" i="10"/>
  <c r="VT6" i="10"/>
  <c r="VT5" i="10"/>
  <c r="VT3" i="10"/>
  <c r="VS11" i="10"/>
  <c r="VS3" i="10"/>
  <c r="H31" i="2"/>
  <c r="K31" i="2" s="1"/>
  <c r="K27" i="2"/>
  <c r="WC11" i="10" s="1"/>
  <c r="H32" i="2"/>
  <c r="WN11" i="10" s="1"/>
  <c r="H33" i="2"/>
  <c r="WP11" i="10" s="1"/>
  <c r="K23" i="2"/>
  <c r="VU11" i="10" s="1"/>
  <c r="K26" i="2"/>
  <c r="K25" i="2"/>
  <c r="VY11" i="10" s="1"/>
  <c r="K24" i="2"/>
  <c r="VW11" i="10" s="1"/>
  <c r="WQ10" i="10"/>
  <c r="WF10" i="10"/>
  <c r="WO10" i="10"/>
  <c r="WB10" i="10"/>
  <c r="VY10" i="10"/>
  <c r="VV10" i="10"/>
  <c r="WL10" i="10"/>
  <c r="WH10" i="10"/>
  <c r="VT10" i="10"/>
  <c r="VX10" i="10"/>
  <c r="VZ10" i="10"/>
  <c r="VS10" i="10"/>
  <c r="WN10" i="10"/>
  <c r="VW10" i="10"/>
  <c r="WR10" i="10"/>
  <c r="WK10" i="10"/>
  <c r="WE10" i="10"/>
  <c r="WM10" i="10"/>
  <c r="WP10" i="10"/>
  <c r="WG10" i="10"/>
  <c r="VU10" i="10"/>
  <c r="WC10" i="10"/>
  <c r="WA10" i="10"/>
  <c r="WS10" i="10"/>
  <c r="WL11" i="10" l="1"/>
  <c r="K29" i="2"/>
  <c r="WE11" i="10" s="1"/>
  <c r="K32" i="2"/>
  <c r="WO11" i="10" s="1"/>
  <c r="WA11" i="10"/>
  <c r="K28" i="2"/>
  <c r="WD11" i="10" s="1"/>
  <c r="WM11" i="10"/>
  <c r="K33" i="2"/>
  <c r="WQ11" i="10" s="1"/>
  <c r="K34" i="2" l="1"/>
  <c r="WR11" i="10" s="1"/>
  <c r="C6" i="9"/>
  <c r="C4" i="9"/>
  <c r="UV11" i="10"/>
  <c r="UV5" i="10"/>
  <c r="UU5" i="10"/>
  <c r="UO11" i="10"/>
  <c r="UO5" i="10"/>
  <c r="UN5" i="10"/>
  <c r="UN4" i="10"/>
  <c r="UH11" i="10"/>
  <c r="UH5" i="10"/>
  <c r="UG5" i="10"/>
  <c r="UA11" i="10"/>
  <c r="UA5" i="10"/>
  <c r="TZ5" i="10"/>
  <c r="TT11" i="10"/>
  <c r="TT5" i="10"/>
  <c r="TS5" i="10"/>
  <c r="TM11" i="10"/>
  <c r="TM5" i="10"/>
  <c r="TL5" i="10"/>
  <c r="TF11" i="10"/>
  <c r="TF5" i="10"/>
  <c r="TE5" i="10"/>
  <c r="SY11" i="10"/>
  <c r="SY5" i="10"/>
  <c r="SX5" i="10"/>
  <c r="SR6" i="10"/>
  <c r="SQ6" i="10"/>
  <c r="SR11" i="10"/>
  <c r="C4" i="8"/>
  <c r="PJ11" i="10"/>
  <c r="PI11" i="10"/>
  <c r="PJ3" i="10"/>
  <c r="PI3" i="10"/>
  <c r="B3" i="7"/>
  <c r="OA11" i="10"/>
  <c r="NZ11" i="10"/>
  <c r="NY11" i="10"/>
  <c r="NX11" i="10"/>
  <c r="OA5" i="10"/>
  <c r="NZ5" i="10"/>
  <c r="NY5" i="10"/>
  <c r="NX4" i="10"/>
  <c r="NT2" i="10"/>
  <c r="NY10" i="10"/>
  <c r="TT10" i="10"/>
  <c r="TF10" i="10"/>
  <c r="OA10" i="10"/>
  <c r="UV10" i="10"/>
  <c r="UH10" i="10"/>
  <c r="UA10" i="10"/>
  <c r="PJ10" i="10"/>
  <c r="PI10" i="10"/>
  <c r="TM10" i="10"/>
  <c r="SR10" i="10"/>
  <c r="SY10" i="10"/>
  <c r="NZ10" i="10"/>
  <c r="NX10" i="10"/>
  <c r="UO10" i="10"/>
  <c r="HC3" i="10" l="1"/>
  <c r="A341" i="1"/>
  <c r="HH11" i="10"/>
  <c r="HG11" i="10"/>
  <c r="HF11" i="10"/>
  <c r="HE11" i="10"/>
  <c r="HC11" i="10"/>
  <c r="HD11" i="10"/>
  <c r="HH5" i="10"/>
  <c r="HG5" i="10"/>
  <c r="HF5" i="10"/>
  <c r="HE5" i="10"/>
  <c r="HD5" i="10"/>
  <c r="HD4" i="10"/>
  <c r="HC4" i="10"/>
  <c r="HC2" i="10"/>
  <c r="HC10" i="10"/>
  <c r="HH10" i="10"/>
  <c r="HF10" i="10"/>
  <c r="HG10" i="10"/>
  <c r="HD10" i="10"/>
  <c r="HE10" i="10"/>
  <c r="DO11" i="10" l="1"/>
  <c r="DN11" i="10"/>
  <c r="DO4" i="10"/>
  <c r="DN4" i="10"/>
  <c r="DO10" i="10"/>
  <c r="BM11" i="10" l="1"/>
  <c r="BL11" i="10"/>
  <c r="BM4" i="10"/>
  <c r="BJ11" i="10"/>
  <c r="BI11" i="10"/>
  <c r="BH11" i="10"/>
  <c r="BG11" i="10"/>
  <c r="BF11" i="10"/>
  <c r="BE11" i="10"/>
  <c r="BD11" i="10"/>
  <c r="BJ4" i="10"/>
  <c r="BG5" i="10"/>
  <c r="BD5" i="10"/>
  <c r="BD4" i="10"/>
  <c r="BD3" i="10"/>
  <c r="R95" i="1"/>
  <c r="BI6" i="10" s="1"/>
  <c r="R86" i="1"/>
  <c r="M95" i="1"/>
  <c r="BE6" i="10" s="1"/>
  <c r="M86" i="1"/>
  <c r="H95" i="1"/>
  <c r="BD6" i="10" s="1"/>
  <c r="H86" i="1"/>
  <c r="BF10" i="10"/>
  <c r="BG10" i="10"/>
  <c r="BM10" i="10"/>
  <c r="BD10" i="10"/>
  <c r="BJ10" i="10"/>
  <c r="BI10" i="10"/>
  <c r="BE10" i="10"/>
  <c r="BH10" i="10"/>
  <c r="BF6" i="10" l="1"/>
  <c r="BG6" i="10"/>
  <c r="BH6" i="10"/>
  <c r="I10" i="10"/>
  <c r="C12" i="12" l="1"/>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0" i="12" l="1"/>
  <c r="C11" i="12" s="1"/>
  <c r="BMQ11" i="10" l="1"/>
  <c r="BMF11" i="10"/>
  <c r="BLU11" i="10"/>
  <c r="BLJ11" i="10"/>
  <c r="BKY11" i="10"/>
  <c r="BKN11" i="10"/>
  <c r="BKC11" i="10"/>
  <c r="BJR11" i="10"/>
  <c r="BJG11" i="10"/>
  <c r="BIV11" i="10"/>
  <c r="BIK11" i="10"/>
  <c r="BHZ11" i="10"/>
  <c r="BHO11" i="10"/>
  <c r="BHD11" i="10"/>
  <c r="BGS11" i="10"/>
  <c r="BGH11" i="10"/>
  <c r="BFW11" i="10"/>
  <c r="BFL11" i="10"/>
  <c r="BFA11" i="10"/>
  <c r="BEP11" i="10"/>
  <c r="BEE11" i="10"/>
  <c r="BDT11" i="10"/>
  <c r="BDI11" i="10"/>
  <c r="BCX11" i="10"/>
  <c r="BCM11" i="10"/>
  <c r="BCB11" i="10"/>
  <c r="BBQ11" i="10"/>
  <c r="BBF11" i="10"/>
  <c r="BAU11" i="10"/>
  <c r="BAJ11" i="10"/>
  <c r="AZY11" i="10"/>
  <c r="AZN11" i="10"/>
  <c r="AZC11" i="10"/>
  <c r="AYR11" i="10"/>
  <c r="AYG11" i="10"/>
  <c r="AXV11" i="10"/>
  <c r="AXK11" i="10"/>
  <c r="AWZ11" i="10"/>
  <c r="AWO11" i="10"/>
  <c r="AWD11" i="10"/>
  <c r="AVS11" i="10"/>
  <c r="AVH11" i="10"/>
  <c r="AUW11" i="10"/>
  <c r="AUL11" i="10"/>
  <c r="AUA11" i="10"/>
  <c r="ATP11" i="10"/>
  <c r="ATE11" i="10"/>
  <c r="AST11" i="10"/>
  <c r="ASI11" i="10"/>
  <c r="ARX11" i="10"/>
  <c r="ARM11" i="10"/>
  <c r="ARB11" i="10"/>
  <c r="AQQ11" i="10"/>
  <c r="AQF11" i="10"/>
  <c r="APU11" i="10"/>
  <c r="APJ11" i="10"/>
  <c r="AOY11" i="10"/>
  <c r="AON11" i="10"/>
  <c r="AOC11" i="10"/>
  <c r="ANR11" i="10"/>
  <c r="ANG11" i="10"/>
  <c r="AMV11" i="10"/>
  <c r="AMK11" i="10"/>
  <c r="ALZ11" i="10"/>
  <c r="ALD11" i="10"/>
  <c r="ALO11" i="10"/>
  <c r="AKS11" i="10"/>
  <c r="AKH11" i="10"/>
  <c r="AJW11" i="10"/>
  <c r="AJL11" i="10"/>
  <c r="AJA11" i="10"/>
  <c r="AIP11" i="10"/>
  <c r="AIE11" i="10"/>
  <c r="AHT11" i="10"/>
  <c r="AHI11" i="10"/>
  <c r="AGX11" i="10"/>
  <c r="AGM11" i="10"/>
  <c r="AGB11" i="10"/>
  <c r="AFQ11" i="10"/>
  <c r="AFF11" i="10"/>
  <c r="AEU11" i="10"/>
  <c r="AEJ11" i="10"/>
  <c r="ADY11" i="10"/>
  <c r="ADN11" i="10"/>
  <c r="ADC11" i="10"/>
  <c r="ACR11" i="10"/>
  <c r="ACG11" i="10"/>
  <c r="ABV11" i="10"/>
  <c r="ABK11" i="10"/>
  <c r="AAZ11" i="10"/>
  <c r="AAO11" i="10"/>
  <c r="AAD11" i="10"/>
  <c r="ZS11" i="10"/>
  <c r="ZH11" i="10"/>
  <c r="YW11" i="10"/>
  <c r="YL11" i="10"/>
  <c r="YA11" i="10"/>
  <c r="XP11" i="10"/>
  <c r="BNA3" i="10"/>
  <c r="BMZ3" i="10"/>
  <c r="BMY3" i="10"/>
  <c r="BMX3" i="10"/>
  <c r="BMW3" i="10"/>
  <c r="BMV3" i="10"/>
  <c r="BMU3" i="10"/>
  <c r="BMT3" i="10"/>
  <c r="BMS3" i="10"/>
  <c r="BMR3" i="10"/>
  <c r="BMQ3" i="10"/>
  <c r="BMP3" i="10"/>
  <c r="BMO3" i="10"/>
  <c r="BMN3" i="10"/>
  <c r="BMM3" i="10"/>
  <c r="BML3" i="10"/>
  <c r="BMK3" i="10"/>
  <c r="BMJ3" i="10"/>
  <c r="BMI3" i="10"/>
  <c r="BMH3" i="10"/>
  <c r="BMG3" i="10"/>
  <c r="BMF3" i="10"/>
  <c r="BME3" i="10"/>
  <c r="BMD3" i="10"/>
  <c r="BMC3" i="10"/>
  <c r="BMB3" i="10"/>
  <c r="BMA3" i="10"/>
  <c r="BLZ3" i="10"/>
  <c r="BLY3" i="10"/>
  <c r="BLX3" i="10"/>
  <c r="BLW3" i="10"/>
  <c r="BLV3" i="10"/>
  <c r="BLU3" i="10"/>
  <c r="BLT3" i="10"/>
  <c r="BLS3" i="10"/>
  <c r="BLR3" i="10"/>
  <c r="BLQ3" i="10"/>
  <c r="BLP3" i="10"/>
  <c r="BLO3" i="10"/>
  <c r="BLN3" i="10"/>
  <c r="BLM3" i="10"/>
  <c r="BLL3" i="10"/>
  <c r="BLK3" i="10"/>
  <c r="BLJ3" i="10"/>
  <c r="BLI3" i="10"/>
  <c r="BLH3" i="10"/>
  <c r="BLG3" i="10"/>
  <c r="BLF3" i="10"/>
  <c r="BLE3" i="10"/>
  <c r="BLD3" i="10"/>
  <c r="BLC3" i="10"/>
  <c r="BLB3" i="10"/>
  <c r="BLA3" i="10"/>
  <c r="BKZ3" i="10"/>
  <c r="BKY3" i="10"/>
  <c r="BKX3" i="10"/>
  <c r="BKW3" i="10"/>
  <c r="BKV3" i="10"/>
  <c r="BKU3" i="10"/>
  <c r="BKT3" i="10"/>
  <c r="BKS3" i="10"/>
  <c r="BKR3" i="10"/>
  <c r="BKQ3" i="10"/>
  <c r="BKP3" i="10"/>
  <c r="BKO3" i="10"/>
  <c r="BKN3" i="10"/>
  <c r="BKM3" i="10"/>
  <c r="BKL3" i="10"/>
  <c r="BKK3" i="10"/>
  <c r="BKJ3" i="10"/>
  <c r="BKI3" i="10"/>
  <c r="BKH3" i="10"/>
  <c r="BKG3" i="10"/>
  <c r="BKF3" i="10"/>
  <c r="BKE3" i="10"/>
  <c r="BKD3" i="10"/>
  <c r="BKC3" i="10"/>
  <c r="BKB3" i="10"/>
  <c r="BKA3" i="10"/>
  <c r="BJZ3" i="10"/>
  <c r="BJY3" i="10"/>
  <c r="BJX3" i="10"/>
  <c r="BJW3" i="10"/>
  <c r="BJV3" i="10"/>
  <c r="BJU3" i="10"/>
  <c r="BJT3" i="10"/>
  <c r="BJS3" i="10"/>
  <c r="BJR3" i="10"/>
  <c r="BJQ3" i="10"/>
  <c r="BJP3" i="10"/>
  <c r="BJO3" i="10"/>
  <c r="BJN3" i="10"/>
  <c r="BJM3" i="10"/>
  <c r="BJL3" i="10"/>
  <c r="BJK3" i="10"/>
  <c r="BJJ3" i="10"/>
  <c r="BJI3" i="10"/>
  <c r="BJH3" i="10"/>
  <c r="BJG3" i="10"/>
  <c r="BJF3" i="10"/>
  <c r="BJE3" i="10"/>
  <c r="BJD3" i="10"/>
  <c r="BJC3" i="10"/>
  <c r="BJB3" i="10"/>
  <c r="BJA3" i="10"/>
  <c r="BIZ3" i="10"/>
  <c r="BIY3" i="10"/>
  <c r="BIX3" i="10"/>
  <c r="BIW3" i="10"/>
  <c r="BIV3" i="10"/>
  <c r="BIU3" i="10"/>
  <c r="BIT3" i="10"/>
  <c r="BIS3" i="10"/>
  <c r="BIR3" i="10"/>
  <c r="BIQ3" i="10"/>
  <c r="BIP3" i="10"/>
  <c r="BIO3" i="10"/>
  <c r="BIN3" i="10"/>
  <c r="BIM3" i="10"/>
  <c r="BIL3" i="10"/>
  <c r="BIK3" i="10"/>
  <c r="BIJ3" i="10"/>
  <c r="BII3" i="10"/>
  <c r="BIH3" i="10"/>
  <c r="BIG3" i="10"/>
  <c r="BIF3" i="10"/>
  <c r="BIE3" i="10"/>
  <c r="BID3" i="10"/>
  <c r="BIC3" i="10"/>
  <c r="BIB3" i="10"/>
  <c r="BIA3" i="10"/>
  <c r="BHZ3" i="10"/>
  <c r="BHY3" i="10"/>
  <c r="BHX3" i="10"/>
  <c r="BHW3" i="10"/>
  <c r="BHV3" i="10"/>
  <c r="BHU3" i="10"/>
  <c r="BHT3" i="10"/>
  <c r="BHS3" i="10"/>
  <c r="BHR3" i="10"/>
  <c r="BHQ3" i="10"/>
  <c r="BHP3" i="10"/>
  <c r="BHO3" i="10"/>
  <c r="BHN3" i="10"/>
  <c r="BHM3" i="10"/>
  <c r="BHL3" i="10"/>
  <c r="BHK3" i="10"/>
  <c r="BHJ3" i="10"/>
  <c r="BHI3" i="10"/>
  <c r="BHH3" i="10"/>
  <c r="BHG3" i="10"/>
  <c r="BHF3" i="10"/>
  <c r="BHE3" i="10"/>
  <c r="BHD3" i="10"/>
  <c r="BHC3" i="10"/>
  <c r="BHB3" i="10"/>
  <c r="BHA3" i="10"/>
  <c r="BGZ3" i="10"/>
  <c r="BGY3" i="10"/>
  <c r="BGX3" i="10"/>
  <c r="BGW3" i="10"/>
  <c r="BGV3" i="10"/>
  <c r="BGU3" i="10"/>
  <c r="BGT3" i="10"/>
  <c r="BGS3" i="10"/>
  <c r="BGR3" i="10"/>
  <c r="BGQ3" i="10"/>
  <c r="BGP3" i="10"/>
  <c r="BGO3" i="10"/>
  <c r="BGN3" i="10"/>
  <c r="BGM3" i="10"/>
  <c r="BGL3" i="10"/>
  <c r="BGK3" i="10"/>
  <c r="BGJ3" i="10"/>
  <c r="BGI3" i="10"/>
  <c r="BGH3" i="10"/>
  <c r="BGG3" i="10"/>
  <c r="BGF3" i="10"/>
  <c r="BGE3" i="10"/>
  <c r="BGD3" i="10"/>
  <c r="BGC3" i="10"/>
  <c r="BGB3" i="10"/>
  <c r="BGA3" i="10"/>
  <c r="BFZ3" i="10"/>
  <c r="BFY3" i="10"/>
  <c r="BFX3" i="10"/>
  <c r="BFW3" i="10"/>
  <c r="BFV3" i="10"/>
  <c r="BFU3" i="10"/>
  <c r="BFT3" i="10"/>
  <c r="BFS3" i="10"/>
  <c r="BFR3" i="10"/>
  <c r="BFQ3" i="10"/>
  <c r="BFP3" i="10"/>
  <c r="BFO3" i="10"/>
  <c r="BFN3" i="10"/>
  <c r="BFM3" i="10"/>
  <c r="BFL3" i="10"/>
  <c r="BFK3" i="10"/>
  <c r="BFJ3" i="10"/>
  <c r="BFI3" i="10"/>
  <c r="BFH3" i="10"/>
  <c r="BFG3" i="10"/>
  <c r="BFF3" i="10"/>
  <c r="BFE3" i="10"/>
  <c r="BFD3" i="10"/>
  <c r="BFC3" i="10"/>
  <c r="BFB3" i="10"/>
  <c r="BFA3" i="10"/>
  <c r="BEZ3" i="10"/>
  <c r="BEY3" i="10"/>
  <c r="BEX3" i="10"/>
  <c r="BEW3" i="10"/>
  <c r="BEV3" i="10"/>
  <c r="BEU3" i="10"/>
  <c r="BET3" i="10"/>
  <c r="BES3" i="10"/>
  <c r="BER3" i="10"/>
  <c r="BEQ3" i="10"/>
  <c r="BEP3" i="10"/>
  <c r="BEO3" i="10"/>
  <c r="BEN3" i="10"/>
  <c r="BEM3" i="10"/>
  <c r="BEL3" i="10"/>
  <c r="BEK3" i="10"/>
  <c r="BEJ3" i="10"/>
  <c r="BEI3" i="10"/>
  <c r="BEH3" i="10"/>
  <c r="BEG3" i="10"/>
  <c r="BEF3" i="10"/>
  <c r="BEE3" i="10"/>
  <c r="BED3" i="10"/>
  <c r="BEC3" i="10"/>
  <c r="BEB3" i="10"/>
  <c r="BEA3" i="10"/>
  <c r="BDZ3" i="10"/>
  <c r="BDY3" i="10"/>
  <c r="BDX3" i="10"/>
  <c r="BDW3" i="10"/>
  <c r="BDV3" i="10"/>
  <c r="BDU3" i="10"/>
  <c r="BDT3" i="10"/>
  <c r="BDS3" i="10"/>
  <c r="BDR3" i="10"/>
  <c r="BDQ3" i="10"/>
  <c r="BDP3" i="10"/>
  <c r="BDO3" i="10"/>
  <c r="BDN3" i="10"/>
  <c r="BDM3" i="10"/>
  <c r="BDL3" i="10"/>
  <c r="BDK3" i="10"/>
  <c r="BDJ3" i="10"/>
  <c r="BDI3" i="10"/>
  <c r="BDH3" i="10"/>
  <c r="BDG3" i="10"/>
  <c r="BDF3" i="10"/>
  <c r="BDE3" i="10"/>
  <c r="BDD3" i="10"/>
  <c r="BDC3" i="10"/>
  <c r="BDB3" i="10"/>
  <c r="BDA3" i="10"/>
  <c r="BCZ3" i="10"/>
  <c r="BCY3" i="10"/>
  <c r="BCX3" i="10"/>
  <c r="BCW3" i="10"/>
  <c r="BCV3" i="10"/>
  <c r="BCU3" i="10"/>
  <c r="BCT3" i="10"/>
  <c r="BCS3" i="10"/>
  <c r="BCR3" i="10"/>
  <c r="BCQ3" i="10"/>
  <c r="BCP3" i="10"/>
  <c r="BCO3" i="10"/>
  <c r="BCN3" i="10"/>
  <c r="BCM3" i="10"/>
  <c r="BCL3" i="10"/>
  <c r="BCK3" i="10"/>
  <c r="BCJ3" i="10"/>
  <c r="BCI3" i="10"/>
  <c r="BCH3" i="10"/>
  <c r="BCG3" i="10"/>
  <c r="BCF3" i="10"/>
  <c r="BCE3" i="10"/>
  <c r="BCD3" i="10"/>
  <c r="BCC3" i="10"/>
  <c r="BCB3" i="10"/>
  <c r="BCA3" i="10"/>
  <c r="BBZ3" i="10"/>
  <c r="BBY3" i="10"/>
  <c r="BBX3" i="10"/>
  <c r="BBW3" i="10"/>
  <c r="BBV3" i="10"/>
  <c r="BBU3" i="10"/>
  <c r="BBT3" i="10"/>
  <c r="BBS3" i="10"/>
  <c r="BBR3" i="10"/>
  <c r="BBQ3" i="10"/>
  <c r="BBP3" i="10"/>
  <c r="BBO3" i="10"/>
  <c r="BBN3" i="10"/>
  <c r="BBM3" i="10"/>
  <c r="BBL3" i="10"/>
  <c r="BBK3" i="10"/>
  <c r="BBJ3" i="10"/>
  <c r="BBI3" i="10"/>
  <c r="BBH3" i="10"/>
  <c r="BBG3" i="10"/>
  <c r="BBF3" i="10"/>
  <c r="BBE3" i="10"/>
  <c r="BBD3" i="10"/>
  <c r="BBC3" i="10"/>
  <c r="BBB3" i="10"/>
  <c r="BBA3" i="10"/>
  <c r="BAZ3" i="10"/>
  <c r="BAY3" i="10"/>
  <c r="BAX3" i="10"/>
  <c r="BAW3" i="10"/>
  <c r="BAV3" i="10"/>
  <c r="BAU3" i="10"/>
  <c r="BAT3" i="10"/>
  <c r="BAS3" i="10"/>
  <c r="BAR3" i="10"/>
  <c r="BAQ3" i="10"/>
  <c r="BAP3" i="10"/>
  <c r="BAO3" i="10"/>
  <c r="BAN3" i="10"/>
  <c r="BAM3" i="10"/>
  <c r="BAL3" i="10"/>
  <c r="BAK3" i="10"/>
  <c r="BAJ3" i="10"/>
  <c r="BAI3" i="10"/>
  <c r="BAH3" i="10"/>
  <c r="BAG3" i="10"/>
  <c r="BAF3" i="10"/>
  <c r="BAE3" i="10"/>
  <c r="BAD3" i="10"/>
  <c r="BAC3" i="10"/>
  <c r="BAB3" i="10"/>
  <c r="BAA3" i="10"/>
  <c r="AZZ3" i="10"/>
  <c r="AZY3" i="10"/>
  <c r="AZX3" i="10"/>
  <c r="AZW3" i="10"/>
  <c r="AZV3" i="10"/>
  <c r="AZU3" i="10"/>
  <c r="AZT3" i="10"/>
  <c r="AZS3" i="10"/>
  <c r="AZR3" i="10"/>
  <c r="AZQ3" i="10"/>
  <c r="AZP3" i="10"/>
  <c r="AZO3" i="10"/>
  <c r="AZN3" i="10"/>
  <c r="AZM3" i="10"/>
  <c r="AZL3" i="10"/>
  <c r="AZK3" i="10"/>
  <c r="AZJ3" i="10"/>
  <c r="AZI3" i="10"/>
  <c r="AZH3" i="10"/>
  <c r="AZG3" i="10"/>
  <c r="AZF3" i="10"/>
  <c r="AZE3" i="10"/>
  <c r="AZD3" i="10"/>
  <c r="AZC3" i="10"/>
  <c r="AZB3" i="10"/>
  <c r="AZA3" i="10"/>
  <c r="AYZ3" i="10"/>
  <c r="AYY3" i="10"/>
  <c r="AYX3" i="10"/>
  <c r="AYW3" i="10"/>
  <c r="AYV3" i="10"/>
  <c r="AYU3" i="10"/>
  <c r="AYT3" i="10"/>
  <c r="AYS3" i="10"/>
  <c r="AYR3" i="10"/>
  <c r="AYQ3" i="10"/>
  <c r="AYP3" i="10"/>
  <c r="AYO3" i="10"/>
  <c r="AYN3" i="10"/>
  <c r="AYM3" i="10"/>
  <c r="AYL3" i="10"/>
  <c r="AYK3" i="10"/>
  <c r="AYJ3" i="10"/>
  <c r="AYI3" i="10"/>
  <c r="AYH3" i="10"/>
  <c r="AYG3" i="10"/>
  <c r="AYF3" i="10"/>
  <c r="AYE3" i="10"/>
  <c r="AYD3" i="10"/>
  <c r="AYC3" i="10"/>
  <c r="AYB3" i="10"/>
  <c r="AYA3" i="10"/>
  <c r="AXZ3" i="10"/>
  <c r="AXY3" i="10"/>
  <c r="AXX3" i="10"/>
  <c r="AXW3" i="10"/>
  <c r="AXV3" i="10"/>
  <c r="AXU3" i="10"/>
  <c r="AXT3" i="10"/>
  <c r="AXS3" i="10"/>
  <c r="AXR3" i="10"/>
  <c r="AXQ3" i="10"/>
  <c r="AXP3" i="10"/>
  <c r="AXO3" i="10"/>
  <c r="AXN3" i="10"/>
  <c r="AXM3" i="10"/>
  <c r="AXL3" i="10"/>
  <c r="AXK3" i="10"/>
  <c r="AXJ3" i="10"/>
  <c r="AXI3" i="10"/>
  <c r="AXH3" i="10"/>
  <c r="AXG3" i="10"/>
  <c r="AXF3" i="10"/>
  <c r="AXE3" i="10"/>
  <c r="AXD3" i="10"/>
  <c r="AXC3" i="10"/>
  <c r="AXB3" i="10"/>
  <c r="AXA3" i="10"/>
  <c r="AWZ3" i="10"/>
  <c r="AWY3" i="10"/>
  <c r="AWX3" i="10"/>
  <c r="AWW3" i="10"/>
  <c r="AWV3" i="10"/>
  <c r="AWU3" i="10"/>
  <c r="AWT3" i="10"/>
  <c r="AWS3" i="10"/>
  <c r="AWR3" i="10"/>
  <c r="AWQ3" i="10"/>
  <c r="AWP3" i="10"/>
  <c r="AWO3" i="10"/>
  <c r="AWN3" i="10"/>
  <c r="AWM3" i="10"/>
  <c r="AWL3" i="10"/>
  <c r="AWK3" i="10"/>
  <c r="AWJ3" i="10"/>
  <c r="AWI3" i="10"/>
  <c r="AWH3" i="10"/>
  <c r="AWG3" i="10"/>
  <c r="AWF3" i="10"/>
  <c r="AWE3" i="10"/>
  <c r="AWD3" i="10"/>
  <c r="AWC3" i="10"/>
  <c r="AWB3" i="10"/>
  <c r="AWA3" i="10"/>
  <c r="AVZ3" i="10"/>
  <c r="AVY3" i="10"/>
  <c r="AVX3" i="10"/>
  <c r="AVW3" i="10"/>
  <c r="AVV3" i="10"/>
  <c r="AVU3" i="10"/>
  <c r="AVT3" i="10"/>
  <c r="AVS3" i="10"/>
  <c r="AVR3" i="10"/>
  <c r="AVQ3" i="10"/>
  <c r="AVP3" i="10"/>
  <c r="AVO3" i="10"/>
  <c r="AVN3" i="10"/>
  <c r="AVM3" i="10"/>
  <c r="AVL3" i="10"/>
  <c r="AVK3" i="10"/>
  <c r="AVJ3" i="10"/>
  <c r="AVI3" i="10"/>
  <c r="AVH3" i="10"/>
  <c r="AVG3" i="10"/>
  <c r="AVF3" i="10"/>
  <c r="AVE3" i="10"/>
  <c r="AVD3" i="10"/>
  <c r="AVC3" i="10"/>
  <c r="AVB3" i="10"/>
  <c r="AVA3" i="10"/>
  <c r="AUZ3" i="10"/>
  <c r="AUY3" i="10"/>
  <c r="AUX3" i="10"/>
  <c r="AUW3" i="10"/>
  <c r="AUV3" i="10"/>
  <c r="AUU3" i="10"/>
  <c r="AUT3" i="10"/>
  <c r="AUS3" i="10"/>
  <c r="AUR3" i="10"/>
  <c r="AUQ3" i="10"/>
  <c r="AUP3" i="10"/>
  <c r="AUO3" i="10"/>
  <c r="AUN3" i="10"/>
  <c r="AUM3" i="10"/>
  <c r="AUL3" i="10"/>
  <c r="AUK3" i="10"/>
  <c r="AUJ3" i="10"/>
  <c r="AUI3" i="10"/>
  <c r="AUH3" i="10"/>
  <c r="AUG3" i="10"/>
  <c r="AUF3" i="10"/>
  <c r="AUE3" i="10"/>
  <c r="AUD3" i="10"/>
  <c r="AUC3" i="10"/>
  <c r="AUB3" i="10"/>
  <c r="AUA3" i="10"/>
  <c r="ATZ3" i="10"/>
  <c r="ATY3" i="10"/>
  <c r="ATX3" i="10"/>
  <c r="ATW3" i="10"/>
  <c r="ATV3" i="10"/>
  <c r="ATU3" i="10"/>
  <c r="ATT3" i="10"/>
  <c r="ATS3" i="10"/>
  <c r="ATR3" i="10"/>
  <c r="ATQ3" i="10"/>
  <c r="ATP3" i="10"/>
  <c r="ATO3" i="10"/>
  <c r="ATN3" i="10"/>
  <c r="ATM3" i="10"/>
  <c r="ATL3" i="10"/>
  <c r="ATK3" i="10"/>
  <c r="ATJ3" i="10"/>
  <c r="ATI3" i="10"/>
  <c r="ATH3" i="10"/>
  <c r="ATG3" i="10"/>
  <c r="ATF3" i="10"/>
  <c r="ATE3" i="10"/>
  <c r="ATD3" i="10"/>
  <c r="ATC3" i="10"/>
  <c r="ATB3" i="10"/>
  <c r="ATA3" i="10"/>
  <c r="ASZ3" i="10"/>
  <c r="ASY3" i="10"/>
  <c r="ASX3" i="10"/>
  <c r="ASW3" i="10"/>
  <c r="ASV3" i="10"/>
  <c r="ASU3" i="10"/>
  <c r="AST3" i="10"/>
  <c r="ASS3" i="10"/>
  <c r="ASR3" i="10"/>
  <c r="ASQ3" i="10"/>
  <c r="ASP3" i="10"/>
  <c r="ASO3" i="10"/>
  <c r="ASN3" i="10"/>
  <c r="ASM3" i="10"/>
  <c r="ASL3" i="10"/>
  <c r="ASK3" i="10"/>
  <c r="ASJ3" i="10"/>
  <c r="ASI3" i="10"/>
  <c r="ASH3" i="10"/>
  <c r="ASG3" i="10"/>
  <c r="ASF3" i="10"/>
  <c r="ASE3" i="10"/>
  <c r="ASD3" i="10"/>
  <c r="ASC3" i="10"/>
  <c r="ASB3" i="10"/>
  <c r="ASA3" i="10"/>
  <c r="ARZ3" i="10"/>
  <c r="ARY3" i="10"/>
  <c r="ARX3" i="10"/>
  <c r="ARW3" i="10"/>
  <c r="ARV3" i="10"/>
  <c r="ARU3" i="10"/>
  <c r="ART3" i="10"/>
  <c r="ARS3" i="10"/>
  <c r="ARR3" i="10"/>
  <c r="ARQ3" i="10"/>
  <c r="ARP3" i="10"/>
  <c r="ARO3" i="10"/>
  <c r="ARN3" i="10"/>
  <c r="ARM3" i="10"/>
  <c r="ARL3" i="10"/>
  <c r="ARK3" i="10"/>
  <c r="ARJ3" i="10"/>
  <c r="ARI3" i="10"/>
  <c r="ARH3" i="10"/>
  <c r="ARG3" i="10"/>
  <c r="ARF3" i="10"/>
  <c r="ARE3" i="10"/>
  <c r="ARD3" i="10"/>
  <c r="ARC3" i="10"/>
  <c r="ARB3" i="10"/>
  <c r="ARA3" i="10"/>
  <c r="AQZ3" i="10"/>
  <c r="AQY3" i="10"/>
  <c r="AQX3" i="10"/>
  <c r="AQW3" i="10"/>
  <c r="AQV3" i="10"/>
  <c r="AQU3" i="10"/>
  <c r="AQT3" i="10"/>
  <c r="AQS3" i="10"/>
  <c r="AQR3" i="10"/>
  <c r="AQQ3" i="10"/>
  <c r="AQP3" i="10"/>
  <c r="AQO3" i="10"/>
  <c r="AQN3" i="10"/>
  <c r="AQM3" i="10"/>
  <c r="AQL3" i="10"/>
  <c r="AQK3" i="10"/>
  <c r="AQJ3" i="10"/>
  <c r="AQI3" i="10"/>
  <c r="AQH3" i="10"/>
  <c r="AQG3" i="10"/>
  <c r="AQF3" i="10"/>
  <c r="AQE3" i="10"/>
  <c r="AQD3" i="10"/>
  <c r="AQC3" i="10"/>
  <c r="AQB3" i="10"/>
  <c r="AQA3" i="10"/>
  <c r="APZ3" i="10"/>
  <c r="APY3" i="10"/>
  <c r="APX3" i="10"/>
  <c r="APW3" i="10"/>
  <c r="APV3" i="10"/>
  <c r="APU3" i="10"/>
  <c r="APT3" i="10"/>
  <c r="APS3" i="10"/>
  <c r="APR3" i="10"/>
  <c r="APQ3" i="10"/>
  <c r="APP3" i="10"/>
  <c r="APO3" i="10"/>
  <c r="APN3" i="10"/>
  <c r="APM3" i="10"/>
  <c r="APL3" i="10"/>
  <c r="APK3" i="10"/>
  <c r="APJ3" i="10"/>
  <c r="API3" i="10"/>
  <c r="APH3" i="10"/>
  <c r="APG3" i="10"/>
  <c r="APF3" i="10"/>
  <c r="APE3" i="10"/>
  <c r="APD3" i="10"/>
  <c r="APC3" i="10"/>
  <c r="APB3" i="10"/>
  <c r="APA3" i="10"/>
  <c r="AOZ3" i="10"/>
  <c r="AOY3" i="10"/>
  <c r="AOX3" i="10"/>
  <c r="AOW3" i="10"/>
  <c r="AOV3" i="10"/>
  <c r="AOU3" i="10"/>
  <c r="AOT3" i="10"/>
  <c r="AOS3" i="10"/>
  <c r="AOR3" i="10"/>
  <c r="AOQ3" i="10"/>
  <c r="AOP3" i="10"/>
  <c r="AOO3" i="10"/>
  <c r="AON3" i="10"/>
  <c r="AOM3" i="10"/>
  <c r="AOL3" i="10"/>
  <c r="AOK3" i="10"/>
  <c r="AOJ3" i="10"/>
  <c r="AOI3" i="10"/>
  <c r="AOH3" i="10"/>
  <c r="AOG3" i="10"/>
  <c r="AOF3" i="10"/>
  <c r="AOE3" i="10"/>
  <c r="AOD3" i="10"/>
  <c r="AOC3" i="10"/>
  <c r="AOB3" i="10"/>
  <c r="AOA3" i="10"/>
  <c r="ANZ3" i="10"/>
  <c r="ANY3" i="10"/>
  <c r="ANX3" i="10"/>
  <c r="ANW3" i="10"/>
  <c r="ANV3" i="10"/>
  <c r="ANU3" i="10"/>
  <c r="ANT3" i="10"/>
  <c r="ANS3" i="10"/>
  <c r="ANR3" i="10"/>
  <c r="ANQ3" i="10"/>
  <c r="ANP3" i="10"/>
  <c r="ANO3" i="10"/>
  <c r="ANN3" i="10"/>
  <c r="ANM3" i="10"/>
  <c r="ANL3" i="10"/>
  <c r="ANK3" i="10"/>
  <c r="ANJ3" i="10"/>
  <c r="ANI3" i="10"/>
  <c r="ANH3" i="10"/>
  <c r="ANG3" i="10"/>
  <c r="ANF3" i="10"/>
  <c r="ANE3" i="10"/>
  <c r="AND3" i="10"/>
  <c r="ANC3" i="10"/>
  <c r="ANB3" i="10"/>
  <c r="ANA3" i="10"/>
  <c r="AMZ3" i="10"/>
  <c r="AMY3" i="10"/>
  <c r="AMX3" i="10"/>
  <c r="AMW3" i="10"/>
  <c r="AMV3" i="10"/>
  <c r="AMU3" i="10"/>
  <c r="AMT3" i="10"/>
  <c r="AMS3" i="10"/>
  <c r="AMR3" i="10"/>
  <c r="AMQ3" i="10"/>
  <c r="AMP3" i="10"/>
  <c r="AMO3" i="10"/>
  <c r="AMN3" i="10"/>
  <c r="AMM3" i="10"/>
  <c r="AML3" i="10"/>
  <c r="AMK3" i="10"/>
  <c r="AMJ3" i="10"/>
  <c r="AMI3" i="10"/>
  <c r="AMH3" i="10"/>
  <c r="AMG3" i="10"/>
  <c r="AMF3" i="10"/>
  <c r="AME3" i="10"/>
  <c r="AMD3" i="10"/>
  <c r="AMC3" i="10"/>
  <c r="AMB3" i="10"/>
  <c r="AMA3" i="10"/>
  <c r="ALZ3" i="10"/>
  <c r="ALY3" i="10"/>
  <c r="ALX3" i="10"/>
  <c r="ALW3" i="10"/>
  <c r="ALV3" i="10"/>
  <c r="ALU3" i="10"/>
  <c r="ALT3" i="10"/>
  <c r="ALS3" i="10"/>
  <c r="ALR3" i="10"/>
  <c r="ALQ3" i="10"/>
  <c r="ALP3" i="10"/>
  <c r="ALO3" i="10"/>
  <c r="ALN3" i="10"/>
  <c r="ALM3" i="10"/>
  <c r="ALL3" i="10"/>
  <c r="ALK3" i="10"/>
  <c r="ALJ3" i="10"/>
  <c r="ALI3" i="10"/>
  <c r="ALH3" i="10"/>
  <c r="ALG3" i="10"/>
  <c r="ALF3" i="10"/>
  <c r="ALE3" i="10"/>
  <c r="ALD3" i="10"/>
  <c r="ALC3" i="10"/>
  <c r="ALB3" i="10"/>
  <c r="ALA3" i="10"/>
  <c r="AKZ3" i="10"/>
  <c r="AKY3" i="10"/>
  <c r="AKX3" i="10"/>
  <c r="AKW3" i="10"/>
  <c r="AKV3" i="10"/>
  <c r="AKU3" i="10"/>
  <c r="AKT3" i="10"/>
  <c r="AKS3" i="10"/>
  <c r="AKR3" i="10"/>
  <c r="AKQ3" i="10"/>
  <c r="AKP3" i="10"/>
  <c r="AKO3" i="10"/>
  <c r="AKN3" i="10"/>
  <c r="AKM3" i="10"/>
  <c r="AKL3" i="10"/>
  <c r="AKK3" i="10"/>
  <c r="AKJ3" i="10"/>
  <c r="AKI3" i="10"/>
  <c r="AKH3" i="10"/>
  <c r="AKG3" i="10"/>
  <c r="AKF3" i="10"/>
  <c r="AKE3" i="10"/>
  <c r="AKD3" i="10"/>
  <c r="AKC3" i="10"/>
  <c r="AKB3" i="10"/>
  <c r="AKA3" i="10"/>
  <c r="AJZ3" i="10"/>
  <c r="AJY3" i="10"/>
  <c r="AJX3" i="10"/>
  <c r="AJW3" i="10"/>
  <c r="AJV3" i="10"/>
  <c r="AJU3" i="10"/>
  <c r="AJT3" i="10"/>
  <c r="AJS3" i="10"/>
  <c r="AJR3" i="10"/>
  <c r="AJQ3" i="10"/>
  <c r="AJP3" i="10"/>
  <c r="AJO3" i="10"/>
  <c r="AJN3" i="10"/>
  <c r="AJM3" i="10"/>
  <c r="AJL3" i="10"/>
  <c r="AJK3" i="10"/>
  <c r="AJJ3" i="10"/>
  <c r="AJI3" i="10"/>
  <c r="AJH3" i="10"/>
  <c r="AJG3" i="10"/>
  <c r="AJF3" i="10"/>
  <c r="AJE3" i="10"/>
  <c r="AJD3" i="10"/>
  <c r="AJC3" i="10"/>
  <c r="AJB3" i="10"/>
  <c r="AJA3" i="10"/>
  <c r="AIZ3" i="10"/>
  <c r="AIY3" i="10"/>
  <c r="AIX3" i="10"/>
  <c r="AIW3" i="10"/>
  <c r="AIV3" i="10"/>
  <c r="AIU3" i="10"/>
  <c r="AIT3" i="10"/>
  <c r="AIS3" i="10"/>
  <c r="AIR3" i="10"/>
  <c r="AIQ3" i="10"/>
  <c r="AIP3" i="10"/>
  <c r="AIO3" i="10"/>
  <c r="AIN3" i="10"/>
  <c r="AIM3" i="10"/>
  <c r="AIL3" i="10"/>
  <c r="AIK3" i="10"/>
  <c r="AIJ3" i="10"/>
  <c r="AII3" i="10"/>
  <c r="AIH3" i="10"/>
  <c r="AIG3" i="10"/>
  <c r="AIF3" i="10"/>
  <c r="AIE3" i="10"/>
  <c r="AID3" i="10"/>
  <c r="AIC3" i="10"/>
  <c r="AIB3" i="10"/>
  <c r="AIA3" i="10"/>
  <c r="AHZ3" i="10"/>
  <c r="AHY3" i="10"/>
  <c r="AHX3" i="10"/>
  <c r="AHW3" i="10"/>
  <c r="AHV3" i="10"/>
  <c r="AHU3" i="10"/>
  <c r="AHT3" i="10"/>
  <c r="AHS3" i="10"/>
  <c r="AHR3" i="10"/>
  <c r="AHQ3" i="10"/>
  <c r="AHP3" i="10"/>
  <c r="AHO3" i="10"/>
  <c r="AHN3" i="10"/>
  <c r="AHM3" i="10"/>
  <c r="AHL3" i="10"/>
  <c r="AHK3" i="10"/>
  <c r="AHJ3" i="10"/>
  <c r="AHI3" i="10"/>
  <c r="AHH3" i="10"/>
  <c r="AHG3" i="10"/>
  <c r="AHF3" i="10"/>
  <c r="AHE3" i="10"/>
  <c r="AHD3" i="10"/>
  <c r="AHC3" i="10"/>
  <c r="AHB3" i="10"/>
  <c r="AHA3" i="10"/>
  <c r="AGZ3" i="10"/>
  <c r="AGY3" i="10"/>
  <c r="AGX3" i="10"/>
  <c r="AGW3" i="10"/>
  <c r="AGV3" i="10"/>
  <c r="AGU3" i="10"/>
  <c r="AGT3" i="10"/>
  <c r="AGS3" i="10"/>
  <c r="AGR3" i="10"/>
  <c r="AGQ3" i="10"/>
  <c r="AGP3" i="10"/>
  <c r="AGO3" i="10"/>
  <c r="AGN3" i="10"/>
  <c r="AGM3" i="10"/>
  <c r="AGL3" i="10"/>
  <c r="AGK3" i="10"/>
  <c r="AGJ3" i="10"/>
  <c r="AGI3" i="10"/>
  <c r="AGH3" i="10"/>
  <c r="AGG3" i="10"/>
  <c r="AGF3" i="10"/>
  <c r="AGE3" i="10"/>
  <c r="AGD3" i="10"/>
  <c r="AGC3" i="10"/>
  <c r="AGB3" i="10"/>
  <c r="AGA3" i="10"/>
  <c r="AFZ3" i="10"/>
  <c r="AFY3" i="10"/>
  <c r="AFX3" i="10"/>
  <c r="AFW3" i="10"/>
  <c r="AFV3" i="10"/>
  <c r="AFU3" i="10"/>
  <c r="AFT3" i="10"/>
  <c r="AFS3" i="10"/>
  <c r="AFR3" i="10"/>
  <c r="AFQ3" i="10"/>
  <c r="AFP3" i="10"/>
  <c r="AFO3" i="10"/>
  <c r="AFN3" i="10"/>
  <c r="AFM3" i="10"/>
  <c r="AFL3" i="10"/>
  <c r="AFK3" i="10"/>
  <c r="AFJ3" i="10"/>
  <c r="AFI3" i="10"/>
  <c r="AFH3" i="10"/>
  <c r="AFG3" i="10"/>
  <c r="AFF3" i="10"/>
  <c r="AFE3" i="10"/>
  <c r="AFD3" i="10"/>
  <c r="AFC3" i="10"/>
  <c r="AFB3" i="10"/>
  <c r="AFA3" i="10"/>
  <c r="AEZ3" i="10"/>
  <c r="AEY3" i="10"/>
  <c r="AEX3" i="10"/>
  <c r="AEW3" i="10"/>
  <c r="AEV3" i="10"/>
  <c r="AEU3" i="10"/>
  <c r="AET3" i="10"/>
  <c r="AES3" i="10"/>
  <c r="AER3" i="10"/>
  <c r="AEQ3" i="10"/>
  <c r="AEP3" i="10"/>
  <c r="AEO3" i="10"/>
  <c r="AEN3" i="10"/>
  <c r="AEM3" i="10"/>
  <c r="AEL3" i="10"/>
  <c r="AEK3" i="10"/>
  <c r="AEJ3" i="10"/>
  <c r="AEI3" i="10"/>
  <c r="AEH3" i="10"/>
  <c r="AEG3" i="10"/>
  <c r="AEF3" i="10"/>
  <c r="AEE3" i="10"/>
  <c r="AED3" i="10"/>
  <c r="AEC3" i="10"/>
  <c r="AEB3" i="10"/>
  <c r="AEA3" i="10"/>
  <c r="ADZ3" i="10"/>
  <c r="ADY3" i="10"/>
  <c r="ADX3" i="10"/>
  <c r="ADW3" i="10"/>
  <c r="ADV3" i="10"/>
  <c r="ADU3" i="10"/>
  <c r="ADT3" i="10"/>
  <c r="ADS3" i="10"/>
  <c r="ADR3" i="10"/>
  <c r="ADQ3" i="10"/>
  <c r="ADP3" i="10"/>
  <c r="ADO3" i="10"/>
  <c r="ADN3" i="10"/>
  <c r="ADM3" i="10"/>
  <c r="ADL3" i="10"/>
  <c r="ADK3" i="10"/>
  <c r="ADJ3" i="10"/>
  <c r="ADI3" i="10"/>
  <c r="ADH3" i="10"/>
  <c r="ADG3" i="10"/>
  <c r="ADF3" i="10"/>
  <c r="ADE3" i="10"/>
  <c r="ADD3" i="10"/>
  <c r="ADC3" i="10"/>
  <c r="ADB3" i="10"/>
  <c r="ADA3" i="10"/>
  <c r="ACZ3" i="10"/>
  <c r="ACY3" i="10"/>
  <c r="ACX3" i="10"/>
  <c r="ACW3" i="10"/>
  <c r="ACV3" i="10"/>
  <c r="ACU3" i="10"/>
  <c r="ACT3" i="10"/>
  <c r="ACS3" i="10"/>
  <c r="ACR3" i="10"/>
  <c r="ACQ3" i="10"/>
  <c r="ACP3" i="10"/>
  <c r="ACO3" i="10"/>
  <c r="ACN3" i="10"/>
  <c r="ACM3" i="10"/>
  <c r="ACL3" i="10"/>
  <c r="ACK3" i="10"/>
  <c r="ACJ3" i="10"/>
  <c r="ACI3" i="10"/>
  <c r="ACH3" i="10"/>
  <c r="ACG3" i="10"/>
  <c r="ACF3" i="10"/>
  <c r="ACE3" i="10"/>
  <c r="ACD3" i="10"/>
  <c r="ACC3" i="10"/>
  <c r="ACB3" i="10"/>
  <c r="ACA3" i="10"/>
  <c r="ABZ3" i="10"/>
  <c r="ABY3" i="10"/>
  <c r="ABX3" i="10"/>
  <c r="ABW3" i="10"/>
  <c r="ABV3" i="10"/>
  <c r="ABU3" i="10"/>
  <c r="ABT3" i="10"/>
  <c r="ABS3" i="10"/>
  <c r="ABR3" i="10"/>
  <c r="ABQ3" i="10"/>
  <c r="ABP3" i="10"/>
  <c r="ABO3" i="10"/>
  <c r="ABN3" i="10"/>
  <c r="ABM3" i="10"/>
  <c r="ABL3" i="10"/>
  <c r="ABK3" i="10"/>
  <c r="ABJ3" i="10"/>
  <c r="ABI3" i="10"/>
  <c r="ABH3" i="10"/>
  <c r="ABG3" i="10"/>
  <c r="ABF3" i="10"/>
  <c r="ABE3" i="10"/>
  <c r="ABD3" i="10"/>
  <c r="ABC3" i="10"/>
  <c r="ABB3" i="10"/>
  <c r="ABA3" i="10"/>
  <c r="AAZ3" i="10"/>
  <c r="AAY3" i="10"/>
  <c r="AAX3" i="10"/>
  <c r="AAW3" i="10"/>
  <c r="AAV3" i="10"/>
  <c r="AAU3" i="10"/>
  <c r="AAT3" i="10"/>
  <c r="AAS3" i="10"/>
  <c r="AAR3" i="10"/>
  <c r="AAQ3" i="10"/>
  <c r="AAP3" i="10"/>
  <c r="AAO3" i="10"/>
  <c r="AAN3" i="10"/>
  <c r="AAM3" i="10"/>
  <c r="AAL3" i="10"/>
  <c r="AAK3" i="10"/>
  <c r="AAJ3" i="10"/>
  <c r="AAI3" i="10"/>
  <c r="AAH3" i="10"/>
  <c r="AAG3" i="10"/>
  <c r="AAF3" i="10"/>
  <c r="AAE3" i="10"/>
  <c r="AAD3" i="10"/>
  <c r="AAC3" i="10"/>
  <c r="AAB3" i="10"/>
  <c r="AAA3" i="10"/>
  <c r="ZZ3" i="10"/>
  <c r="ZY3" i="10"/>
  <c r="ZX3" i="10"/>
  <c r="ZW3" i="10"/>
  <c r="ZV3" i="10"/>
  <c r="ZU3" i="10"/>
  <c r="ZT3" i="10"/>
  <c r="ZS3" i="10"/>
  <c r="ZR3" i="10"/>
  <c r="ZQ3" i="10"/>
  <c r="ZP3" i="10"/>
  <c r="ZO3" i="10"/>
  <c r="ZN3" i="10"/>
  <c r="ZM3" i="10"/>
  <c r="ZL3" i="10"/>
  <c r="ZK3" i="10"/>
  <c r="ZJ3" i="10"/>
  <c r="ZI3" i="10"/>
  <c r="ZH3" i="10"/>
  <c r="ZG3" i="10"/>
  <c r="ZF3" i="10"/>
  <c r="ZE3" i="10"/>
  <c r="ZD3" i="10"/>
  <c r="ZC3" i="10"/>
  <c r="ZB3" i="10"/>
  <c r="ZA3" i="10"/>
  <c r="YZ3" i="10"/>
  <c r="YY3" i="10"/>
  <c r="YX3" i="10"/>
  <c r="YW3" i="10"/>
  <c r="YV3" i="10"/>
  <c r="YU3" i="10"/>
  <c r="YT3" i="10"/>
  <c r="YS3" i="10"/>
  <c r="YR3" i="10"/>
  <c r="YQ3" i="10"/>
  <c r="YP3" i="10"/>
  <c r="YO3" i="10"/>
  <c r="YN3" i="10"/>
  <c r="YM3" i="10"/>
  <c r="YL3" i="10"/>
  <c r="YK3" i="10"/>
  <c r="YJ3" i="10"/>
  <c r="YI3" i="10"/>
  <c r="YH3" i="10"/>
  <c r="YG3" i="10"/>
  <c r="YF3" i="10"/>
  <c r="YE3" i="10"/>
  <c r="YD3" i="10"/>
  <c r="YC3" i="10"/>
  <c r="YB3" i="10"/>
  <c r="YA3" i="10"/>
  <c r="XZ3" i="10"/>
  <c r="XY3" i="10"/>
  <c r="XX3" i="10"/>
  <c r="XW3" i="10"/>
  <c r="XV3" i="10"/>
  <c r="XU3" i="10"/>
  <c r="XT3" i="10"/>
  <c r="XS3" i="10"/>
  <c r="XR3" i="10"/>
  <c r="XQ3" i="10"/>
  <c r="XP3" i="10"/>
  <c r="WT11" i="10"/>
  <c r="XE11" i="10"/>
  <c r="XO3" i="10"/>
  <c r="XN3" i="10"/>
  <c r="XM3" i="10"/>
  <c r="XL3" i="10"/>
  <c r="XK3" i="10"/>
  <c r="XJ3" i="10"/>
  <c r="XI3" i="10"/>
  <c r="XH3" i="10"/>
  <c r="XG3" i="10"/>
  <c r="XF3" i="10"/>
  <c r="XE3" i="10"/>
  <c r="WT3" i="10"/>
  <c r="BNA11" i="10"/>
  <c r="BMS11" i="10"/>
  <c r="BMT11" i="10"/>
  <c r="BMU11" i="10"/>
  <c r="BMV11" i="10"/>
  <c r="BMW11" i="10"/>
  <c r="BMX11" i="10"/>
  <c r="BMY11" i="10"/>
  <c r="BMZ11" i="10"/>
  <c r="BMR11" i="10"/>
  <c r="BMH11" i="10"/>
  <c r="BMI11" i="10"/>
  <c r="BMJ11" i="10"/>
  <c r="BMK11" i="10"/>
  <c r="BML11" i="10"/>
  <c r="BMM11" i="10"/>
  <c r="BMN11" i="10"/>
  <c r="BMO11" i="10"/>
  <c r="BMP11" i="10"/>
  <c r="BMG11" i="10"/>
  <c r="BLW11" i="10"/>
  <c r="BLX11" i="10"/>
  <c r="BLY11" i="10"/>
  <c r="BLZ11" i="10"/>
  <c r="BMA11" i="10"/>
  <c r="BMB11" i="10"/>
  <c r="BMC11" i="10"/>
  <c r="BMD11" i="10"/>
  <c r="BME11" i="10"/>
  <c r="BLV11" i="10"/>
  <c r="BLL11" i="10"/>
  <c r="BLM11" i="10"/>
  <c r="BLN11" i="10"/>
  <c r="BLO11" i="10"/>
  <c r="BLP11" i="10"/>
  <c r="BLQ11" i="10"/>
  <c r="BLR11" i="10"/>
  <c r="BLS11" i="10"/>
  <c r="BLT11" i="10"/>
  <c r="BLK11" i="10"/>
  <c r="BLA11" i="10"/>
  <c r="BLB11" i="10"/>
  <c r="BLC11" i="10"/>
  <c r="BLD11" i="10"/>
  <c r="BLE11" i="10"/>
  <c r="BLF11" i="10"/>
  <c r="BLG11" i="10"/>
  <c r="BLH11" i="10"/>
  <c r="BLI11" i="10"/>
  <c r="BKZ11" i="10"/>
  <c r="BKP11" i="10"/>
  <c r="BKQ11" i="10"/>
  <c r="BKR11" i="10"/>
  <c r="BKS11" i="10"/>
  <c r="BKT11" i="10"/>
  <c r="BKU11" i="10"/>
  <c r="BKV11" i="10"/>
  <c r="BKW11" i="10"/>
  <c r="BKX11" i="10"/>
  <c r="BKO11" i="10"/>
  <c r="BKE11" i="10"/>
  <c r="BKF11" i="10"/>
  <c r="BKG11" i="10"/>
  <c r="BKH11" i="10"/>
  <c r="BKI11" i="10"/>
  <c r="BKJ11" i="10"/>
  <c r="BKK11" i="10"/>
  <c r="BKL11" i="10"/>
  <c r="BKM11" i="10"/>
  <c r="BKD11" i="10"/>
  <c r="BJT11" i="10"/>
  <c r="BJU11" i="10"/>
  <c r="BJV11" i="10"/>
  <c r="BJW11" i="10"/>
  <c r="BJX11" i="10"/>
  <c r="BJY11" i="10"/>
  <c r="BJZ11" i="10"/>
  <c r="BKA11" i="10"/>
  <c r="BKB11" i="10"/>
  <c r="BJS11" i="10"/>
  <c r="BJI11" i="10"/>
  <c r="BJJ11" i="10"/>
  <c r="BJK11" i="10"/>
  <c r="BJL11" i="10"/>
  <c r="BJM11" i="10"/>
  <c r="BJN11" i="10"/>
  <c r="BJO11" i="10"/>
  <c r="BJP11" i="10"/>
  <c r="BJQ11" i="10"/>
  <c r="BJH11" i="10"/>
  <c r="BIX11" i="10"/>
  <c r="BIY11" i="10"/>
  <c r="BIZ11" i="10"/>
  <c r="BJA11" i="10"/>
  <c r="BJB11" i="10"/>
  <c r="BJC11" i="10"/>
  <c r="BJD11" i="10"/>
  <c r="BJE11" i="10"/>
  <c r="BJF11" i="10"/>
  <c r="BIW11" i="10"/>
  <c r="BIM11" i="10"/>
  <c r="BIN11" i="10"/>
  <c r="BIO11" i="10"/>
  <c r="BIP11" i="10"/>
  <c r="BIQ11" i="10"/>
  <c r="BIR11" i="10"/>
  <c r="BIS11" i="10"/>
  <c r="BIT11" i="10"/>
  <c r="BIU11" i="10"/>
  <c r="BIL11" i="10"/>
  <c r="BIB11" i="10"/>
  <c r="BIC11" i="10"/>
  <c r="BID11" i="10"/>
  <c r="BIE11" i="10"/>
  <c r="BIF11" i="10"/>
  <c r="BIG11" i="10"/>
  <c r="BIH11" i="10"/>
  <c r="BII11" i="10"/>
  <c r="BIJ11" i="10"/>
  <c r="BIA11" i="10"/>
  <c r="BHQ11" i="10"/>
  <c r="BHR11" i="10"/>
  <c r="BHS11" i="10"/>
  <c r="BHT11" i="10"/>
  <c r="BHU11" i="10"/>
  <c r="BHV11" i="10"/>
  <c r="BHW11" i="10"/>
  <c r="BHX11" i="10"/>
  <c r="BHY11" i="10"/>
  <c r="BHP11" i="10"/>
  <c r="BHF11" i="10"/>
  <c r="BHG11" i="10"/>
  <c r="BHH11" i="10"/>
  <c r="BHI11" i="10"/>
  <c r="BHJ11" i="10"/>
  <c r="BHK11" i="10"/>
  <c r="BHL11" i="10"/>
  <c r="BHM11" i="10"/>
  <c r="BHN11" i="10"/>
  <c r="BHE11" i="10"/>
  <c r="BGU11" i="10"/>
  <c r="BGV11" i="10"/>
  <c r="BGW11" i="10"/>
  <c r="BGX11" i="10"/>
  <c r="BGY11" i="10"/>
  <c r="BGZ11" i="10"/>
  <c r="BHA11" i="10"/>
  <c r="BHB11" i="10"/>
  <c r="BHC11" i="10"/>
  <c r="BGT11" i="10"/>
  <c r="BGJ11" i="10"/>
  <c r="BGK11" i="10"/>
  <c r="BGL11" i="10"/>
  <c r="BGM11" i="10"/>
  <c r="BGN11" i="10"/>
  <c r="BGO11" i="10"/>
  <c r="BGP11" i="10"/>
  <c r="BGQ11" i="10"/>
  <c r="BGR11" i="10"/>
  <c r="BGI11" i="10"/>
  <c r="BFY11" i="10"/>
  <c r="BFZ11" i="10"/>
  <c r="BGA11" i="10"/>
  <c r="BGB11" i="10"/>
  <c r="BGC11" i="10"/>
  <c r="BGD11" i="10"/>
  <c r="BGE11" i="10"/>
  <c r="BGF11" i="10"/>
  <c r="BGG11" i="10"/>
  <c r="BFX11" i="10"/>
  <c r="BFN11" i="10"/>
  <c r="BFO11" i="10"/>
  <c r="BFP11" i="10"/>
  <c r="BFQ11" i="10"/>
  <c r="BFR11" i="10"/>
  <c r="BFS11" i="10"/>
  <c r="BFT11" i="10"/>
  <c r="BFU11" i="10"/>
  <c r="BFV11" i="10"/>
  <c r="BFM11" i="10"/>
  <c r="BFC11" i="10"/>
  <c r="BFD11" i="10"/>
  <c r="BFE11" i="10"/>
  <c r="BFF11" i="10"/>
  <c r="BFG11" i="10"/>
  <c r="BFH11" i="10"/>
  <c r="BFI11" i="10"/>
  <c r="BFJ11" i="10"/>
  <c r="BFK11" i="10"/>
  <c r="BFB11" i="10"/>
  <c r="BER11" i="10"/>
  <c r="BES11" i="10"/>
  <c r="BET11" i="10"/>
  <c r="BEU11" i="10"/>
  <c r="BEV11" i="10"/>
  <c r="BEW11" i="10"/>
  <c r="BEX11" i="10"/>
  <c r="BEY11" i="10"/>
  <c r="BEZ11" i="10"/>
  <c r="BEQ11" i="10"/>
  <c r="BEG11" i="10"/>
  <c r="BEH11" i="10"/>
  <c r="BEI11" i="10"/>
  <c r="BEJ11" i="10"/>
  <c r="BEK11" i="10"/>
  <c r="BEL11" i="10"/>
  <c r="BEM11" i="10"/>
  <c r="BEN11" i="10"/>
  <c r="BEO11" i="10"/>
  <c r="BEF11" i="10"/>
  <c r="BDV11" i="10"/>
  <c r="BDW11" i="10"/>
  <c r="BDX11" i="10"/>
  <c r="BDY11" i="10"/>
  <c r="BDZ11" i="10"/>
  <c r="BEA11" i="10"/>
  <c r="BEB11" i="10"/>
  <c r="BEC11" i="10"/>
  <c r="BED11" i="10"/>
  <c r="BDU11" i="10"/>
  <c r="BDK11" i="10"/>
  <c r="BDL11" i="10"/>
  <c r="BDM11" i="10"/>
  <c r="BDN11" i="10"/>
  <c r="BDO11" i="10"/>
  <c r="BDP11" i="10"/>
  <c r="BDQ11" i="10"/>
  <c r="BDR11" i="10"/>
  <c r="BDS11" i="10"/>
  <c r="BDJ11" i="10"/>
  <c r="BCZ11" i="10"/>
  <c r="BDA11" i="10"/>
  <c r="BDB11" i="10"/>
  <c r="BDC11" i="10"/>
  <c r="BDD11" i="10"/>
  <c r="BDE11" i="10"/>
  <c r="BDF11" i="10"/>
  <c r="BDG11" i="10"/>
  <c r="BDH11" i="10"/>
  <c r="BCY11" i="10"/>
  <c r="BCO11" i="10"/>
  <c r="BCP11" i="10"/>
  <c r="BCQ11" i="10"/>
  <c r="BCR11" i="10"/>
  <c r="BCS11" i="10"/>
  <c r="BCT11" i="10"/>
  <c r="BCU11" i="10"/>
  <c r="BCV11" i="10"/>
  <c r="BCW11" i="10"/>
  <c r="BCN11" i="10"/>
  <c r="BCD11" i="10"/>
  <c r="BCE11" i="10"/>
  <c r="BCF11" i="10"/>
  <c r="BCG11" i="10"/>
  <c r="BCH11" i="10"/>
  <c r="BCI11" i="10"/>
  <c r="BCJ11" i="10"/>
  <c r="BCK11" i="10"/>
  <c r="BCL11" i="10"/>
  <c r="BCC11" i="10"/>
  <c r="BBS11" i="10"/>
  <c r="BBT11" i="10"/>
  <c r="BBU11" i="10"/>
  <c r="BBV11" i="10"/>
  <c r="BBW11" i="10"/>
  <c r="BBX11" i="10"/>
  <c r="BBY11" i="10"/>
  <c r="BBZ11" i="10"/>
  <c r="BCA11" i="10"/>
  <c r="BBR11" i="10"/>
  <c r="BBH11" i="10"/>
  <c r="BBI11" i="10"/>
  <c r="BBJ11" i="10"/>
  <c r="BBK11" i="10"/>
  <c r="BBL11" i="10"/>
  <c r="BBM11" i="10"/>
  <c r="BBN11" i="10"/>
  <c r="BBO11" i="10"/>
  <c r="BBP11" i="10"/>
  <c r="BBG11" i="10"/>
  <c r="BAW11" i="10"/>
  <c r="BAX11" i="10"/>
  <c r="BAY11" i="10"/>
  <c r="BAZ11" i="10"/>
  <c r="BBA11" i="10"/>
  <c r="BBB11" i="10"/>
  <c r="BBC11" i="10"/>
  <c r="BBD11" i="10"/>
  <c r="BBE11" i="10"/>
  <c r="BAV11" i="10"/>
  <c r="BAL11" i="10"/>
  <c r="BAM11" i="10"/>
  <c r="BAN11" i="10"/>
  <c r="BAO11" i="10"/>
  <c r="BAP11" i="10"/>
  <c r="BAQ11" i="10"/>
  <c r="BAR11" i="10"/>
  <c r="BAS11" i="10"/>
  <c r="BAT11" i="10"/>
  <c r="BAK11" i="10"/>
  <c r="BAA11" i="10"/>
  <c r="BAB11" i="10"/>
  <c r="BAC11" i="10"/>
  <c r="BAD11" i="10"/>
  <c r="BAE11" i="10"/>
  <c r="BAF11" i="10"/>
  <c r="BAG11" i="10"/>
  <c r="BAH11" i="10"/>
  <c r="BAI11" i="10"/>
  <c r="AZZ11" i="10"/>
  <c r="AZP11" i="10"/>
  <c r="AZQ11" i="10"/>
  <c r="AZR11" i="10"/>
  <c r="AZS11" i="10"/>
  <c r="AZT11" i="10"/>
  <c r="AZU11" i="10"/>
  <c r="AZV11" i="10"/>
  <c r="AZW11" i="10"/>
  <c r="AZX11" i="10"/>
  <c r="AZO11" i="10"/>
  <c r="AZL11" i="10"/>
  <c r="AZM11" i="10"/>
  <c r="AZE11" i="10"/>
  <c r="AZF11" i="10"/>
  <c r="AZG11" i="10"/>
  <c r="AZH11" i="10"/>
  <c r="AZI11" i="10"/>
  <c r="AZJ11" i="10"/>
  <c r="AZK11" i="10"/>
  <c r="AZD11" i="10"/>
  <c r="AYT11" i="10"/>
  <c r="AYU11" i="10"/>
  <c r="AYV11" i="10"/>
  <c r="AYW11" i="10"/>
  <c r="AYX11" i="10"/>
  <c r="AYY11" i="10"/>
  <c r="AYZ11" i="10"/>
  <c r="AZA11" i="10"/>
  <c r="AZB11" i="10"/>
  <c r="AYS11" i="10"/>
  <c r="AYI11" i="10"/>
  <c r="AYJ11" i="10"/>
  <c r="AYK11" i="10"/>
  <c r="AYL11" i="10"/>
  <c r="AYM11" i="10"/>
  <c r="AYN11" i="10"/>
  <c r="AYO11" i="10"/>
  <c r="AYP11" i="10"/>
  <c r="AYQ11" i="10"/>
  <c r="AYH11" i="10"/>
  <c r="AXX11" i="10"/>
  <c r="AXY11" i="10"/>
  <c r="AXZ11" i="10"/>
  <c r="AYA11" i="10"/>
  <c r="AYB11" i="10"/>
  <c r="AYC11" i="10"/>
  <c r="AYD11" i="10"/>
  <c r="AYE11" i="10"/>
  <c r="AYF11" i="10"/>
  <c r="AXW11" i="10"/>
  <c r="AXM11" i="10"/>
  <c r="AXN11" i="10"/>
  <c r="AXO11" i="10"/>
  <c r="AXP11" i="10"/>
  <c r="AXQ11" i="10"/>
  <c r="AXR11" i="10"/>
  <c r="AXS11" i="10"/>
  <c r="AXT11" i="10"/>
  <c r="AXU11" i="10"/>
  <c r="AXL11" i="10"/>
  <c r="AXB11" i="10"/>
  <c r="AXC11" i="10"/>
  <c r="AXD11" i="10"/>
  <c r="AXE11" i="10"/>
  <c r="AXF11" i="10"/>
  <c r="AXG11" i="10"/>
  <c r="AXH11" i="10"/>
  <c r="AXI11" i="10"/>
  <c r="AXJ11" i="10"/>
  <c r="AXA11" i="10"/>
  <c r="AWQ11" i="10"/>
  <c r="AWR11" i="10"/>
  <c r="AWS11" i="10"/>
  <c r="AWT11" i="10"/>
  <c r="AWU11" i="10"/>
  <c r="AWV11" i="10"/>
  <c r="AWW11" i="10"/>
  <c r="AWX11" i="10"/>
  <c r="AWY11" i="10"/>
  <c r="AWP11" i="10"/>
  <c r="AWF11" i="10"/>
  <c r="AWG11" i="10"/>
  <c r="AWH11" i="10"/>
  <c r="AWI11" i="10"/>
  <c r="AWJ11" i="10"/>
  <c r="AWK11" i="10"/>
  <c r="AWL11" i="10"/>
  <c r="AWM11" i="10"/>
  <c r="AWN11" i="10"/>
  <c r="AWE11" i="10"/>
  <c r="AVU11" i="10"/>
  <c r="AVV11" i="10"/>
  <c r="AVW11" i="10"/>
  <c r="AVX11" i="10"/>
  <c r="AVY11" i="10"/>
  <c r="AVZ11" i="10"/>
  <c r="AWA11" i="10"/>
  <c r="AWB11" i="10"/>
  <c r="AWC11" i="10"/>
  <c r="AVT11" i="10"/>
  <c r="AVJ11" i="10"/>
  <c r="AVK11" i="10"/>
  <c r="AVL11" i="10"/>
  <c r="AVM11" i="10"/>
  <c r="AVN11" i="10"/>
  <c r="AVO11" i="10"/>
  <c r="AVP11" i="10"/>
  <c r="AVQ11" i="10"/>
  <c r="AVR11" i="10"/>
  <c r="AVI11" i="10"/>
  <c r="AUY11" i="10"/>
  <c r="AUZ11" i="10"/>
  <c r="AVA11" i="10"/>
  <c r="AVB11" i="10"/>
  <c r="AVC11" i="10"/>
  <c r="AVD11" i="10"/>
  <c r="AVE11" i="10"/>
  <c r="AVF11" i="10"/>
  <c r="AVG11" i="10"/>
  <c r="AUX11" i="10"/>
  <c r="AUN11" i="10"/>
  <c r="AUO11" i="10"/>
  <c r="AUP11" i="10"/>
  <c r="AUQ11" i="10"/>
  <c r="AUR11" i="10"/>
  <c r="AUS11" i="10"/>
  <c r="AUT11" i="10"/>
  <c r="AUU11" i="10"/>
  <c r="AUV11" i="10"/>
  <c r="AUM11" i="10"/>
  <c r="AUC11" i="10"/>
  <c r="AUD11" i="10"/>
  <c r="AUE11" i="10"/>
  <c r="AUF11" i="10"/>
  <c r="AUG11" i="10"/>
  <c r="AUH11" i="10"/>
  <c r="AUI11" i="10"/>
  <c r="AUJ11" i="10"/>
  <c r="AUK11" i="10"/>
  <c r="AUB11" i="10"/>
  <c r="ATR11" i="10"/>
  <c r="ATS11" i="10"/>
  <c r="ATT11" i="10"/>
  <c r="ATU11" i="10"/>
  <c r="ATV11" i="10"/>
  <c r="ATW11" i="10"/>
  <c r="ATX11" i="10"/>
  <c r="ATY11" i="10"/>
  <c r="ATZ11" i="10"/>
  <c r="ATQ11" i="10"/>
  <c r="ATG11" i="10"/>
  <c r="ATH11" i="10"/>
  <c r="ATI11" i="10"/>
  <c r="ATJ11" i="10"/>
  <c r="ATK11" i="10"/>
  <c r="ATL11" i="10"/>
  <c r="ATM11" i="10"/>
  <c r="ATN11" i="10"/>
  <c r="ATO11" i="10"/>
  <c r="ATF11" i="10"/>
  <c r="ASV11" i="10"/>
  <c r="ASW11" i="10"/>
  <c r="ASX11" i="10"/>
  <c r="ASY11" i="10"/>
  <c r="ASZ11" i="10"/>
  <c r="ATA11" i="10"/>
  <c r="ATB11" i="10"/>
  <c r="ATC11" i="10"/>
  <c r="ATD11" i="10"/>
  <c r="ASU11" i="10"/>
  <c r="ASK11" i="10"/>
  <c r="ASL11" i="10"/>
  <c r="ASM11" i="10"/>
  <c r="ASN11" i="10"/>
  <c r="ASO11" i="10"/>
  <c r="ASP11" i="10"/>
  <c r="ASQ11" i="10"/>
  <c r="ASR11" i="10"/>
  <c r="ASS11" i="10"/>
  <c r="ASJ11" i="10"/>
  <c r="ARZ11" i="10"/>
  <c r="ASA11" i="10"/>
  <c r="ASB11" i="10"/>
  <c r="ASC11" i="10"/>
  <c r="ASD11" i="10"/>
  <c r="ASE11" i="10"/>
  <c r="ASF11" i="10"/>
  <c r="ASG11" i="10"/>
  <c r="ASH11" i="10"/>
  <c r="ARY11" i="10"/>
  <c r="ARO11" i="10"/>
  <c r="ARP11" i="10"/>
  <c r="ARQ11" i="10"/>
  <c r="ARR11" i="10"/>
  <c r="ARS11" i="10"/>
  <c r="ART11" i="10"/>
  <c r="ARU11" i="10"/>
  <c r="ARV11" i="10"/>
  <c r="ARW11" i="10"/>
  <c r="ARN11" i="10"/>
  <c r="ARD11" i="10"/>
  <c r="ARE11" i="10"/>
  <c r="ARF11" i="10"/>
  <c r="ARG11" i="10"/>
  <c r="ARH11" i="10"/>
  <c r="ARI11" i="10"/>
  <c r="ARJ11" i="10"/>
  <c r="ARK11" i="10"/>
  <c r="ARL11" i="10"/>
  <c r="ARC11" i="10"/>
  <c r="AQS11" i="10"/>
  <c r="AQT11" i="10"/>
  <c r="AQU11" i="10"/>
  <c r="AQV11" i="10"/>
  <c r="AQW11" i="10"/>
  <c r="AQX11" i="10"/>
  <c r="AQY11" i="10"/>
  <c r="AQZ11" i="10"/>
  <c r="ARA11" i="10"/>
  <c r="AQR11" i="10"/>
  <c r="AQH11" i="10"/>
  <c r="AQI11" i="10"/>
  <c r="AQJ11" i="10"/>
  <c r="AQK11" i="10"/>
  <c r="AQL11" i="10"/>
  <c r="AQM11" i="10"/>
  <c r="AQN11" i="10"/>
  <c r="AQO11" i="10"/>
  <c r="AQP11" i="10"/>
  <c r="AQG11" i="10"/>
  <c r="APW11" i="10"/>
  <c r="APX11" i="10"/>
  <c r="APY11" i="10"/>
  <c r="APZ11" i="10"/>
  <c r="AQA11" i="10"/>
  <c r="AQB11" i="10"/>
  <c r="AQC11" i="10"/>
  <c r="AQD11" i="10"/>
  <c r="AQE11" i="10"/>
  <c r="APV11" i="10"/>
  <c r="APL11" i="10"/>
  <c r="APM11" i="10"/>
  <c r="APN11" i="10"/>
  <c r="APO11" i="10"/>
  <c r="APP11" i="10"/>
  <c r="APQ11" i="10"/>
  <c r="APR11" i="10"/>
  <c r="APS11" i="10"/>
  <c r="APT11" i="10"/>
  <c r="APK11" i="10"/>
  <c r="APA11" i="10"/>
  <c r="APB11" i="10"/>
  <c r="APC11" i="10"/>
  <c r="APD11" i="10"/>
  <c r="APE11" i="10"/>
  <c r="APF11" i="10"/>
  <c r="APG11" i="10"/>
  <c r="APH11" i="10"/>
  <c r="API11" i="10"/>
  <c r="AOZ11" i="10"/>
  <c r="AOP11" i="10"/>
  <c r="AOQ11" i="10"/>
  <c r="AOR11" i="10"/>
  <c r="AOS11" i="10"/>
  <c r="AOT11" i="10"/>
  <c r="AOU11" i="10"/>
  <c r="AOV11" i="10"/>
  <c r="AOW11" i="10"/>
  <c r="AOX11" i="10"/>
  <c r="AOO11" i="10"/>
  <c r="AOE11" i="10"/>
  <c r="AOF11" i="10"/>
  <c r="AOG11" i="10"/>
  <c r="AOH11" i="10"/>
  <c r="AOI11" i="10"/>
  <c r="AOJ11" i="10"/>
  <c r="AOK11" i="10"/>
  <c r="AOL11" i="10"/>
  <c r="AOM11" i="10"/>
  <c r="AOD11" i="10"/>
  <c r="ANT11" i="10"/>
  <c r="ANU11" i="10"/>
  <c r="ANV11" i="10"/>
  <c r="ANW11" i="10"/>
  <c r="ANX11" i="10"/>
  <c r="ANY11" i="10"/>
  <c r="ANZ11" i="10"/>
  <c r="AOA11" i="10"/>
  <c r="AOB11" i="10"/>
  <c r="ANS11" i="10"/>
  <c r="ANI11" i="10"/>
  <c r="ANJ11" i="10"/>
  <c r="ANK11" i="10"/>
  <c r="ANL11" i="10"/>
  <c r="ANM11" i="10"/>
  <c r="ANN11" i="10"/>
  <c r="ANO11" i="10"/>
  <c r="ANP11" i="10"/>
  <c r="ANQ11" i="10"/>
  <c r="ANH11" i="10"/>
  <c r="AMX11" i="10"/>
  <c r="AMY11" i="10"/>
  <c r="AMZ11" i="10"/>
  <c r="ANA11" i="10"/>
  <c r="ANB11" i="10"/>
  <c r="ANC11" i="10"/>
  <c r="AND11" i="10"/>
  <c r="ANE11" i="10"/>
  <c r="ANF11" i="10"/>
  <c r="AMW11" i="10"/>
  <c r="AMM11" i="10"/>
  <c r="AMN11" i="10"/>
  <c r="AMO11" i="10"/>
  <c r="AMP11" i="10"/>
  <c r="AMQ11" i="10"/>
  <c r="AMR11" i="10"/>
  <c r="AMS11" i="10"/>
  <c r="AMT11" i="10"/>
  <c r="AMU11" i="10"/>
  <c r="AML11" i="10"/>
  <c r="AMB11" i="10"/>
  <c r="AMC11" i="10"/>
  <c r="AMD11" i="10"/>
  <c r="AME11" i="10"/>
  <c r="AMF11" i="10"/>
  <c r="AMG11" i="10"/>
  <c r="AMH11" i="10"/>
  <c r="AMI11" i="10"/>
  <c r="AMJ11" i="10"/>
  <c r="AMA11" i="10"/>
  <c r="ALQ11" i="10"/>
  <c r="ALR11" i="10"/>
  <c r="ALS11" i="10"/>
  <c r="ALT11" i="10"/>
  <c r="ALU11" i="10"/>
  <c r="ALV11" i="10"/>
  <c r="ALW11" i="10"/>
  <c r="ALX11" i="10"/>
  <c r="ALY11" i="10"/>
  <c r="ALP11" i="10"/>
  <c r="ALF11" i="10"/>
  <c r="ALG11" i="10"/>
  <c r="ALH11" i="10"/>
  <c r="ALI11" i="10"/>
  <c r="ALJ11" i="10"/>
  <c r="ALK11" i="10"/>
  <c r="ALL11" i="10"/>
  <c r="ALM11" i="10"/>
  <c r="ALN11" i="10"/>
  <c r="ALE11" i="10"/>
  <c r="AKU11" i="10"/>
  <c r="AKV11" i="10"/>
  <c r="AKW11" i="10"/>
  <c r="AKX11" i="10"/>
  <c r="AKY11" i="10"/>
  <c r="AKZ11" i="10"/>
  <c r="ALA11" i="10"/>
  <c r="ALB11" i="10"/>
  <c r="ALC11" i="10"/>
  <c r="AKT11" i="10"/>
  <c r="AKJ11" i="10"/>
  <c r="AKK11" i="10"/>
  <c r="AKL11" i="10"/>
  <c r="AKM11" i="10"/>
  <c r="AKN11" i="10"/>
  <c r="AKO11" i="10"/>
  <c r="AKP11" i="10"/>
  <c r="AKQ11" i="10"/>
  <c r="AKR11" i="10"/>
  <c r="AKI11" i="10"/>
  <c r="AJY11" i="10"/>
  <c r="AJZ11" i="10"/>
  <c r="AKA11" i="10"/>
  <c r="AKB11" i="10"/>
  <c r="AKC11" i="10"/>
  <c r="AKD11" i="10"/>
  <c r="AKE11" i="10"/>
  <c r="AKF11" i="10"/>
  <c r="AKG11" i="10"/>
  <c r="AJX11" i="10"/>
  <c r="AJN11" i="10"/>
  <c r="AJO11" i="10"/>
  <c r="AJP11" i="10"/>
  <c r="AJQ11" i="10"/>
  <c r="AJR11" i="10"/>
  <c r="AJS11" i="10"/>
  <c r="AJT11" i="10"/>
  <c r="AJU11" i="10"/>
  <c r="AJV11" i="10"/>
  <c r="AJM11" i="10"/>
  <c r="AJC11" i="10"/>
  <c r="AJD11" i="10"/>
  <c r="AJE11" i="10"/>
  <c r="AJF11" i="10"/>
  <c r="AJG11" i="10"/>
  <c r="AJH11" i="10"/>
  <c r="AJI11" i="10"/>
  <c r="AJJ11" i="10"/>
  <c r="AJK11" i="10"/>
  <c r="AJB11" i="10"/>
  <c r="AIR11" i="10"/>
  <c r="AIS11" i="10"/>
  <c r="AIT11" i="10"/>
  <c r="AIU11" i="10"/>
  <c r="AIV11" i="10"/>
  <c r="AIW11" i="10"/>
  <c r="AIX11" i="10"/>
  <c r="AIY11" i="10"/>
  <c r="AIZ11" i="10"/>
  <c r="AIQ11" i="10"/>
  <c r="AIG11" i="10"/>
  <c r="AIH11" i="10"/>
  <c r="AII11" i="10"/>
  <c r="AIJ11" i="10"/>
  <c r="AIK11" i="10"/>
  <c r="AIL11" i="10"/>
  <c r="AIM11" i="10"/>
  <c r="AIN11" i="10"/>
  <c r="AIO11" i="10"/>
  <c r="AIF11" i="10"/>
  <c r="AHV11" i="10"/>
  <c r="AHW11" i="10"/>
  <c r="AHX11" i="10"/>
  <c r="AHY11" i="10"/>
  <c r="AHZ11" i="10"/>
  <c r="AIA11" i="10"/>
  <c r="AIB11" i="10"/>
  <c r="AIC11" i="10"/>
  <c r="AID11" i="10"/>
  <c r="AHU11" i="10"/>
  <c r="AHK11" i="10"/>
  <c r="AHL11" i="10"/>
  <c r="AHM11" i="10"/>
  <c r="AHN11" i="10"/>
  <c r="AHO11" i="10"/>
  <c r="AHP11" i="10"/>
  <c r="AHQ11" i="10"/>
  <c r="AHR11" i="10"/>
  <c r="AHS11" i="10"/>
  <c r="AHJ11" i="10"/>
  <c r="AGZ11" i="10"/>
  <c r="AHA11" i="10"/>
  <c r="AHB11" i="10"/>
  <c r="AHC11" i="10"/>
  <c r="AHD11" i="10"/>
  <c r="AHE11" i="10"/>
  <c r="AHF11" i="10"/>
  <c r="AHG11" i="10"/>
  <c r="AHH11" i="10"/>
  <c r="AGY11" i="10"/>
  <c r="AGO11" i="10"/>
  <c r="AGP11" i="10"/>
  <c r="AGQ11" i="10"/>
  <c r="AGR11" i="10"/>
  <c r="AGS11" i="10"/>
  <c r="AGT11" i="10"/>
  <c r="AGU11" i="10"/>
  <c r="AGV11" i="10"/>
  <c r="AGW11" i="10"/>
  <c r="AGN11" i="10"/>
  <c r="AGD11" i="10"/>
  <c r="AGE11" i="10"/>
  <c r="AGF11" i="10"/>
  <c r="AGG11" i="10"/>
  <c r="AGH11" i="10"/>
  <c r="AGI11" i="10"/>
  <c r="AGJ11" i="10"/>
  <c r="AGK11" i="10"/>
  <c r="AGL11" i="10"/>
  <c r="AGC11" i="10"/>
  <c r="AFZ11" i="10"/>
  <c r="AGA11" i="10"/>
  <c r="AFS11" i="10"/>
  <c r="AFT11" i="10"/>
  <c r="AFU11" i="10"/>
  <c r="AFV11" i="10"/>
  <c r="AFW11" i="10"/>
  <c r="AFX11" i="10"/>
  <c r="AFY11" i="10"/>
  <c r="AFR11" i="10"/>
  <c r="AFH11" i="10"/>
  <c r="AFI11" i="10"/>
  <c r="AFJ11" i="10"/>
  <c r="AFK11" i="10"/>
  <c r="AFL11" i="10"/>
  <c r="AFM11" i="10"/>
  <c r="AFN11" i="10"/>
  <c r="AFO11" i="10"/>
  <c r="AFP11" i="10"/>
  <c r="AFG11" i="10"/>
  <c r="AEW11" i="10"/>
  <c r="AEX11" i="10"/>
  <c r="AEY11" i="10"/>
  <c r="AEZ11" i="10"/>
  <c r="AFA11" i="10"/>
  <c r="AFB11" i="10"/>
  <c r="AFC11" i="10"/>
  <c r="AFD11" i="10"/>
  <c r="AFE11" i="10"/>
  <c r="AEV11" i="10"/>
  <c r="AEL11" i="10"/>
  <c r="AEM11" i="10"/>
  <c r="AEN11" i="10"/>
  <c r="AEO11" i="10"/>
  <c r="AEP11" i="10"/>
  <c r="AEQ11" i="10"/>
  <c r="AER11" i="10"/>
  <c r="AES11" i="10"/>
  <c r="AET11" i="10"/>
  <c r="AEK11" i="10"/>
  <c r="AEA11" i="10"/>
  <c r="AEB11" i="10"/>
  <c r="AEC11" i="10"/>
  <c r="AED11" i="10"/>
  <c r="AEE11" i="10"/>
  <c r="AEF11" i="10"/>
  <c r="AEG11" i="10"/>
  <c r="AEH11" i="10"/>
  <c r="AEI11" i="10"/>
  <c r="ADZ11" i="10"/>
  <c r="ADP11" i="10"/>
  <c r="ADQ11" i="10"/>
  <c r="ADR11" i="10"/>
  <c r="ADS11" i="10"/>
  <c r="ADT11" i="10"/>
  <c r="ADU11" i="10"/>
  <c r="ADV11" i="10"/>
  <c r="ADW11" i="10"/>
  <c r="ADX11" i="10"/>
  <c r="ADO11" i="10"/>
  <c r="ADE11" i="10"/>
  <c r="ADF11" i="10"/>
  <c r="ADG11" i="10"/>
  <c r="ADH11" i="10"/>
  <c r="ADI11" i="10"/>
  <c r="ADJ11" i="10"/>
  <c r="ADK11" i="10"/>
  <c r="ADL11" i="10"/>
  <c r="ADM11" i="10"/>
  <c r="ADD11" i="10"/>
  <c r="ACT11" i="10"/>
  <c r="ACU11" i="10"/>
  <c r="ACV11" i="10"/>
  <c r="ACW11" i="10"/>
  <c r="ACX11" i="10"/>
  <c r="ACY11" i="10"/>
  <c r="ACZ11" i="10"/>
  <c r="ADA11" i="10"/>
  <c r="ADB11" i="10"/>
  <c r="ACS11" i="10"/>
  <c r="ACI11" i="10"/>
  <c r="ACJ11" i="10"/>
  <c r="ACK11" i="10"/>
  <c r="ACL11" i="10"/>
  <c r="ACM11" i="10"/>
  <c r="ACN11" i="10"/>
  <c r="ACO11" i="10"/>
  <c r="ACP11" i="10"/>
  <c r="ACQ11" i="10"/>
  <c r="ACH11" i="10"/>
  <c r="ABX11" i="10"/>
  <c r="ABY11" i="10"/>
  <c r="ABZ11" i="10"/>
  <c r="ACA11" i="10"/>
  <c r="ACB11" i="10"/>
  <c r="ACC11" i="10"/>
  <c r="ACD11" i="10"/>
  <c r="ACE11" i="10"/>
  <c r="ACF11" i="10"/>
  <c r="ABW11" i="10"/>
  <c r="ABM11" i="10"/>
  <c r="ABN11" i="10"/>
  <c r="ABO11" i="10"/>
  <c r="ABP11" i="10"/>
  <c r="ABQ11" i="10"/>
  <c r="ABR11" i="10"/>
  <c r="ABS11" i="10"/>
  <c r="ABT11" i="10"/>
  <c r="ABU11" i="10"/>
  <c r="ABL11" i="10"/>
  <c r="ABB11" i="10"/>
  <c r="ABC11" i="10"/>
  <c r="ABD11" i="10"/>
  <c r="ABE11" i="10"/>
  <c r="ABF11" i="10"/>
  <c r="ABG11" i="10"/>
  <c r="ABH11" i="10"/>
  <c r="ABI11" i="10"/>
  <c r="ABJ11" i="10"/>
  <c r="ABA11" i="10"/>
  <c r="AAQ11" i="10"/>
  <c r="AAR11" i="10"/>
  <c r="AAS11" i="10"/>
  <c r="AAT11" i="10"/>
  <c r="AAU11" i="10"/>
  <c r="AAV11" i="10"/>
  <c r="AAW11" i="10"/>
  <c r="AAX11" i="10"/>
  <c r="AAY11" i="10"/>
  <c r="AAP11" i="10"/>
  <c r="AAF11" i="10"/>
  <c r="AAG11" i="10"/>
  <c r="AAH11" i="10"/>
  <c r="AAI11" i="10"/>
  <c r="AAJ11" i="10"/>
  <c r="AAK11" i="10"/>
  <c r="AAL11" i="10"/>
  <c r="AAM11" i="10"/>
  <c r="AAN11" i="10"/>
  <c r="AAE11" i="10"/>
  <c r="ZU11" i="10"/>
  <c r="ZV11" i="10"/>
  <c r="ZW11" i="10"/>
  <c r="ZX11" i="10"/>
  <c r="ZY11" i="10"/>
  <c r="ZZ11" i="10"/>
  <c r="AAA11" i="10"/>
  <c r="AAB11" i="10"/>
  <c r="AAC11" i="10"/>
  <c r="ZT11" i="10"/>
  <c r="ZJ11" i="10"/>
  <c r="ZK11" i="10"/>
  <c r="ZL11" i="10"/>
  <c r="ZM11" i="10"/>
  <c r="ZN11" i="10"/>
  <c r="ZO11" i="10"/>
  <c r="ZP11" i="10"/>
  <c r="ZQ11" i="10"/>
  <c r="ZR11" i="10"/>
  <c r="ZI11" i="10"/>
  <c r="YY11" i="10"/>
  <c r="YZ11" i="10"/>
  <c r="ZA11" i="10"/>
  <c r="ZB11" i="10"/>
  <c r="ZC11" i="10"/>
  <c r="ZD11" i="10"/>
  <c r="ZE11" i="10"/>
  <c r="ZF11" i="10"/>
  <c r="ZG11" i="10"/>
  <c r="YX11" i="10"/>
  <c r="YN11" i="10"/>
  <c r="YO11" i="10"/>
  <c r="YP11" i="10"/>
  <c r="YQ11" i="10"/>
  <c r="YR11" i="10"/>
  <c r="YS11" i="10"/>
  <c r="YT11" i="10"/>
  <c r="YU11" i="10"/>
  <c r="YV11" i="10"/>
  <c r="YM11" i="10"/>
  <c r="YC11" i="10"/>
  <c r="YD11" i="10"/>
  <c r="YE11" i="10"/>
  <c r="YF11" i="10"/>
  <c r="YG11" i="10"/>
  <c r="YH11" i="10"/>
  <c r="YI11" i="10"/>
  <c r="YJ11" i="10"/>
  <c r="YK11" i="10"/>
  <c r="YB11" i="10"/>
  <c r="XR11" i="10"/>
  <c r="XS11" i="10"/>
  <c r="XT11" i="10"/>
  <c r="XU11" i="10"/>
  <c r="XV11" i="10"/>
  <c r="XW11" i="10"/>
  <c r="XX11" i="10"/>
  <c r="XY11" i="10"/>
  <c r="XZ11" i="10"/>
  <c r="XQ11" i="10"/>
  <c r="XE2" i="10"/>
  <c r="XP2" i="10" s="1"/>
  <c r="YA2" i="10" s="1"/>
  <c r="YL2" i="10" s="1"/>
  <c r="YW2" i="10" s="1"/>
  <c r="ZH2" i="10" s="1"/>
  <c r="ZS2" i="10" s="1"/>
  <c r="AAD2" i="10" s="1"/>
  <c r="AAO2" i="10" s="1"/>
  <c r="AAZ2" i="10" s="1"/>
  <c r="ABK2" i="10" s="1"/>
  <c r="ABV2" i="10" s="1"/>
  <c r="ACG2" i="10" s="1"/>
  <c r="ACR2" i="10" s="1"/>
  <c r="ADC2" i="10" s="1"/>
  <c r="ADN2" i="10" s="1"/>
  <c r="ADY2" i="10" s="1"/>
  <c r="AEJ2" i="10" s="1"/>
  <c r="AEU2" i="10" s="1"/>
  <c r="AFF2" i="10" s="1"/>
  <c r="AFQ2" i="10" s="1"/>
  <c r="AGB2" i="10" s="1"/>
  <c r="AGM2" i="10" s="1"/>
  <c r="AGX2" i="10" s="1"/>
  <c r="AHI2" i="10" s="1"/>
  <c r="AHT2" i="10" s="1"/>
  <c r="AIE2" i="10" s="1"/>
  <c r="AIP2" i="10" s="1"/>
  <c r="AJA2" i="10" s="1"/>
  <c r="AJL2" i="10" s="1"/>
  <c r="AJW2" i="10" s="1"/>
  <c r="AKH2" i="10" s="1"/>
  <c r="AKS2" i="10" s="1"/>
  <c r="ALD2" i="10" s="1"/>
  <c r="ALO2" i="10" s="1"/>
  <c r="ALZ2" i="10" s="1"/>
  <c r="AMK2" i="10" s="1"/>
  <c r="AMV2" i="10" s="1"/>
  <c r="ANG2" i="10" s="1"/>
  <c r="ANR2" i="10" s="1"/>
  <c r="AOC2" i="10" s="1"/>
  <c r="AON2" i="10" s="1"/>
  <c r="AOY2" i="10" s="1"/>
  <c r="APJ2" i="10" s="1"/>
  <c r="APU2" i="10" s="1"/>
  <c r="AQF2" i="10" s="1"/>
  <c r="AQQ2" i="10" s="1"/>
  <c r="ARB2" i="10" s="1"/>
  <c r="ARM2" i="10" s="1"/>
  <c r="ARX2" i="10" s="1"/>
  <c r="ASI2" i="10" s="1"/>
  <c r="AST2" i="10" s="1"/>
  <c r="ATE2" i="10" s="1"/>
  <c r="ATP2" i="10" s="1"/>
  <c r="AUA2" i="10" s="1"/>
  <c r="AUL2" i="10" s="1"/>
  <c r="AUW2" i="10" s="1"/>
  <c r="AVH2" i="10" s="1"/>
  <c r="AVS2" i="10" s="1"/>
  <c r="AWD2" i="10" s="1"/>
  <c r="AWO2" i="10" s="1"/>
  <c r="AWZ2" i="10" s="1"/>
  <c r="AXK2" i="10" s="1"/>
  <c r="AXV2" i="10" s="1"/>
  <c r="AYG2" i="10" s="1"/>
  <c r="AYR2" i="10" s="1"/>
  <c r="AZC2" i="10" s="1"/>
  <c r="AZN2" i="10" s="1"/>
  <c r="AZY2" i="10" s="1"/>
  <c r="BAJ2" i="10" s="1"/>
  <c r="BAU2" i="10" s="1"/>
  <c r="BBF2" i="10" s="1"/>
  <c r="BBQ2" i="10" s="1"/>
  <c r="BCB2" i="10" s="1"/>
  <c r="BCM2" i="10" s="1"/>
  <c r="BCX2" i="10" s="1"/>
  <c r="BDI2" i="10" s="1"/>
  <c r="BDT2" i="10" s="1"/>
  <c r="BEE2" i="10" s="1"/>
  <c r="BEP2" i="10" s="1"/>
  <c r="BFA2" i="10" s="1"/>
  <c r="BFL2" i="10" s="1"/>
  <c r="BFW2" i="10" s="1"/>
  <c r="BGH2" i="10" s="1"/>
  <c r="BGS2" i="10" s="1"/>
  <c r="BHD2" i="10" s="1"/>
  <c r="BHO2" i="10" s="1"/>
  <c r="BHZ2" i="10" s="1"/>
  <c r="BIK2" i="10" s="1"/>
  <c r="BIV2" i="10" s="1"/>
  <c r="BJG2" i="10" s="1"/>
  <c r="BJR2" i="10" s="1"/>
  <c r="BKC2" i="10" s="1"/>
  <c r="BKN2" i="10" s="1"/>
  <c r="BKY2" i="10" s="1"/>
  <c r="BLJ2" i="10" s="1"/>
  <c r="BLU2" i="10" s="1"/>
  <c r="BMF2" i="10" s="1"/>
  <c r="BMQ2" i="10" s="1"/>
  <c r="XG11" i="10"/>
  <c r="XH11" i="10"/>
  <c r="XI11" i="10"/>
  <c r="XJ11" i="10"/>
  <c r="XK11" i="10"/>
  <c r="XL11" i="10"/>
  <c r="XM11" i="10"/>
  <c r="XN11" i="10"/>
  <c r="XO11" i="10"/>
  <c r="XF11" i="10"/>
  <c r="XD3" i="10"/>
  <c r="XC3" i="10"/>
  <c r="XB3" i="10"/>
  <c r="XA3" i="10"/>
  <c r="WZ3" i="10"/>
  <c r="WY3" i="10"/>
  <c r="WX3" i="10"/>
  <c r="WW3" i="10"/>
  <c r="WV3" i="10"/>
  <c r="WU3" i="10"/>
  <c r="WV11" i="10"/>
  <c r="WW11" i="10"/>
  <c r="WX11" i="10"/>
  <c r="WY11" i="10"/>
  <c r="WZ11" i="10"/>
  <c r="XA11" i="10"/>
  <c r="XB11" i="10"/>
  <c r="XC11" i="10"/>
  <c r="XD11" i="10"/>
  <c r="WU11" i="10"/>
  <c r="DX7" i="10" l="1"/>
  <c r="VQ11" i="10"/>
  <c r="VP11" i="10"/>
  <c r="VO11" i="10"/>
  <c r="VN11" i="10"/>
  <c r="VM11" i="10"/>
  <c r="VL11" i="10"/>
  <c r="VR5" i="10"/>
  <c r="VQ5" i="10"/>
  <c r="VP5" i="10"/>
  <c r="VO5" i="10"/>
  <c r="VN5" i="10"/>
  <c r="VM5" i="10"/>
  <c r="VL5" i="10"/>
  <c r="VK5" i="10"/>
  <c r="VK3" i="10"/>
  <c r="VK2" i="10"/>
  <c r="VJ3" i="10"/>
  <c r="VI3" i="10"/>
  <c r="VH11" i="10"/>
  <c r="VH3" i="10"/>
  <c r="VG4" i="10"/>
  <c r="VF4" i="10"/>
  <c r="VF3" i="10"/>
  <c r="VE3" i="10"/>
  <c r="VD3" i="10"/>
  <c r="VC4" i="10"/>
  <c r="VB4" i="10"/>
  <c r="UY11" i="10"/>
  <c r="UZ11" i="10"/>
  <c r="VA11" i="10"/>
  <c r="UX11" i="10"/>
  <c r="VA5" i="10"/>
  <c r="UZ5" i="10"/>
  <c r="UY5" i="10"/>
  <c r="UX5" i="10"/>
  <c r="UX4" i="10"/>
  <c r="UX3" i="10"/>
  <c r="UR11" i="10"/>
  <c r="US11" i="10"/>
  <c r="UT11" i="10"/>
  <c r="UU11" i="10"/>
  <c r="UW11" i="10"/>
  <c r="UQ11" i="10"/>
  <c r="UW4" i="10"/>
  <c r="UU4" i="10"/>
  <c r="UT4" i="10"/>
  <c r="US4" i="10"/>
  <c r="UR4" i="10"/>
  <c r="UQ4" i="10"/>
  <c r="UQ3" i="10"/>
  <c r="UP4" i="10"/>
  <c r="UM4" i="10"/>
  <c r="UL4" i="10"/>
  <c r="UK4" i="10"/>
  <c r="UJ4" i="10"/>
  <c r="UJ3" i="10"/>
  <c r="UD11" i="10"/>
  <c r="UE11" i="10"/>
  <c r="UF11" i="10"/>
  <c r="UG11" i="10"/>
  <c r="UI11" i="10"/>
  <c r="UC11" i="10"/>
  <c r="UI4" i="10"/>
  <c r="UG4" i="10"/>
  <c r="UF4" i="10"/>
  <c r="UE4" i="10"/>
  <c r="UD4" i="10"/>
  <c r="UC4" i="10"/>
  <c r="UC3" i="10"/>
  <c r="TW11" i="10"/>
  <c r="TX11" i="10"/>
  <c r="TY11" i="10"/>
  <c r="TZ11" i="10"/>
  <c r="UB11" i="10"/>
  <c r="TV11" i="10"/>
  <c r="UB4" i="10"/>
  <c r="TZ4" i="10"/>
  <c r="TY4" i="10"/>
  <c r="TX4" i="10"/>
  <c r="TW4" i="10"/>
  <c r="TV4" i="10"/>
  <c r="TV3" i="10"/>
  <c r="TP11" i="10"/>
  <c r="TQ11" i="10"/>
  <c r="TR11" i="10"/>
  <c r="TS11" i="10"/>
  <c r="TU11" i="10"/>
  <c r="TO11" i="10"/>
  <c r="TU4" i="10"/>
  <c r="TS4" i="10"/>
  <c r="TR4" i="10"/>
  <c r="TQ4" i="10"/>
  <c r="TP4" i="10"/>
  <c r="TO4" i="10"/>
  <c r="TO3" i="10"/>
  <c r="TI11" i="10"/>
  <c r="TJ11" i="10"/>
  <c r="TK11" i="10"/>
  <c r="TL11" i="10"/>
  <c r="TN11" i="10"/>
  <c r="TH11" i="10"/>
  <c r="TN4" i="10"/>
  <c r="TL4" i="10"/>
  <c r="TK4" i="10"/>
  <c r="TJ4" i="10"/>
  <c r="TI4" i="10"/>
  <c r="TH4" i="10"/>
  <c r="TH3" i="10"/>
  <c r="TB11" i="10"/>
  <c r="TC11" i="10"/>
  <c r="TD11" i="10"/>
  <c r="TE11" i="10"/>
  <c r="TG11" i="10"/>
  <c r="TA11" i="10"/>
  <c r="TG4" i="10"/>
  <c r="TE4" i="10"/>
  <c r="TD4" i="10"/>
  <c r="TC4" i="10"/>
  <c r="TB4" i="10"/>
  <c r="TA4" i="10"/>
  <c r="TA3" i="10"/>
  <c r="SU11" i="10"/>
  <c r="SV11" i="10"/>
  <c r="SW11" i="10"/>
  <c r="SX11" i="10"/>
  <c r="SZ11" i="10"/>
  <c r="ST11" i="10"/>
  <c r="ST3" i="10"/>
  <c r="SZ4" i="10"/>
  <c r="SX4" i="10"/>
  <c r="SW4" i="10"/>
  <c r="SV4" i="10"/>
  <c r="SU4" i="10"/>
  <c r="ST4" i="10"/>
  <c r="SN11" i="10"/>
  <c r="SO11" i="10"/>
  <c r="SP11" i="10"/>
  <c r="SQ11" i="10"/>
  <c r="SS11" i="10"/>
  <c r="SM11" i="10"/>
  <c r="SS5" i="10"/>
  <c r="SQ5" i="10"/>
  <c r="SP5" i="10"/>
  <c r="SO5" i="10"/>
  <c r="SN5" i="10"/>
  <c r="SM5" i="10"/>
  <c r="SM4" i="10"/>
  <c r="SM3" i="10"/>
  <c r="SK5" i="10"/>
  <c r="SE5" i="10"/>
  <c r="RY5" i="10"/>
  <c r="RS5" i="10"/>
  <c r="SJ11" i="10"/>
  <c r="SI11" i="10"/>
  <c r="SH11" i="10"/>
  <c r="SG11" i="10"/>
  <c r="SF11" i="10"/>
  <c r="SD11" i="10"/>
  <c r="SC11" i="10"/>
  <c r="SB11" i="10"/>
  <c r="SA11" i="10"/>
  <c r="RZ11" i="10"/>
  <c r="SF4" i="10"/>
  <c r="RZ4" i="10"/>
  <c r="SJ5" i="10"/>
  <c r="SI5" i="10"/>
  <c r="SH5" i="10"/>
  <c r="SG5" i="10"/>
  <c r="SF5" i="10"/>
  <c r="SD5" i="10"/>
  <c r="SC5" i="10"/>
  <c r="SB5" i="10"/>
  <c r="SA5" i="10"/>
  <c r="RZ5" i="10"/>
  <c r="RZ3" i="10"/>
  <c r="RX11" i="10"/>
  <c r="RW11" i="10"/>
  <c r="RV11" i="10"/>
  <c r="RU11" i="10"/>
  <c r="RT11" i="10"/>
  <c r="RR11" i="10"/>
  <c r="RQ11" i="10"/>
  <c r="RP11" i="10"/>
  <c r="RO11" i="10"/>
  <c r="RT4" i="10"/>
  <c r="RX5" i="10"/>
  <c r="RW5" i="10"/>
  <c r="RV5" i="10"/>
  <c r="RU5" i="10"/>
  <c r="RT5" i="10"/>
  <c r="RR5" i="10"/>
  <c r="RQ5" i="10"/>
  <c r="RP5" i="10"/>
  <c r="RO5" i="10"/>
  <c r="RN4" i="10"/>
  <c r="RN11" i="10"/>
  <c r="RN5" i="10"/>
  <c r="RM4" i="10"/>
  <c r="QL4" i="10"/>
  <c r="RL11" i="10"/>
  <c r="RK11" i="10"/>
  <c r="RJ11" i="10"/>
  <c r="RL6" i="10"/>
  <c r="RK6" i="10"/>
  <c r="RJ6" i="10"/>
  <c r="RL5" i="10"/>
  <c r="RK5" i="10"/>
  <c r="RJ5" i="10"/>
  <c r="RJ4" i="10"/>
  <c r="QK5" i="10"/>
  <c r="QJ5" i="10"/>
  <c r="QI5" i="10"/>
  <c r="QK11" i="10"/>
  <c r="QJ11" i="10"/>
  <c r="QJ6" i="10"/>
  <c r="QK6" i="10"/>
  <c r="QI6" i="10"/>
  <c r="QI11" i="10"/>
  <c r="QM3" i="10"/>
  <c r="RF4" i="10"/>
  <c r="RB4" i="10"/>
  <c r="QX4" i="10"/>
  <c r="QT4" i="10"/>
  <c r="QQ4" i="10"/>
  <c r="QM4" i="10"/>
  <c r="QI4" i="10"/>
  <c r="Q17" i="7"/>
  <c r="RH11" i="10" s="1"/>
  <c r="O17" i="7"/>
  <c r="RG11" i="10" s="1"/>
  <c r="M17" i="7"/>
  <c r="RF11" i="10" s="1"/>
  <c r="I17" i="7"/>
  <c r="QG11" i="10" s="1"/>
  <c r="H17" i="7"/>
  <c r="G17" i="7"/>
  <c r="QF11" i="10"/>
  <c r="QE11" i="10"/>
  <c r="QE4" i="10"/>
  <c r="RI6" i="10"/>
  <c r="RH6" i="10"/>
  <c r="RG6" i="10"/>
  <c r="RF6" i="10"/>
  <c r="QH6" i="10"/>
  <c r="QG6" i="10"/>
  <c r="QF6" i="10"/>
  <c r="QE6" i="10"/>
  <c r="RI5" i="10"/>
  <c r="RF5" i="10"/>
  <c r="QH5" i="10"/>
  <c r="QE5" i="10"/>
  <c r="RD11" i="10"/>
  <c r="RC11" i="10"/>
  <c r="RB11" i="10"/>
  <c r="QC11" i="10"/>
  <c r="QB11" i="10"/>
  <c r="QA11" i="10"/>
  <c r="QA4" i="10"/>
  <c r="RE6" i="10"/>
  <c r="RD6" i="10"/>
  <c r="RC6" i="10"/>
  <c r="RB6" i="10"/>
  <c r="QD6" i="10"/>
  <c r="QC6" i="10"/>
  <c r="QB6" i="10"/>
  <c r="QA6" i="10"/>
  <c r="RE5" i="10"/>
  <c r="RB5" i="10"/>
  <c r="QD5" i="10"/>
  <c r="QA5" i="10"/>
  <c r="RA11" i="10"/>
  <c r="QZ11" i="10"/>
  <c r="QY11" i="10"/>
  <c r="QX11" i="10"/>
  <c r="PZ11" i="10"/>
  <c r="PY11" i="10"/>
  <c r="PX11" i="10"/>
  <c r="PW11" i="10"/>
  <c r="RA6" i="10"/>
  <c r="QZ6" i="10"/>
  <c r="QY6" i="10"/>
  <c r="QX6" i="10"/>
  <c r="PZ6" i="10"/>
  <c r="PY6" i="10"/>
  <c r="PX6" i="10"/>
  <c r="PW6" i="10"/>
  <c r="RA5" i="10"/>
  <c r="QX5" i="10"/>
  <c r="PZ5" i="10"/>
  <c r="PW5" i="10"/>
  <c r="PW4" i="10"/>
  <c r="QV11" i="10"/>
  <c r="QU11" i="10"/>
  <c r="QT11" i="10"/>
  <c r="PU11" i="10"/>
  <c r="PT11" i="10"/>
  <c r="PS11" i="10"/>
  <c r="PS4" i="10"/>
  <c r="QW6" i="10"/>
  <c r="QV6" i="10"/>
  <c r="QU6" i="10"/>
  <c r="QT6" i="10"/>
  <c r="PV6" i="10"/>
  <c r="PU6" i="10"/>
  <c r="PT6" i="10"/>
  <c r="PS6" i="10"/>
  <c r="QW5" i="10"/>
  <c r="QT5" i="10"/>
  <c r="PV5" i="10"/>
  <c r="PS5" i="10"/>
  <c r="QS11" i="10"/>
  <c r="QR11" i="10"/>
  <c r="QQ11" i="10"/>
  <c r="PR11" i="10"/>
  <c r="PQ11" i="10"/>
  <c r="PP11" i="10"/>
  <c r="QS6" i="10"/>
  <c r="QR6" i="10"/>
  <c r="QQ6" i="10"/>
  <c r="PR6" i="10"/>
  <c r="PQ6" i="10"/>
  <c r="PP6" i="10"/>
  <c r="QQ5" i="10"/>
  <c r="PP5" i="10"/>
  <c r="PP4" i="10"/>
  <c r="QO11" i="10"/>
  <c r="QN11" i="10"/>
  <c r="QM11" i="10"/>
  <c r="PN11" i="10"/>
  <c r="PM11" i="10"/>
  <c r="PL11" i="10"/>
  <c r="QM5" i="10"/>
  <c r="QP6" i="10"/>
  <c r="QO6" i="10"/>
  <c r="QN6" i="10"/>
  <c r="QM6" i="10"/>
  <c r="PO6" i="10"/>
  <c r="PN6" i="10"/>
  <c r="PM6" i="10"/>
  <c r="PL6" i="10"/>
  <c r="QP5" i="10"/>
  <c r="PO5" i="10"/>
  <c r="PL5" i="10"/>
  <c r="PL4" i="10"/>
  <c r="PL2" i="10"/>
  <c r="PK11" i="10"/>
  <c r="PK3" i="10"/>
  <c r="PK2" i="10"/>
  <c r="PH11" i="10"/>
  <c r="PH2" i="10"/>
  <c r="C11" i="10" l="1"/>
  <c r="F2" i="10"/>
  <c r="E2" i="10"/>
  <c r="D2" i="10"/>
  <c r="C2" i="10"/>
  <c r="B2" i="10"/>
  <c r="BX11" i="10"/>
  <c r="BW11" i="10"/>
  <c r="BV11" i="10"/>
  <c r="E27" i="9"/>
  <c r="E26" i="9"/>
  <c r="E25" i="9"/>
  <c r="E9" i="9"/>
  <c r="E10" i="9"/>
  <c r="E11" i="9"/>
  <c r="E12" i="9"/>
  <c r="E13" i="9"/>
  <c r="E14" i="9"/>
  <c r="E15" i="9"/>
  <c r="E16" i="9"/>
  <c r="E17" i="9"/>
  <c r="E18" i="9"/>
  <c r="E19" i="9"/>
  <c r="E20" i="9"/>
  <c r="E21" i="9"/>
  <c r="E22" i="9"/>
  <c r="E23" i="9"/>
  <c r="E8" i="9"/>
  <c r="PG11" i="10" l="1"/>
  <c r="PF11" i="10"/>
  <c r="PE11" i="10"/>
  <c r="PG5" i="10"/>
  <c r="PF5" i="10"/>
  <c r="PE5" i="10"/>
  <c r="PD5" i="10"/>
  <c r="PD4" i="10"/>
  <c r="PC11" i="10"/>
  <c r="PB11" i="10"/>
  <c r="PA11" i="10"/>
  <c r="OZ11" i="10"/>
  <c r="PC7" i="10"/>
  <c r="PB7" i="10"/>
  <c r="PA7" i="10"/>
  <c r="PA6" i="10"/>
  <c r="OZ6" i="10"/>
  <c r="OZ5" i="10"/>
  <c r="OZ4" i="10"/>
  <c r="OZ3" i="10"/>
  <c r="OY11" i="10"/>
  <c r="OY5" i="10"/>
  <c r="OX11" i="10"/>
  <c r="OW11" i="10"/>
  <c r="OV11" i="10"/>
  <c r="OU11" i="10"/>
  <c r="OT11" i="10"/>
  <c r="OS11" i="10"/>
  <c r="OR11" i="10"/>
  <c r="OX7" i="10"/>
  <c r="OW7" i="10"/>
  <c r="OV7" i="10"/>
  <c r="OV6" i="10"/>
  <c r="OS6" i="10"/>
  <c r="OU7" i="10"/>
  <c r="OT7" i="10"/>
  <c r="OS7" i="10"/>
  <c r="OR6" i="10"/>
  <c r="OR5" i="10"/>
  <c r="OR4" i="10"/>
  <c r="OK4" i="10"/>
  <c r="OQ11" i="10"/>
  <c r="OP11" i="10"/>
  <c r="OO11" i="10"/>
  <c r="ON11" i="10"/>
  <c r="OM11" i="10"/>
  <c r="OL11" i="10"/>
  <c r="OK11" i="10"/>
  <c r="OJ11" i="10"/>
  <c r="OI11" i="10"/>
  <c r="OH11" i="10"/>
  <c r="OG11" i="10"/>
  <c r="OF11" i="10"/>
  <c r="OE11" i="10"/>
  <c r="OD11" i="10"/>
  <c r="OC11" i="10"/>
  <c r="OQ7" i="10"/>
  <c r="OP7" i="10"/>
  <c r="OO7" i="10"/>
  <c r="OO6" i="10"/>
  <c r="ON7" i="10"/>
  <c r="OM7" i="10"/>
  <c r="OL7" i="10"/>
  <c r="OL6" i="10"/>
  <c r="OK6" i="10"/>
  <c r="OK5" i="10"/>
  <c r="OK3" i="10"/>
  <c r="OJ5" i="10"/>
  <c r="OI4" i="10"/>
  <c r="OH5" i="10"/>
  <c r="OG4" i="10"/>
  <c r="OF5" i="10"/>
  <c r="OE4" i="10"/>
  <c r="OD5" i="10"/>
  <c r="OC4" i="10"/>
  <c r="OC3" i="10"/>
  <c r="OB11" i="10"/>
  <c r="NW11" i="10"/>
  <c r="NV11" i="10"/>
  <c r="NU11" i="10"/>
  <c r="NT11" i="10"/>
  <c r="OB4" i="10"/>
  <c r="NW5" i="10"/>
  <c r="NV5" i="10"/>
  <c r="NU4" i="10"/>
  <c r="NU5" i="10"/>
  <c r="NT4" i="10"/>
  <c r="NT3" i="10"/>
  <c r="NR11" i="10" l="1"/>
  <c r="NP11" i="10"/>
  <c r="NO11" i="10"/>
  <c r="NN11" i="10"/>
  <c r="NR4" i="10"/>
  <c r="NN4" i="10"/>
  <c r="NN3" i="10"/>
  <c r="NM11" i="10"/>
  <c r="NL11" i="10"/>
  <c r="NK11" i="10"/>
  <c r="NM4" i="10"/>
  <c r="NL4" i="10"/>
  <c r="NK4" i="10"/>
  <c r="NQ4" i="10"/>
  <c r="NP4" i="10"/>
  <c r="NK3" i="10"/>
  <c r="NK2" i="10"/>
  <c r="C4" i="12" l="1"/>
  <c r="C8" i="2"/>
  <c r="VK4" i="10" s="1"/>
  <c r="NG3" i="10"/>
  <c r="NF11" i="10"/>
  <c r="NE11" i="10"/>
  <c r="ND11" i="10"/>
  <c r="NC11" i="10"/>
  <c r="NF4" i="10"/>
  <c r="NE4" i="10"/>
  <c r="ND4" i="10"/>
  <c r="NC4" i="10"/>
  <c r="NC3" i="10"/>
  <c r="NC2" i="10"/>
  <c r="NA11" i="10"/>
  <c r="MZ11" i="10"/>
  <c r="NA4" i="10"/>
  <c r="MZ4" i="10"/>
  <c r="MY11" i="10"/>
  <c r="MY4" i="10"/>
  <c r="MU11" i="10"/>
  <c r="MT11" i="10"/>
  <c r="MS11" i="10"/>
  <c r="MR11" i="10"/>
  <c r="MQ11" i="10"/>
  <c r="MP11" i="10"/>
  <c r="MO11" i="10"/>
  <c r="MN11" i="10"/>
  <c r="MM11" i="10"/>
  <c r="ML11" i="10"/>
  <c r="MK11" i="10"/>
  <c r="MJ11" i="10"/>
  <c r="MU6" i="10"/>
  <c r="MT6" i="10"/>
  <c r="MS6" i="10"/>
  <c r="MR6" i="10"/>
  <c r="MQ6" i="10"/>
  <c r="MP6" i="10"/>
  <c r="MO6" i="10"/>
  <c r="MN6" i="10"/>
  <c r="MM6" i="10"/>
  <c r="ML6" i="10"/>
  <c r="MK6" i="10"/>
  <c r="MJ6" i="10"/>
  <c r="MJ5" i="10"/>
  <c r="MJ4" i="10"/>
  <c r="MI11" i="10"/>
  <c r="MH11" i="10"/>
  <c r="MG11" i="10"/>
  <c r="MF11" i="10"/>
  <c r="ME11" i="10"/>
  <c r="MD11" i="10"/>
  <c r="MC11" i="10"/>
  <c r="MB11" i="10"/>
  <c r="MA11" i="10"/>
  <c r="LZ11" i="10"/>
  <c r="LY11" i="10"/>
  <c r="LX11" i="10"/>
  <c r="MI6" i="10"/>
  <c r="MH6" i="10"/>
  <c r="MG6" i="10"/>
  <c r="MF6" i="10"/>
  <c r="ME6" i="10"/>
  <c r="MD6" i="10"/>
  <c r="MC6" i="10"/>
  <c r="MB6" i="10"/>
  <c r="MA6" i="10"/>
  <c r="LZ6" i="10"/>
  <c r="LY6" i="10"/>
  <c r="LX6" i="10"/>
  <c r="LX5" i="10"/>
  <c r="LW11" i="10"/>
  <c r="LV11" i="10"/>
  <c r="LU11" i="10"/>
  <c r="LT11" i="10"/>
  <c r="LS11" i="10"/>
  <c r="LR11" i="10"/>
  <c r="LQ11" i="10"/>
  <c r="LP11" i="10"/>
  <c r="LO11" i="10"/>
  <c r="LN11" i="10"/>
  <c r="LM11" i="10"/>
  <c r="LL11" i="10"/>
  <c r="LW6" i="10"/>
  <c r="LV6" i="10"/>
  <c r="LU6" i="10"/>
  <c r="LT6" i="10"/>
  <c r="LS6" i="10"/>
  <c r="LR6" i="10"/>
  <c r="LQ6" i="10"/>
  <c r="LP6" i="10"/>
  <c r="LO6" i="10"/>
  <c r="LN6" i="10"/>
  <c r="LM6" i="10"/>
  <c r="LL6" i="10"/>
  <c r="LL5" i="10"/>
  <c r="LK11" i="10"/>
  <c r="LJ11" i="10"/>
  <c r="LI11" i="10"/>
  <c r="LH11" i="10"/>
  <c r="LG11" i="10"/>
  <c r="LF11" i="10"/>
  <c r="LE11" i="10"/>
  <c r="LD11" i="10"/>
  <c r="LC11" i="10"/>
  <c r="LB11" i="10"/>
  <c r="LA11" i="10"/>
  <c r="KZ11" i="10"/>
  <c r="LK6" i="10"/>
  <c r="LJ6" i="10"/>
  <c r="LI6" i="10"/>
  <c r="LH6" i="10"/>
  <c r="LG6" i="10"/>
  <c r="LF6" i="10"/>
  <c r="LE6" i="10"/>
  <c r="LD6" i="10"/>
  <c r="LC6" i="10"/>
  <c r="LB6" i="10"/>
  <c r="LA6" i="10"/>
  <c r="KZ6" i="10"/>
  <c r="KZ5" i="10"/>
  <c r="KZ4" i="10"/>
  <c r="KY11" i="10"/>
  <c r="KX11" i="10"/>
  <c r="KW11" i="10"/>
  <c r="KV11" i="10"/>
  <c r="KU11" i="10"/>
  <c r="KT11" i="10"/>
  <c r="KS11" i="10"/>
  <c r="KR11" i="10"/>
  <c r="KQ11" i="10"/>
  <c r="KP11" i="10"/>
  <c r="KO11" i="10"/>
  <c r="KN11" i="10"/>
  <c r="KY6" i="10"/>
  <c r="KX6" i="10"/>
  <c r="KW6" i="10"/>
  <c r="KV6" i="10"/>
  <c r="KU6" i="10"/>
  <c r="KT6" i="10"/>
  <c r="KS6" i="10"/>
  <c r="KR6" i="10"/>
  <c r="KQ6" i="10"/>
  <c r="KP6" i="10"/>
  <c r="KO6" i="10"/>
  <c r="KN6" i="10"/>
  <c r="KN5" i="10"/>
  <c r="KM11" i="10"/>
  <c r="KL11" i="10"/>
  <c r="KK11" i="10"/>
  <c r="KJ11" i="10"/>
  <c r="KI11" i="10"/>
  <c r="KH11" i="10"/>
  <c r="KG11" i="10"/>
  <c r="KF11" i="10"/>
  <c r="KE11" i="10"/>
  <c r="KD11" i="10"/>
  <c r="KC11" i="10"/>
  <c r="KB5" i="10"/>
  <c r="KB11" i="10"/>
  <c r="KM6" i="10"/>
  <c r="KL6" i="10"/>
  <c r="KK6" i="10"/>
  <c r="KJ6" i="10"/>
  <c r="KI6" i="10"/>
  <c r="KH6" i="10"/>
  <c r="KG6" i="10"/>
  <c r="KF6" i="10"/>
  <c r="KE6" i="10"/>
  <c r="KD6" i="10"/>
  <c r="KC6" i="10"/>
  <c r="KB6" i="10"/>
  <c r="KA11" i="10"/>
  <c r="JZ11" i="10"/>
  <c r="JY11" i="10"/>
  <c r="JX11" i="10"/>
  <c r="JW11" i="10"/>
  <c r="JV11" i="10"/>
  <c r="JU11" i="10"/>
  <c r="JT11" i="10"/>
  <c r="JS11" i="10"/>
  <c r="JR11" i="10"/>
  <c r="JQ11" i="10"/>
  <c r="JP11" i="10"/>
  <c r="KA6" i="10"/>
  <c r="JZ6" i="10"/>
  <c r="JY6" i="10"/>
  <c r="JX6" i="10"/>
  <c r="JW6" i="10"/>
  <c r="JV6" i="10"/>
  <c r="JU6" i="10"/>
  <c r="JT6" i="10"/>
  <c r="JS6" i="10"/>
  <c r="JR6" i="10"/>
  <c r="JQ6" i="10"/>
  <c r="JP6" i="10"/>
  <c r="JO5" i="10"/>
  <c r="JN5" i="10"/>
  <c r="JM5" i="10"/>
  <c r="JL5" i="10"/>
  <c r="JK5" i="10"/>
  <c r="JJ5" i="10"/>
  <c r="JI5" i="10"/>
  <c r="JH5" i="10"/>
  <c r="JG5" i="10"/>
  <c r="JF5" i="10"/>
  <c r="JE5" i="10"/>
  <c r="JD5" i="10"/>
  <c r="JP5" i="10"/>
  <c r="JP4" i="10"/>
  <c r="JO11" i="10"/>
  <c r="JN11" i="10"/>
  <c r="JM11" i="10"/>
  <c r="JL11" i="10"/>
  <c r="JK11" i="10"/>
  <c r="JJ11" i="10"/>
  <c r="JI11" i="10"/>
  <c r="JH11" i="10"/>
  <c r="JG11" i="10"/>
  <c r="JF11" i="10"/>
  <c r="JE11" i="10"/>
  <c r="JD11" i="10"/>
  <c r="JD4" i="10"/>
  <c r="JC11" i="10"/>
  <c r="JB11" i="10"/>
  <c r="JA11" i="10"/>
  <c r="IZ11" i="10"/>
  <c r="JC4" i="10"/>
  <c r="JB4" i="10"/>
  <c r="JA4" i="10"/>
  <c r="IZ4" i="10"/>
  <c r="IZ3" i="10"/>
  <c r="IY11" i="10"/>
  <c r="IY4" i="10"/>
  <c r="IY3" i="10"/>
  <c r="IV11" i="10"/>
  <c r="IV4" i="10"/>
  <c r="IV3" i="10"/>
  <c r="IU11" i="10"/>
  <c r="IT11" i="10"/>
  <c r="IU4" i="10"/>
  <c r="IT4" i="10"/>
  <c r="IT3" i="10"/>
  <c r="IQ11" i="10"/>
  <c r="IP11" i="10"/>
  <c r="IO11" i="10"/>
  <c r="IN11" i="10"/>
  <c r="IQ5" i="10"/>
  <c r="IP5" i="10"/>
  <c r="IO5" i="10"/>
  <c r="IO4" i="10"/>
  <c r="IN4" i="10"/>
  <c r="IN3" i="10"/>
  <c r="IM11" i="10"/>
  <c r="IL11" i="10"/>
  <c r="IK11" i="10"/>
  <c r="IJ11" i="10"/>
  <c r="IM5" i="10"/>
  <c r="IL5" i="10"/>
  <c r="IK5" i="10"/>
  <c r="IJ5" i="10"/>
  <c r="IJ4" i="10"/>
  <c r="IJ3" i="10"/>
  <c r="II11" i="10"/>
  <c r="IH11" i="10"/>
  <c r="IG11" i="10"/>
  <c r="IF11" i="10"/>
  <c r="IE11" i="10"/>
  <c r="II5" i="10"/>
  <c r="IH5" i="10"/>
  <c r="IH4" i="10"/>
  <c r="IG5" i="10"/>
  <c r="IF5" i="10"/>
  <c r="IE5" i="10"/>
  <c r="IE4" i="10"/>
  <c r="ID11" i="10"/>
  <c r="IC11" i="10"/>
  <c r="ID4" i="10"/>
  <c r="IC5" i="10"/>
  <c r="IC4" i="10"/>
  <c r="IC2" i="10"/>
  <c r="IA11" i="10"/>
  <c r="IA4" i="10"/>
  <c r="IA3" i="10"/>
  <c r="HZ11" i="10"/>
  <c r="HZ4" i="10"/>
  <c r="HY11" i="10"/>
  <c r="HX11" i="10"/>
  <c r="HW11" i="10"/>
  <c r="HY4" i="10"/>
  <c r="HX4" i="10"/>
  <c r="HW4" i="10"/>
  <c r="HW3" i="10"/>
  <c r="HV11" i="10"/>
  <c r="HU11" i="10"/>
  <c r="HT11" i="10"/>
  <c r="HS11" i="10"/>
  <c r="HV5" i="10"/>
  <c r="HU5" i="10"/>
  <c r="HU4" i="10"/>
  <c r="HT4" i="10"/>
  <c r="HS4" i="10"/>
  <c r="HS3" i="10"/>
  <c r="HR11" i="10"/>
  <c r="HQ11" i="10"/>
  <c r="HP11" i="10"/>
  <c r="HO11" i="10"/>
  <c r="HR4" i="10"/>
  <c r="HQ5" i="10"/>
  <c r="HQ4" i="10"/>
  <c r="HP5" i="10"/>
  <c r="HO5" i="10"/>
  <c r="HO4" i="10"/>
  <c r="HN11" i="10"/>
  <c r="HN4" i="10"/>
  <c r="HM11" i="10"/>
  <c r="HM4" i="10"/>
  <c r="HL11" i="10"/>
  <c r="HK11" i="10"/>
  <c r="HK5" i="10"/>
  <c r="HL5" i="10"/>
  <c r="HK4" i="10"/>
  <c r="HJ11" i="10"/>
  <c r="HI11" i="10"/>
  <c r="HJ4" i="10"/>
  <c r="HI4" i="10" l="1"/>
  <c r="HI2" i="10"/>
  <c r="HB11" i="10"/>
  <c r="HA11" i="10"/>
  <c r="GZ11" i="10"/>
  <c r="HB4" i="10"/>
  <c r="HA4" i="10"/>
  <c r="GZ4" i="10"/>
  <c r="GY11" i="10"/>
  <c r="GX11" i="10"/>
  <c r="GY4" i="10"/>
  <c r="GX4" i="10"/>
  <c r="GX3" i="10"/>
  <c r="GW11" i="10"/>
  <c r="GV11" i="10"/>
  <c r="GW4" i="10"/>
  <c r="GV4" i="10"/>
  <c r="GV3" i="10"/>
  <c r="GU3" i="10"/>
  <c r="GT11" i="10"/>
  <c r="GS11" i="10"/>
  <c r="GR11" i="10"/>
  <c r="GQ11" i="10"/>
  <c r="GT5" i="10"/>
  <c r="GT4" i="10"/>
  <c r="GT3" i="10"/>
  <c r="GS5" i="10"/>
  <c r="GR5" i="10"/>
  <c r="GR4" i="10"/>
  <c r="GQ4" i="10"/>
  <c r="GQ3" i="10"/>
  <c r="GQ2" i="10"/>
  <c r="GD11" i="10"/>
  <c r="GD4" i="10"/>
  <c r="FZ11" i="10"/>
  <c r="FY11" i="10"/>
  <c r="GA5" i="10"/>
  <c r="FZ5" i="10"/>
  <c r="FY5" i="10"/>
  <c r="FY4" i="10"/>
  <c r="FX11" i="10"/>
  <c r="FW11" i="10"/>
  <c r="FV11" i="10"/>
  <c r="FU11" i="10"/>
  <c r="FX5" i="10"/>
  <c r="FW5" i="10"/>
  <c r="FV5" i="10"/>
  <c r="FV4" i="10"/>
  <c r="FU4" i="10"/>
  <c r="FQ11" i="10"/>
  <c r="FP11" i="10"/>
  <c r="FO11" i="10"/>
  <c r="FT5" i="10"/>
  <c r="FS5" i="10"/>
  <c r="FR5" i="10"/>
  <c r="FR4" i="10"/>
  <c r="FQ4" i="10"/>
  <c r="FP4" i="10"/>
  <c r="FO4" i="10"/>
  <c r="AS4" i="10"/>
  <c r="AP4" i="10"/>
  <c r="AO4" i="10"/>
  <c r="AM4" i="10"/>
  <c r="AL4" i="10"/>
  <c r="AK4" i="10"/>
  <c r="AJ4" i="10"/>
  <c r="AI4" i="10"/>
  <c r="AH4" i="10"/>
  <c r="AD4" i="10"/>
  <c r="Y4" i="10"/>
  <c r="X4" i="10"/>
  <c r="X3" i="10"/>
  <c r="W3" i="10"/>
  <c r="W4" i="10"/>
  <c r="V4" i="10"/>
  <c r="U4" i="10"/>
  <c r="T4" i="10"/>
  <c r="T3" i="10"/>
  <c r="S5" i="10"/>
  <c r="R5" i="10"/>
  <c r="Q5" i="10"/>
  <c r="P5" i="10"/>
  <c r="O5" i="10"/>
  <c r="N5" i="10"/>
  <c r="M5" i="10"/>
  <c r="L5" i="10"/>
  <c r="K5" i="10"/>
  <c r="J5" i="10"/>
  <c r="I5" i="10"/>
  <c r="H5" i="10"/>
  <c r="G5" i="10"/>
  <c r="G4" i="10"/>
  <c r="G3" i="10"/>
  <c r="G2" i="10"/>
  <c r="FN11" i="10"/>
  <c r="FM11" i="10"/>
  <c r="FL11" i="10"/>
  <c r="FK11" i="10"/>
  <c r="FN5" i="10"/>
  <c r="FM5" i="10"/>
  <c r="FL5" i="10"/>
  <c r="FK4" i="10"/>
  <c r="FJ11" i="10"/>
  <c r="FI11" i="10"/>
  <c r="FH11" i="10"/>
  <c r="FG11" i="10"/>
  <c r="FF11" i="10"/>
  <c r="FJ5" i="10"/>
  <c r="FH5" i="10"/>
  <c r="FI5" i="10"/>
  <c r="FH4" i="10"/>
  <c r="FG4" i="10"/>
  <c r="FF4" i="10"/>
  <c r="FE11" i="10"/>
  <c r="FD11" i="10"/>
  <c r="FE4" i="10"/>
  <c r="FD4" i="10"/>
  <c r="FC11" i="10"/>
  <c r="FB11" i="10"/>
  <c r="FA11" i="10"/>
  <c r="EZ11" i="10"/>
  <c r="FC4" i="10"/>
  <c r="FB4" i="10"/>
  <c r="FA4" i="10"/>
  <c r="EZ4" i="10"/>
  <c r="EY11" i="10"/>
  <c r="EX11" i="10"/>
  <c r="EW11" i="10"/>
  <c r="EY4" i="10"/>
  <c r="EW3" i="10"/>
  <c r="ER11" i="10"/>
  <c r="EO11" i="10"/>
  <c r="EN11" i="10"/>
  <c r="EM11" i="10"/>
  <c r="ER5" i="10"/>
  <c r="EO5" i="10"/>
  <c r="EO4" i="10"/>
  <c r="EN4" i="10"/>
  <c r="EM4" i="10"/>
  <c r="EK11" i="10"/>
  <c r="EK5" i="10" l="1"/>
  <c r="EK4" i="10"/>
  <c r="EK3" i="10"/>
  <c r="EJ11" i="10"/>
  <c r="EI11" i="10"/>
  <c r="EH11" i="10"/>
  <c r="EG11" i="10"/>
  <c r="EF11" i="10"/>
  <c r="EJ6" i="10"/>
  <c r="EI6" i="10"/>
  <c r="EH6" i="10"/>
  <c r="EG6" i="10"/>
  <c r="EF6" i="10"/>
  <c r="EF5" i="10"/>
  <c r="EE11" i="10"/>
  <c r="ED11" i="10"/>
  <c r="EC11" i="10"/>
  <c r="EB11" i="10"/>
  <c r="EA11" i="10"/>
  <c r="DZ11" i="10"/>
  <c r="EE7" i="10"/>
  <c r="ED6" i="10"/>
  <c r="EC6" i="10"/>
  <c r="EB6" i="10"/>
  <c r="EA6" i="10"/>
  <c r="DZ6" i="10"/>
  <c r="DY11" i="10"/>
  <c r="DX11" i="10"/>
  <c r="DW11" i="10"/>
  <c r="DV11" i="10"/>
  <c r="DU11" i="10"/>
  <c r="DY6" i="10"/>
  <c r="DW7" i="10"/>
  <c r="DV7" i="10"/>
  <c r="DU5" i="10"/>
  <c r="DU6" i="10"/>
  <c r="DT11" i="10"/>
  <c r="DS11" i="10"/>
  <c r="DR11" i="10"/>
  <c r="DQ11" i="10"/>
  <c r="DP11" i="10"/>
  <c r="DT6" i="10"/>
  <c r="DS6" i="10"/>
  <c r="DR6" i="10"/>
  <c r="DQ7" i="10"/>
  <c r="DP6" i="10"/>
  <c r="DP5" i="10"/>
  <c r="DP4" i="10"/>
  <c r="DN3" i="10"/>
  <c r="DN2" i="10"/>
  <c r="DJ11" i="10"/>
  <c r="DL11" i="10"/>
  <c r="DK11" i="10"/>
  <c r="DL4" i="10"/>
  <c r="DK4" i="10"/>
  <c r="DJ4" i="10"/>
  <c r="DJ3" i="10"/>
  <c r="DI11" i="10"/>
  <c r="DH11" i="10"/>
  <c r="DI5" i="10"/>
  <c r="DI4" i="10"/>
  <c r="DH4" i="10"/>
  <c r="DH3" i="10"/>
  <c r="DD3" i="10"/>
  <c r="CY11" i="10"/>
  <c r="DC11" i="10"/>
  <c r="DB11" i="10"/>
  <c r="DA11" i="10"/>
  <c r="CZ11" i="10"/>
  <c r="CX11" i="10"/>
  <c r="CW11" i="10"/>
  <c r="CR11" i="10"/>
  <c r="DC5" i="10"/>
  <c r="DB5" i="10"/>
  <c r="DA5" i="10"/>
  <c r="CZ5" i="10"/>
  <c r="CY5" i="10"/>
  <c r="CX4" i="10"/>
  <c r="CW4" i="10"/>
  <c r="CU4" i="10"/>
  <c r="CR4" i="10"/>
  <c r="CN11" i="10"/>
  <c r="CQ11" i="10"/>
  <c r="CP11" i="10"/>
  <c r="CO11" i="10"/>
  <c r="CQ4" i="10"/>
  <c r="CP4" i="10"/>
  <c r="CO4" i="10"/>
  <c r="CN4" i="10"/>
  <c r="CN3" i="10"/>
  <c r="CM11" i="10"/>
  <c r="CL11" i="10"/>
  <c r="CK11" i="10"/>
  <c r="CJ11" i="10"/>
  <c r="CI11" i="10"/>
  <c r="CH11" i="10"/>
  <c r="CG11" i="10"/>
  <c r="CM4" i="10"/>
  <c r="CL4" i="10"/>
  <c r="CK4" i="10"/>
  <c r="CJ4" i="10"/>
  <c r="CI4" i="10"/>
  <c r="CH4" i="10"/>
  <c r="CG4" i="10"/>
  <c r="CG3" i="10"/>
  <c r="Q10" i="2"/>
  <c r="VR11" i="10" s="1"/>
  <c r="CF11" i="10" l="1"/>
  <c r="CE11" i="10"/>
  <c r="CD11" i="10"/>
  <c r="CC11" i="10"/>
  <c r="CB11" i="10"/>
  <c r="CF4" i="10"/>
  <c r="CE4" i="10"/>
  <c r="CD4" i="10"/>
  <c r="CC4" i="10"/>
  <c r="CB4" i="10"/>
  <c r="CB3" i="10"/>
  <c r="C19" i="2" l="1"/>
  <c r="VT4" i="10" s="1"/>
  <c r="C6" i="8"/>
  <c r="SM2" i="10" s="1"/>
  <c r="K26" i="9"/>
  <c r="K27" i="9"/>
  <c r="K25" i="9"/>
  <c r="K18" i="9"/>
  <c r="K19" i="9"/>
  <c r="K20" i="9"/>
  <c r="K21" i="9"/>
  <c r="K22" i="9"/>
  <c r="K23" i="9"/>
  <c r="K9" i="9"/>
  <c r="K10" i="9"/>
  <c r="K11" i="9"/>
  <c r="K12" i="9"/>
  <c r="K13" i="9"/>
  <c r="K14" i="9"/>
  <c r="K15" i="9"/>
  <c r="K16" i="9"/>
  <c r="K17" i="9"/>
  <c r="K8" i="9"/>
  <c r="VF2" i="10"/>
  <c r="F17" i="8"/>
  <c r="UK11" i="10" s="1"/>
  <c r="G17" i="8"/>
  <c r="UL11" i="10" s="1"/>
  <c r="H17" i="8"/>
  <c r="UM11" i="10" s="1"/>
  <c r="I17" i="8"/>
  <c r="UN11" i="10" s="1"/>
  <c r="K17" i="8"/>
  <c r="UP11" i="10" s="1"/>
  <c r="E17" i="8"/>
  <c r="UJ11" i="10" s="1"/>
  <c r="O29" i="7"/>
  <c r="G9" i="7"/>
  <c r="I29" i="7"/>
  <c r="R36" i="7"/>
  <c r="SK11" i="10" s="1"/>
  <c r="O36" i="7"/>
  <c r="SE11" i="10" s="1"/>
  <c r="L36" i="7"/>
  <c r="RY11" i="10" s="1"/>
  <c r="I36" i="7"/>
  <c r="RS11" i="10" s="1"/>
  <c r="S13" i="7"/>
  <c r="QW11" i="10" s="1"/>
  <c r="QD11" i="10"/>
  <c r="S12" i="7"/>
  <c r="QP11" i="10" s="1"/>
  <c r="K13" i="7"/>
  <c r="PV11" i="10" s="1"/>
  <c r="K12" i="7"/>
  <c r="K17" i="7" l="1"/>
  <c r="PO11" i="10"/>
  <c r="S17" i="7"/>
  <c r="RE11" i="10"/>
  <c r="PL3" i="10"/>
  <c r="RN3" i="10"/>
  <c r="K24" i="9"/>
  <c r="CA11" i="10"/>
  <c r="BZ11" i="10"/>
  <c r="BY11" i="10"/>
  <c r="CA4" i="10"/>
  <c r="BZ4" i="10"/>
  <c r="BY4" i="10"/>
  <c r="BX4" i="10"/>
  <c r="BW4" i="10"/>
  <c r="BV4" i="10"/>
  <c r="BU11" i="10"/>
  <c r="BU4" i="10"/>
  <c r="BT11" i="10"/>
  <c r="BT4" i="10"/>
  <c r="BS11" i="10"/>
  <c r="BS4" i="10"/>
  <c r="BR11" i="10"/>
  <c r="BQ11" i="10"/>
  <c r="BR4" i="10"/>
  <c r="BQ4" i="10"/>
  <c r="BQ3" i="10"/>
  <c r="BK11" i="10"/>
  <c r="BL4" i="10"/>
  <c r="BK4" i="10"/>
  <c r="BK3" i="10"/>
  <c r="BC11" i="10"/>
  <c r="BC4" i="10"/>
  <c r="BB11" i="10"/>
  <c r="BA11" i="10"/>
  <c r="AY11" i="10"/>
  <c r="AX11" i="10"/>
  <c r="AZ11" i="10"/>
  <c r="AZ5" i="10"/>
  <c r="AW11" i="10"/>
  <c r="AW2" i="10"/>
  <c r="AW3" i="10"/>
  <c r="AW4" i="10"/>
  <c r="AW5" i="10"/>
  <c r="AZ6" i="10"/>
  <c r="BB6" i="10"/>
  <c r="AX6" i="10"/>
  <c r="AS11" i="10"/>
  <c r="AR11" i="10"/>
  <c r="AQ11" i="10"/>
  <c r="AP11" i="10"/>
  <c r="AO11" i="10"/>
  <c r="AM11" i="10"/>
  <c r="AL11" i="10"/>
  <c r="AK11" i="10"/>
  <c r="AJ11" i="10"/>
  <c r="AI11" i="10"/>
  <c r="AH11" i="10"/>
  <c r="AD11" i="10"/>
  <c r="Y11" i="10"/>
  <c r="X11" i="10"/>
  <c r="VF11" i="10" l="1"/>
  <c r="J32" i="9"/>
  <c r="K28" i="9"/>
  <c r="AW6" i="10"/>
  <c r="AY6" i="10"/>
  <c r="BA6" i="10"/>
  <c r="F11" i="10"/>
  <c r="E21" i="8" l="1"/>
  <c r="E24" i="8" s="1"/>
  <c r="VI11" i="10"/>
  <c r="VG11" i="10"/>
  <c r="J38" i="9"/>
  <c r="W11" i="10"/>
  <c r="E11" i="10"/>
  <c r="D11" i="10"/>
  <c r="B11" i="10"/>
  <c r="V11" i="10"/>
  <c r="U11" i="10"/>
  <c r="T11" i="10"/>
  <c r="S11" i="10"/>
  <c r="R11" i="10"/>
  <c r="Q11" i="10"/>
  <c r="P11" i="10"/>
  <c r="O11" i="10"/>
  <c r="N11" i="10"/>
  <c r="M11" i="10"/>
  <c r="L11" i="10"/>
  <c r="K11" i="10"/>
  <c r="J11" i="10"/>
  <c r="I11" i="10"/>
  <c r="H11" i="10"/>
  <c r="G11" i="10"/>
  <c r="E23" i="8" l="1"/>
  <c r="E25" i="8" s="1"/>
  <c r="VJ11" i="10"/>
  <c r="NO4" i="10"/>
  <c r="H569" i="1"/>
  <c r="PD11" i="10" s="1"/>
  <c r="HI3" i="10" l="1"/>
  <c r="A385" i="1"/>
  <c r="IE3" i="10" s="1"/>
  <c r="AJ460" i="1"/>
  <c r="AH460" i="1"/>
  <c r="AF460" i="1"/>
  <c r="AD460" i="1"/>
  <c r="AB460" i="1"/>
  <c r="Z460" i="1"/>
  <c r="X460" i="1"/>
  <c r="V460" i="1"/>
  <c r="T460" i="1"/>
  <c r="R460" i="1"/>
  <c r="P460" i="1"/>
  <c r="N460" i="1"/>
  <c r="P448" i="1"/>
  <c r="R448" i="1"/>
  <c r="T448" i="1"/>
  <c r="V448" i="1"/>
  <c r="X448" i="1"/>
  <c r="Z448" i="1"/>
  <c r="AB448" i="1"/>
  <c r="AD448" i="1"/>
  <c r="AF448" i="1"/>
  <c r="AH448" i="1"/>
  <c r="AJ448" i="1"/>
  <c r="N448" i="1"/>
  <c r="A380" i="1"/>
  <c r="IC3" i="10" s="1"/>
  <c r="FD3" i="10"/>
  <c r="EX4" i="10"/>
  <c r="EW4" i="10"/>
  <c r="B178" i="1"/>
  <c r="CY4" i="10" s="1"/>
  <c r="CI3" i="10"/>
  <c r="P36" i="7" l="1"/>
  <c r="N36" i="7"/>
  <c r="R17" i="7"/>
  <c r="P17" i="7"/>
  <c r="N17" i="7"/>
  <c r="VD11" i="10" l="1"/>
  <c r="VB11" i="10"/>
  <c r="S23" i="7"/>
  <c r="RM11" i="10" s="1"/>
  <c r="RI11" i="10"/>
  <c r="K23" i="7"/>
  <c r="QL11" i="10" s="1"/>
  <c r="QH11" i="10"/>
  <c r="VE11" i="10" l="1"/>
  <c r="VC11" i="10"/>
  <c r="BML10" i="10"/>
  <c r="TR10" i="10"/>
  <c r="DW10" i="10"/>
  <c r="BHQ10" i="10"/>
  <c r="BAA10" i="10"/>
  <c r="BET10" i="10"/>
  <c r="BL10" i="10"/>
  <c r="SH10" i="10"/>
  <c r="AEY10" i="10"/>
  <c r="GW10" i="10"/>
  <c r="XO10" i="10"/>
  <c r="FA10" i="10"/>
  <c r="ADK10" i="10"/>
  <c r="BEC10" i="10"/>
  <c r="BFN10" i="10"/>
  <c r="BHI10" i="10"/>
  <c r="GQ10" i="10"/>
  <c r="AIY10" i="10"/>
  <c r="XS10" i="10"/>
  <c r="AZE10" i="10"/>
  <c r="AQD10" i="10"/>
  <c r="UZ10" i="10"/>
  <c r="ACO10" i="10"/>
  <c r="AUW10" i="10"/>
  <c r="D10" i="10"/>
  <c r="ASX10" i="10"/>
  <c r="AHS10" i="10"/>
  <c r="AII10" i="10"/>
  <c r="AEZ10" i="10"/>
  <c r="AEC10" i="10"/>
  <c r="AIT10" i="10"/>
  <c r="AQJ10" i="10"/>
  <c r="NA10" i="10"/>
  <c r="AFV10" i="10"/>
  <c r="QI10" i="10"/>
  <c r="QQ10" i="10"/>
  <c r="LK10" i="10"/>
  <c r="RI10" i="10"/>
  <c r="ANZ10" i="10"/>
  <c r="HQ10" i="10"/>
  <c r="AVK10" i="10"/>
  <c r="ME10" i="10"/>
  <c r="EE10" i="10"/>
  <c r="LW10" i="10"/>
  <c r="ARD10" i="10"/>
  <c r="ANY10" i="10"/>
  <c r="QW10" i="10"/>
  <c r="AWL10" i="10"/>
  <c r="KK10" i="10"/>
  <c r="BMV10" i="10"/>
  <c r="ASS10" i="10"/>
  <c r="AAF10" i="10"/>
  <c r="AJO10" i="10"/>
  <c r="ALO10" i="10"/>
  <c r="J10" i="10"/>
  <c r="UP10" i="10"/>
  <c r="AYK10" i="10"/>
  <c r="PM10" i="10"/>
  <c r="ZA10" i="10"/>
  <c r="ACQ10" i="10"/>
  <c r="ARP10" i="10"/>
  <c r="M10" i="10"/>
  <c r="BIZ10" i="10"/>
  <c r="AUY10" i="10"/>
  <c r="AIE10" i="10"/>
  <c r="BGL10" i="10"/>
  <c r="BY10" i="10"/>
  <c r="KD10" i="10"/>
  <c r="RD10" i="10"/>
  <c r="AFZ10" i="10"/>
  <c r="ARU10" i="10"/>
  <c r="AGU10" i="10"/>
  <c r="XP10" i="10"/>
  <c r="AZQ10" i="10"/>
  <c r="BLH10" i="10"/>
  <c r="QP10" i="10"/>
  <c r="AAK10" i="10"/>
  <c r="AIU10" i="10"/>
  <c r="BX10" i="10"/>
  <c r="AAZ10" i="10"/>
  <c r="AWT10" i="10"/>
  <c r="AQO10" i="10"/>
  <c r="AFQ10" i="10"/>
  <c r="AFF10" i="10"/>
  <c r="ARR10" i="10"/>
  <c r="AUG10" i="10"/>
  <c r="YA10" i="10"/>
  <c r="MZ10" i="10"/>
  <c r="ATE10" i="10"/>
  <c r="AUA10" i="10"/>
  <c r="AVI10" i="10"/>
  <c r="AHM10" i="10"/>
  <c r="AFL10" i="10"/>
  <c r="AAQ10" i="10"/>
  <c r="ALG10" i="10"/>
  <c r="UD10" i="10"/>
  <c r="BDZ10" i="10"/>
  <c r="ASM10" i="10"/>
  <c r="AVX10" i="10"/>
  <c r="EA10" i="10"/>
  <c r="AKQ10" i="10"/>
  <c r="AXP10" i="10"/>
  <c r="ALQ10" i="10"/>
  <c r="AEK10" i="10"/>
  <c r="AJL10" i="10"/>
  <c r="AVA10" i="10"/>
  <c r="AQQ10" i="10"/>
  <c r="YJ10" i="10"/>
  <c r="AKB10" i="10"/>
  <c r="PY10" i="10"/>
  <c r="AQF10" i="10"/>
  <c r="OZ10" i="10"/>
  <c r="BGP10" i="10"/>
  <c r="ACY10" i="10"/>
  <c r="QY10" i="10"/>
  <c r="ACH10" i="10"/>
  <c r="JJ10" i="10"/>
  <c r="BFC10" i="10"/>
  <c r="RY10" i="10"/>
  <c r="AEL10" i="10"/>
  <c r="YP10" i="10"/>
  <c r="ANH10" i="10"/>
  <c r="ACN10" i="10"/>
  <c r="CK10" i="10"/>
  <c r="PB10" i="10"/>
  <c r="CM10" i="10"/>
  <c r="FS10" i="10"/>
  <c r="ON10" i="10"/>
  <c r="BMD10" i="10"/>
  <c r="ANO10" i="10"/>
  <c r="ARM10" i="10"/>
  <c r="BEQ10" i="10"/>
  <c r="YD10" i="10"/>
  <c r="PV10" i="10"/>
  <c r="BT10" i="10"/>
  <c r="AVP10" i="10"/>
  <c r="AXR10" i="10"/>
  <c r="AOW10" i="10"/>
  <c r="LX10" i="10"/>
  <c r="ZM10" i="10"/>
  <c r="EO10" i="10"/>
  <c r="AOV10" i="10"/>
  <c r="ADW10" i="10"/>
  <c r="BCW10" i="10"/>
  <c r="KB10" i="10"/>
  <c r="KS10" i="10"/>
  <c r="BEO10" i="10"/>
  <c r="UY10" i="10"/>
  <c r="AWP10" i="10"/>
  <c r="CR10" i="10"/>
  <c r="ALM10" i="10"/>
  <c r="BIU10" i="10"/>
  <c r="AKI10" i="10"/>
  <c r="MH10" i="10"/>
  <c r="AIX10" i="10"/>
  <c r="AMG10" i="10"/>
  <c r="LA10" i="10"/>
  <c r="BNA10" i="10"/>
  <c r="BKN10" i="10"/>
  <c r="BB10" i="10"/>
  <c r="BJA10" i="10"/>
  <c r="BDV10" i="10"/>
  <c r="AQT10" i="10"/>
  <c r="BCY10" i="10"/>
  <c r="ATX10" i="10"/>
  <c r="AXO10" i="10"/>
  <c r="TP10" i="10"/>
  <c r="AIH10" i="10"/>
  <c r="EI10" i="10"/>
  <c r="BCM10" i="10"/>
  <c r="AFN10" i="10"/>
  <c r="VL10" i="10"/>
  <c r="OL10" i="10"/>
  <c r="US10" i="10"/>
  <c r="AFI10" i="10"/>
  <c r="AMX10" i="10"/>
  <c r="ASA10" i="10"/>
  <c r="ANJ10" i="10"/>
  <c r="EH10" i="10"/>
  <c r="DH10" i="10"/>
  <c r="PD10" i="10"/>
  <c r="AKY10" i="10"/>
  <c r="AIF10" i="10"/>
  <c r="AVY10" i="10"/>
  <c r="BJT10" i="10"/>
  <c r="TG10" i="10"/>
  <c r="KU10" i="10"/>
  <c r="BFS10" i="10"/>
  <c r="ADZ10" i="10"/>
  <c r="AWZ10" i="10"/>
  <c r="ABV10" i="10"/>
  <c r="AWK10" i="10"/>
  <c r="AJP10" i="10"/>
  <c r="AFW10" i="10"/>
  <c r="ARB10" i="10"/>
  <c r="DY10" i="10"/>
  <c r="AGB10" i="10"/>
  <c r="AMN10" i="10"/>
  <c r="XK10" i="10"/>
  <c r="SD10" i="10"/>
  <c r="BGE10" i="10"/>
  <c r="SE10" i="10"/>
  <c r="ALH10" i="10"/>
  <c r="XX10" i="10"/>
  <c r="AOR10" i="10"/>
  <c r="BCB10" i="10"/>
  <c r="ALJ10" i="10"/>
  <c r="BFE10" i="10"/>
  <c r="AGO10" i="10"/>
  <c r="AHJ10" i="10"/>
  <c r="BKV10" i="10"/>
  <c r="HL10" i="10"/>
  <c r="BLL10" i="10"/>
  <c r="TC10" i="10"/>
  <c r="ANX10" i="10"/>
  <c r="EX10" i="10"/>
  <c r="ABZ10" i="10"/>
  <c r="BFR10" i="10"/>
  <c r="YI10" i="10"/>
  <c r="DQ10" i="10"/>
  <c r="GA10" i="10"/>
  <c r="AJS10" i="10"/>
  <c r="G10" i="10"/>
  <c r="BCA10" i="10"/>
  <c r="AY10" i="10"/>
  <c r="AWG10" i="10"/>
  <c r="KT10" i="10"/>
  <c r="OM10" i="10"/>
  <c r="DT10" i="10"/>
  <c r="RG10" i="10"/>
  <c r="BLK10" i="10"/>
  <c r="ANV10" i="10"/>
  <c r="AYW10" i="10"/>
  <c r="AEE10" i="10"/>
  <c r="XT10" i="10"/>
  <c r="AID10" i="10"/>
  <c r="ATG10" i="10"/>
  <c r="AXQ10" i="10"/>
  <c r="ASI10" i="10"/>
  <c r="GS10" i="10"/>
  <c r="ASG10" i="10"/>
  <c r="DA10" i="10"/>
  <c r="BLW10" i="10"/>
  <c r="AXY10" i="10"/>
  <c r="BFU10" i="10"/>
  <c r="AEN10" i="10"/>
  <c r="BJM10" i="10"/>
  <c r="BMH10" i="10"/>
  <c r="OB10" i="10"/>
  <c r="BMJ10" i="10"/>
  <c r="BHL10" i="10"/>
  <c r="AKU10" i="10"/>
  <c r="AHN10" i="10"/>
  <c r="AUS10" i="10"/>
  <c r="JF10" i="10"/>
  <c r="FU10" i="10"/>
  <c r="AL10" i="10"/>
  <c r="SX10" i="10"/>
  <c r="RT10" i="10"/>
  <c r="MW10" i="10"/>
  <c r="F10" i="10"/>
  <c r="AVZ10" i="10"/>
  <c r="BBM10" i="10"/>
  <c r="GD10" i="10"/>
  <c r="BII10" i="10"/>
  <c r="BAM10" i="10"/>
  <c r="BR10" i="10"/>
  <c r="ACD10" i="10"/>
  <c r="AUH10" i="10"/>
  <c r="ML10" i="10"/>
  <c r="NV10" i="10"/>
  <c r="JT10" i="10"/>
  <c r="HK10" i="10"/>
  <c r="BFK10" i="10"/>
  <c r="AMY10" i="10"/>
  <c r="BFZ10" i="10"/>
  <c r="AWJ10" i="10"/>
  <c r="IK10" i="10"/>
  <c r="QH10" i="10"/>
  <c r="IE10" i="10"/>
  <c r="AUC10" i="10"/>
  <c r="IL10" i="10"/>
  <c r="AQK10" i="10"/>
  <c r="ACT10" i="10"/>
  <c r="WT10" i="10"/>
  <c r="PE10" i="10"/>
  <c r="AKA10" i="10"/>
  <c r="OK10" i="10"/>
  <c r="KH10" i="10"/>
  <c r="ADJ10" i="10"/>
  <c r="AKC10" i="10"/>
  <c r="BLE10" i="10"/>
  <c r="FB10" i="10"/>
  <c r="RR10" i="10"/>
  <c r="LL10" i="10"/>
  <c r="NJ10" i="10"/>
  <c r="BMQ10" i="10"/>
  <c r="BIA10" i="10"/>
  <c r="HJ10" i="10"/>
  <c r="VK10" i="10"/>
  <c r="NL10" i="10"/>
  <c r="BJQ10" i="10"/>
  <c r="AGW10" i="10"/>
  <c r="BFI10" i="10"/>
  <c r="NO10" i="10"/>
  <c r="BAH10" i="10"/>
  <c r="ALC10" i="10"/>
  <c r="DP10" i="10"/>
  <c r="RM10" i="10"/>
  <c r="UF10" i="10"/>
  <c r="BJK10" i="10"/>
  <c r="AAI10" i="10"/>
  <c r="AGQ10" i="10"/>
  <c r="ZW10" i="10"/>
  <c r="BLD10" i="10"/>
  <c r="WV10" i="10"/>
  <c r="BHS10" i="10"/>
  <c r="HT10" i="10"/>
  <c r="BMB10" i="10"/>
  <c r="LD10" i="10"/>
  <c r="AUN10" i="10"/>
  <c r="PA10" i="10"/>
  <c r="ANK10" i="10"/>
  <c r="KM10" i="10"/>
  <c r="AAV10" i="10"/>
  <c r="AEU10" i="10"/>
  <c r="JZ10" i="10"/>
  <c r="BDE10" i="10"/>
  <c r="AWC10" i="10"/>
  <c r="APA10" i="10"/>
  <c r="TK10" i="10"/>
  <c r="HU10" i="10"/>
  <c r="JL10" i="10"/>
  <c r="AIA10" i="10"/>
  <c r="GR10" i="10"/>
  <c r="ABQ10" i="10"/>
  <c r="BJX10" i="10"/>
  <c r="BIV10" i="10"/>
  <c r="ASJ10" i="10"/>
  <c r="C10" i="10"/>
  <c r="AMF10" i="10"/>
  <c r="UW10" i="10"/>
  <c r="BIG10" i="10"/>
  <c r="BCG10" i="10"/>
  <c r="YM10" i="10"/>
  <c r="LG10" i="10"/>
  <c r="BGK10" i="10"/>
  <c r="BAZ10" i="10"/>
  <c r="YV10" i="10"/>
  <c r="YH10" i="10"/>
  <c r="MK10" i="10"/>
  <c r="ASR10" i="10"/>
  <c r="AX10" i="10"/>
  <c r="AYG10" i="10"/>
  <c r="BHX10" i="10"/>
  <c r="BJL10" i="10"/>
  <c r="AMT10" i="10"/>
  <c r="AFS10" i="10"/>
  <c r="BMG10" i="10"/>
  <c r="AXE10" i="10"/>
  <c r="AFD10" i="10"/>
  <c r="ABH10" i="10"/>
  <c r="SC10" i="10"/>
  <c r="OF10" i="10"/>
  <c r="AUL10" i="10"/>
  <c r="UQ10" i="10"/>
  <c r="BGN10" i="10"/>
  <c r="BHJ10" i="10"/>
  <c r="BJI10" i="10"/>
  <c r="VG10" i="10"/>
  <c r="LV10" i="10"/>
  <c r="RK10" i="10"/>
  <c r="IA10" i="10"/>
  <c r="BJO10" i="10"/>
  <c r="AQP10" i="10"/>
  <c r="AYC10" i="10"/>
  <c r="SO10" i="10"/>
  <c r="BDK10" i="10"/>
  <c r="BHC10" i="10"/>
  <c r="GY10" i="10"/>
  <c r="APN10" i="10"/>
  <c r="ADU10" i="10"/>
  <c r="LF10" i="10"/>
  <c r="TV10" i="10"/>
  <c r="BIW10" i="10"/>
  <c r="AYL10" i="10"/>
  <c r="APF10" i="10"/>
  <c r="RJ10" i="10"/>
  <c r="BHB10" i="10"/>
  <c r="U10" i="10"/>
  <c r="BAG10" i="10"/>
  <c r="YN10" i="10"/>
  <c r="BIE10" i="10"/>
  <c r="BDL10" i="10"/>
  <c r="BCJ10" i="10"/>
  <c r="AXI10" i="10"/>
  <c r="AAL10" i="10"/>
  <c r="BJN10" i="10"/>
  <c r="ABN10" i="10"/>
  <c r="AES10" i="10"/>
  <c r="QF10" i="10"/>
  <c r="AJM10" i="10"/>
  <c r="BHR10" i="10"/>
  <c r="FN10" i="10"/>
  <c r="LJ10" i="10"/>
  <c r="ALK10" i="10"/>
  <c r="AED10" i="10"/>
  <c r="ACW10" i="10"/>
  <c r="BDI10" i="10"/>
  <c r="YO10" i="10"/>
  <c r="ARQ10" i="10"/>
  <c r="RN10" i="10"/>
  <c r="BIY10" i="10"/>
  <c r="QM10" i="10"/>
  <c r="KO10" i="10"/>
  <c r="LI10" i="10"/>
  <c r="AUV10" i="10"/>
  <c r="APO10" i="10"/>
  <c r="BIO10" i="10"/>
  <c r="ALZ10" i="10"/>
  <c r="AOK10" i="10"/>
  <c r="ZU10" i="10"/>
  <c r="AYQ10" i="10"/>
  <c r="AJA10" i="10"/>
  <c r="BHA10" i="10"/>
  <c r="MQ10" i="10"/>
  <c r="ABT10" i="10"/>
  <c r="BKC10" i="10"/>
  <c r="TH10" i="10"/>
  <c r="JQ10" i="10"/>
  <c r="AXH10" i="10"/>
  <c r="BIP10" i="10"/>
  <c r="BLY10" i="10"/>
  <c r="ACZ10" i="10"/>
  <c r="KQ10" i="10"/>
  <c r="BIB10" i="10"/>
  <c r="ANN10" i="10"/>
  <c r="BGD10" i="10"/>
  <c r="DC10" i="10"/>
  <c r="APG10" i="10"/>
  <c r="UR10" i="10"/>
  <c r="QT10" i="10"/>
  <c r="DX10" i="10"/>
  <c r="AAT10" i="10"/>
  <c r="MI10" i="10"/>
  <c r="JK10" i="10"/>
  <c r="AFE10" i="10"/>
  <c r="AMQ10" i="10"/>
  <c r="AMA10" i="10"/>
  <c r="AUT10" i="10"/>
  <c r="ADP10" i="10"/>
  <c r="AOL10" i="10"/>
  <c r="QJ10" i="10"/>
  <c r="LT10" i="10"/>
  <c r="BAU10" i="10"/>
  <c r="BHH10" i="10"/>
  <c r="AVD10" i="10"/>
  <c r="AYO10" i="10"/>
  <c r="UB10" i="10"/>
  <c r="AFO10" i="10"/>
  <c r="GT10" i="10"/>
  <c r="AWF10" i="10"/>
  <c r="UE10" i="10"/>
  <c r="AGL10" i="10"/>
  <c r="DK10" i="10"/>
  <c r="ABD10" i="10"/>
  <c r="AGJ10" i="10"/>
  <c r="VO10" i="10"/>
  <c r="ACB10" i="10"/>
  <c r="PX10" i="10"/>
  <c r="FH10" i="10"/>
  <c r="NR10" i="10"/>
  <c r="OO10" i="10"/>
  <c r="AJK10" i="10"/>
  <c r="BHF10" i="10"/>
  <c r="AYI10" i="10"/>
  <c r="CU10" i="10"/>
  <c r="BJW10" i="10"/>
  <c r="MJ10" i="10"/>
  <c r="KE10" i="10"/>
  <c r="HZ10" i="10"/>
  <c r="BKD10" i="10"/>
  <c r="AKF10" i="10"/>
  <c r="XD10" i="10"/>
  <c r="QB10" i="10"/>
  <c r="BEW10" i="10"/>
  <c r="BMT10" i="10"/>
  <c r="ANU10" i="10"/>
  <c r="BGW10" i="10"/>
  <c r="BBP10" i="10"/>
  <c r="AXU10" i="10"/>
  <c r="BBE10" i="10"/>
  <c r="IT10" i="10"/>
  <c r="JO10" i="10"/>
  <c r="ACV10" i="10"/>
  <c r="AVM10" i="10"/>
  <c r="BDF10" i="10"/>
  <c r="OD10" i="10"/>
  <c r="BBL10" i="10"/>
  <c r="FX10" i="10"/>
  <c r="AZM10" i="10"/>
  <c r="FC10" i="10"/>
  <c r="YG10" i="10"/>
  <c r="RV10" i="10"/>
  <c r="BCD10" i="10"/>
  <c r="AHI10" i="10"/>
  <c r="ADE10" i="10"/>
  <c r="AOA10" i="10"/>
  <c r="AO10" i="10"/>
  <c r="BJC10" i="10"/>
  <c r="FM10" i="10"/>
  <c r="ADQ10" i="10"/>
  <c r="BCV10" i="10"/>
  <c r="KJ10" i="10"/>
  <c r="JM10" i="10"/>
  <c r="AQX10" i="10"/>
  <c r="YZ10" i="10"/>
  <c r="ED10" i="10"/>
  <c r="P10" i="10"/>
  <c r="BDA10" i="10"/>
  <c r="LO10" i="10"/>
  <c r="BJZ10" i="10"/>
  <c r="BKM10" i="10"/>
  <c r="ZL10" i="10"/>
  <c r="BEY10" i="10"/>
  <c r="BBY10" i="10"/>
  <c r="SA10" i="10"/>
  <c r="ATL10" i="10"/>
  <c r="IF10" i="10"/>
  <c r="BJD10" i="10"/>
  <c r="LH10" i="10"/>
  <c r="AYY10" i="10"/>
  <c r="B10" i="10"/>
  <c r="IU10" i="10"/>
  <c r="XI10" i="10"/>
  <c r="NW10" i="10"/>
  <c r="AFP10" i="10"/>
  <c r="ABK10" i="10"/>
  <c r="AXN10" i="10"/>
  <c r="ALU10" i="10"/>
  <c r="BCC10" i="10"/>
  <c r="AQY10" i="10"/>
  <c r="ZB10" i="10"/>
  <c r="ARS10" i="10"/>
  <c r="BIX10" i="10"/>
  <c r="BBC10" i="10"/>
  <c r="AMS10" i="10"/>
  <c r="SS10" i="10"/>
  <c r="IQ10" i="10"/>
  <c r="BJY10" i="10"/>
  <c r="BEI10" i="10"/>
  <c r="BIM10" i="10"/>
  <c r="OR10" i="10"/>
  <c r="AYE10" i="10"/>
  <c r="CO10" i="10"/>
  <c r="UT10" i="10"/>
  <c r="ASQ10" i="10"/>
  <c r="QX10" i="10"/>
  <c r="AIM10" i="10"/>
  <c r="HR10" i="10"/>
  <c r="AVQ10" i="10"/>
  <c r="ADH10" i="10"/>
  <c r="BME10" i="10"/>
  <c r="AMI10" i="10"/>
  <c r="MG10" i="10"/>
  <c r="ACI10" i="10"/>
  <c r="JH10" i="10"/>
  <c r="AJT10" i="10"/>
  <c r="AGR10" i="10"/>
  <c r="EN10" i="10"/>
  <c r="RL10" i="10"/>
  <c r="AMO10" i="10"/>
  <c r="AKL10" i="10"/>
  <c r="AYN10" i="10"/>
  <c r="SJ10" i="10"/>
  <c r="KN10" i="10"/>
  <c r="AGY10" i="10"/>
  <c r="DS10" i="10"/>
  <c r="ALV10" i="10"/>
  <c r="BJU10" i="10"/>
  <c r="ALE10" i="10"/>
  <c r="WZ10" i="10"/>
  <c r="BAL10" i="10"/>
  <c r="ST10" i="10"/>
  <c r="BEL10" i="10"/>
  <c r="AZ10" i="10"/>
  <c r="ACJ10" i="10"/>
  <c r="AWU10" i="10"/>
  <c r="ACR10" i="10"/>
  <c r="JN10" i="10"/>
  <c r="RO10" i="10"/>
  <c r="BBN10" i="10"/>
  <c r="DV10" i="10"/>
  <c r="BBA10" i="10"/>
  <c r="BLC10" i="10"/>
  <c r="E10" i="10"/>
  <c r="AHW10" i="10"/>
  <c r="AGF10" i="10"/>
  <c r="ARE10" i="10"/>
  <c r="LS10" i="10"/>
  <c r="QS10" i="10"/>
  <c r="ARJ10" i="10"/>
  <c r="AUP10" i="10"/>
  <c r="AML10" i="10"/>
  <c r="AFU10" i="10"/>
  <c r="HY10" i="10"/>
  <c r="NC10" i="10"/>
  <c r="DN10" i="10"/>
  <c r="WW10" i="10"/>
  <c r="JU10" i="10"/>
  <c r="YT10" i="10"/>
  <c r="LC10" i="10"/>
  <c r="JW10" i="10"/>
  <c r="SP10" i="10"/>
  <c r="YY10" i="10"/>
  <c r="AGI10" i="10"/>
  <c r="BLU10" i="10"/>
  <c r="BGZ10" i="10"/>
  <c r="AIZ10" i="10"/>
  <c r="BGY10" i="10"/>
  <c r="AWV10" i="10"/>
  <c r="ANF10" i="10"/>
  <c r="BHN10" i="10"/>
  <c r="AHD10" i="10"/>
  <c r="QG10" i="10"/>
  <c r="FT10" i="10"/>
  <c r="QO10" i="10"/>
  <c r="ZD10" i="10"/>
  <c r="EG10" i="10"/>
  <c r="BGC10" i="10"/>
  <c r="XR10" i="10"/>
  <c r="BGF10" i="10"/>
  <c r="PW10" i="10"/>
  <c r="AQN10" i="10"/>
  <c r="AER10" i="10"/>
  <c r="ABS10" i="10"/>
  <c r="AIK10" i="10"/>
  <c r="ZG10" i="10"/>
  <c r="APL10" i="10"/>
  <c r="BIK10" i="10"/>
  <c r="W10" i="10"/>
  <c r="ATP10" i="10"/>
  <c r="ASY10" i="10"/>
  <c r="AVC10" i="10"/>
  <c r="AJJ10" i="10"/>
  <c r="AHO10" i="10"/>
  <c r="BFH10" i="10"/>
  <c r="FF10" i="10"/>
  <c r="AEF10" i="10"/>
  <c r="PK10" i="10"/>
  <c r="UJ10" i="10"/>
  <c r="ATN10" i="10"/>
  <c r="AHU10" i="10"/>
  <c r="AGC10" i="10"/>
  <c r="XB10" i="10"/>
  <c r="AZN10" i="10"/>
  <c r="AUM10" i="10"/>
  <c r="ADR10" i="10"/>
  <c r="AOZ10" i="10"/>
  <c r="AGM10" i="10"/>
  <c r="AHX10" i="10"/>
  <c r="BFJ10" i="10"/>
  <c r="ZF10" i="10"/>
  <c r="ARL10" i="10"/>
  <c r="AQS10" i="10"/>
  <c r="AHK10" i="10"/>
  <c r="MA10" i="10"/>
  <c r="XV10" i="10"/>
  <c r="BHW10" i="10"/>
  <c r="BGH10" i="10"/>
  <c r="AME10" i="10"/>
  <c r="EJ10" i="10"/>
  <c r="OV10" i="10"/>
  <c r="AJF10" i="10"/>
  <c r="OT10" i="10"/>
  <c r="AZZ10" i="10"/>
  <c r="AIV10" i="10"/>
  <c r="AWS10" i="10"/>
  <c r="AHZ10" i="10"/>
  <c r="AH10" i="10"/>
  <c r="HS10" i="10"/>
  <c r="BA10" i="10"/>
  <c r="NK10" i="10"/>
  <c r="AD10" i="10"/>
  <c r="FK10" i="10"/>
  <c r="AVU10" i="10"/>
  <c r="BAW10" i="10"/>
  <c r="ANB10" i="10"/>
  <c r="BBT10" i="10"/>
  <c r="RW10" i="10"/>
  <c r="AMR10" i="10"/>
  <c r="AFB10" i="10"/>
  <c r="ASD10" i="10"/>
  <c r="BHT10" i="10"/>
  <c r="AXA10" i="10"/>
  <c r="ARZ10" i="10"/>
  <c r="AJ10" i="10"/>
  <c r="ANP10" i="10"/>
  <c r="BBF10" i="10"/>
  <c r="AHF10" i="10"/>
  <c r="AWN10" i="10"/>
  <c r="AYV10" i="10"/>
  <c r="AUI10" i="10"/>
  <c r="GZ10" i="10"/>
  <c r="AWE10" i="10"/>
  <c r="AYP10" i="10"/>
  <c r="APR10" i="10"/>
  <c r="DZ10" i="10"/>
  <c r="APB10" i="10"/>
  <c r="AW10" i="10"/>
  <c r="ALP10" i="10"/>
  <c r="AJB10" i="10"/>
  <c r="OQ10" i="10"/>
  <c r="AOB10" i="10"/>
  <c r="BLB10" i="10"/>
  <c r="JD10" i="10"/>
  <c r="AOD10" i="10"/>
  <c r="BFD10" i="10"/>
  <c r="AHH10" i="10"/>
  <c r="BGG10" i="10"/>
  <c r="YB10" i="10"/>
  <c r="ANS10" i="10"/>
  <c r="ADX10" i="10"/>
  <c r="BAR10" i="10"/>
  <c r="AVT10" i="10"/>
  <c r="BMO10" i="10"/>
  <c r="CI10" i="10"/>
  <c r="BCO10" i="10"/>
  <c r="BHP10" i="10"/>
  <c r="ABB10" i="10"/>
  <c r="OI10" i="10"/>
  <c r="SZ10" i="10"/>
  <c r="AZI10" i="10"/>
  <c r="BEN10" i="10"/>
  <c r="BEV10" i="10"/>
  <c r="QD10" i="10"/>
  <c r="ANA10" i="10"/>
  <c r="ASL10" i="10"/>
  <c r="APD10" i="10"/>
  <c r="JY10" i="10"/>
  <c r="ANR10" i="10"/>
  <c r="XY10" i="10"/>
  <c r="BLS10" i="10"/>
  <c r="KA10" i="10"/>
  <c r="AVN10" i="10"/>
  <c r="APM10" i="10"/>
  <c r="UL10" i="10"/>
  <c r="TZ10" i="10"/>
  <c r="BGR10" i="10"/>
  <c r="BK10" i="10"/>
  <c r="YX10" i="10"/>
  <c r="XM10" i="10"/>
  <c r="BBZ10" i="10"/>
  <c r="ABA10" i="10"/>
  <c r="JG10" i="10"/>
  <c r="AND10" i="10"/>
  <c r="BKJ10" i="10"/>
  <c r="BEH10" i="10"/>
  <c r="BMX10" i="10"/>
  <c r="TX10" i="10"/>
  <c r="BBU10" i="10"/>
  <c r="ATV10" i="10"/>
  <c r="AJH10" i="10"/>
  <c r="ATR10" i="10"/>
  <c r="BLR10" i="10"/>
  <c r="WY10" i="10"/>
  <c r="ABY10" i="10"/>
  <c r="AWA10" i="10"/>
  <c r="HN10" i="10"/>
  <c r="AXK10" i="10"/>
  <c r="BJF10" i="10"/>
  <c r="ZR10" i="10"/>
  <c r="IM10" i="10"/>
  <c r="BFA10" i="10"/>
  <c r="NI10" i="10"/>
  <c r="BBK10" i="10"/>
  <c r="AIC10" i="10"/>
  <c r="APW10" i="10"/>
  <c r="ABU10" i="10"/>
  <c r="AJZ10" i="10"/>
  <c r="TI10" i="10"/>
  <c r="AZC10" i="10"/>
  <c r="QR10" i="10"/>
  <c r="BAI10" i="10"/>
  <c r="AWY10" i="10"/>
  <c r="UK10" i="10"/>
  <c r="BIC10" i="10"/>
  <c r="AAB10" i="10"/>
  <c r="BDM10" i="10"/>
  <c r="APZ10" i="10"/>
  <c r="AKX10" i="10"/>
  <c r="AEV10" i="10"/>
  <c r="APJ10" i="10"/>
  <c r="ATS10" i="10"/>
  <c r="PT10" i="10"/>
  <c r="AYM10" i="10"/>
  <c r="ABF10" i="10"/>
  <c r="ASF10" i="10"/>
  <c r="BGX10" i="10"/>
  <c r="AHY10" i="10"/>
  <c r="AJY10" i="10"/>
  <c r="KF10" i="10"/>
  <c r="AYF10" i="10"/>
  <c r="AIN10" i="10"/>
  <c r="BDD10" i="10"/>
  <c r="BMS10" i="10"/>
  <c r="AAJ10" i="10"/>
  <c r="PO10" i="10"/>
  <c r="BLI10" i="10"/>
  <c r="AVG10" i="10"/>
  <c r="PL10" i="10"/>
  <c r="AGK10" i="10"/>
  <c r="FW10" i="10"/>
  <c r="BEA10" i="10"/>
  <c r="BKZ10" i="10"/>
  <c r="AIO10" i="10"/>
  <c r="BEE10" i="10"/>
  <c r="AIJ10" i="10"/>
  <c r="BC10" i="10"/>
  <c r="BJH10" i="10"/>
  <c r="ABO10" i="10"/>
  <c r="DL10" i="10"/>
  <c r="AAX10" i="10"/>
  <c r="AQC10" i="10"/>
  <c r="BKU10" i="10"/>
  <c r="AFA10" i="10"/>
  <c r="BHV10" i="10"/>
  <c r="OG10" i="10"/>
  <c r="AXB10" i="10"/>
  <c r="BKL10" i="10"/>
  <c r="JR10" i="10"/>
  <c r="AHV10" i="10"/>
  <c r="AXJ10" i="10"/>
  <c r="ZN10" i="10"/>
  <c r="BDT10" i="10"/>
  <c r="BGM10" i="10"/>
  <c r="DR10" i="10"/>
  <c r="AJN10" i="10"/>
  <c r="BKO10" i="10"/>
  <c r="AEO10" i="10"/>
  <c r="XZ10" i="10"/>
  <c r="BLT10" i="10"/>
  <c r="AEI10" i="10"/>
  <c r="EQ10" i="10"/>
  <c r="MB10" i="10"/>
  <c r="AIG10" i="10"/>
  <c r="HV10" i="10"/>
  <c r="AMJ10" i="10"/>
  <c r="APY10" i="10"/>
  <c r="AZU10" i="10"/>
  <c r="BHE10" i="10"/>
  <c r="BIS10" i="10"/>
  <c r="BJR10" i="10"/>
  <c r="BEZ10" i="10"/>
  <c r="XH10" i="10"/>
  <c r="AYD10" i="10"/>
  <c r="AXF10" i="10"/>
  <c r="ADM10" i="10"/>
  <c r="TO10" i="10"/>
  <c r="ZV10" i="10"/>
  <c r="CL10" i="10"/>
  <c r="OJ10" i="10"/>
  <c r="BKG10" i="10"/>
  <c r="FR10" i="10"/>
  <c r="ALW10" i="10"/>
  <c r="AWW10" i="10"/>
  <c r="ASB10" i="10"/>
  <c r="BDG10" i="10"/>
  <c r="BFX10" i="10"/>
  <c r="QA10" i="10"/>
  <c r="AUF10" i="10"/>
  <c r="CC10" i="10"/>
  <c r="RX10" i="10"/>
  <c r="XU10" i="10"/>
  <c r="BKR10" i="10"/>
  <c r="BAJ10" i="10"/>
  <c r="SG10" i="10"/>
  <c r="AGE10" i="10"/>
  <c r="AOG10" i="10"/>
  <c r="RC10" i="10"/>
  <c r="VE10" i="10"/>
  <c r="ABI10" i="10"/>
  <c r="AQU10" i="10"/>
  <c r="BKP10" i="10"/>
  <c r="XG10" i="10"/>
  <c r="AQE10" i="10"/>
  <c r="ADY10" i="10"/>
  <c r="AUB10" i="10"/>
  <c r="OS10" i="10"/>
  <c r="MT10" i="10"/>
  <c r="ATO10" i="10"/>
  <c r="ANQ10" i="10"/>
  <c r="RF10" i="10"/>
  <c r="LQ10" i="10"/>
  <c r="HO10" i="10"/>
  <c r="BDJ10" i="10"/>
  <c r="BEJ10" i="10"/>
  <c r="NM10" i="10"/>
  <c r="BMM10" i="10"/>
  <c r="ID10" i="10"/>
  <c r="AZA10" i="10"/>
  <c r="BDU10" i="10"/>
  <c r="JB10" i="10"/>
  <c r="ACF10" i="10"/>
  <c r="EZ10" i="10"/>
  <c r="AWX10" i="10"/>
  <c r="CD10" i="10"/>
  <c r="MU10" i="10"/>
  <c r="BBG10" i="10"/>
  <c r="ASH10" i="10"/>
  <c r="ZQ10" i="10"/>
  <c r="AQW10" i="10"/>
  <c r="AKZ10" i="10"/>
  <c r="BEX10" i="10"/>
  <c r="BDB10" i="10"/>
  <c r="BU10" i="10"/>
  <c r="AQV10" i="10"/>
  <c r="BBV10" i="10"/>
  <c r="BMA10" i="10"/>
  <c r="BBJ10" i="10"/>
  <c r="HW10" i="10"/>
  <c r="AJU10" i="10"/>
  <c r="QV10" i="10"/>
  <c r="AZO10" i="10"/>
  <c r="ANG10" i="10"/>
  <c r="BLJ10" i="10"/>
  <c r="AIW10" i="10"/>
  <c r="ARI10" i="10"/>
  <c r="IH10" i="10"/>
  <c r="AJI10" i="10"/>
  <c r="AHB10" i="10"/>
  <c r="HB10" i="10"/>
  <c r="BIQ10" i="10"/>
  <c r="AOP10" i="10"/>
  <c r="OW10" i="10"/>
  <c r="AHG10" i="10"/>
  <c r="ANM10" i="10"/>
  <c r="BHY10" i="10"/>
  <c r="NF10" i="10"/>
  <c r="KZ10" i="10"/>
  <c r="Q10" i="10"/>
  <c r="YS10" i="10"/>
  <c r="BMF10" i="10"/>
  <c r="BCF10" i="10"/>
  <c r="BGT10" i="10"/>
  <c r="BBI10" i="10"/>
  <c r="AJV10" i="10"/>
  <c r="ADC10" i="10"/>
  <c r="BAV10" i="10"/>
  <c r="AAM10" i="10"/>
  <c r="OP10" i="10"/>
  <c r="NT10" i="10"/>
  <c r="APC10" i="10"/>
  <c r="TB10" i="10"/>
  <c r="FJ10" i="10"/>
  <c r="BMW10" i="10"/>
  <c r="AGH10" i="10"/>
  <c r="AFJ10" i="10"/>
  <c r="AOI10" i="10"/>
  <c r="ALX10" i="10"/>
  <c r="VN10" i="10"/>
  <c r="LR10" i="10"/>
  <c r="BEP10" i="10"/>
  <c r="ASV10" i="10"/>
  <c r="CX10" i="10"/>
  <c r="UI10" i="10"/>
  <c r="BLF10" i="10"/>
  <c r="UG10" i="10"/>
  <c r="AZP10" i="10"/>
  <c r="AFM10" i="10"/>
  <c r="OX10" i="10"/>
  <c r="AKO10" i="10"/>
  <c r="DB10" i="10"/>
  <c r="JV10" i="10"/>
  <c r="AWI10" i="10"/>
  <c r="OE10" i="10"/>
  <c r="NE10" i="10"/>
  <c r="RA10" i="10"/>
  <c r="SK10" i="10"/>
  <c r="AYR10" i="10"/>
  <c r="BEK10" i="10"/>
  <c r="VC10" i="10"/>
  <c r="AHA10" i="10"/>
  <c r="BFF10" i="10"/>
  <c r="AVS10" i="10"/>
  <c r="AOH10" i="10"/>
  <c r="BIT10" i="10"/>
  <c r="AQR10" i="10"/>
  <c r="JI10" i="10"/>
  <c r="IO10" i="10"/>
  <c r="AYT10" i="10"/>
  <c r="BKX10" i="10"/>
  <c r="ATC10" i="10"/>
  <c r="AHP10" i="10"/>
  <c r="BLP10" i="10"/>
  <c r="L10" i="10"/>
  <c r="ACU10" i="10"/>
  <c r="APT10" i="10"/>
  <c r="CZ10" i="10"/>
  <c r="IV10" i="10"/>
  <c r="BJG10" i="10"/>
  <c r="AHQ10" i="10"/>
  <c r="BBO10" i="10"/>
  <c r="FY10" i="10"/>
  <c r="AYU10" i="10"/>
  <c r="FE10" i="10"/>
  <c r="AZD10" i="10"/>
  <c r="ABG10" i="10"/>
  <c r="ANT10" i="10"/>
  <c r="YE10" i="10"/>
  <c r="BES10" i="10"/>
  <c r="ZT10" i="10"/>
  <c r="ALY10" i="10"/>
  <c r="AUQ10" i="10"/>
  <c r="ARA10" i="10"/>
  <c r="YL10" i="10"/>
  <c r="HI10" i="10"/>
  <c r="AMW10" i="10"/>
  <c r="AOJ10" i="10"/>
  <c r="ABM10" i="10"/>
  <c r="AVR10" i="10"/>
  <c r="BAB10" i="10"/>
  <c r="AAS10" i="10"/>
  <c r="ATK10" i="10"/>
  <c r="PN10" i="10"/>
  <c r="AIL10" i="10"/>
  <c r="BJS10" i="10"/>
  <c r="BHD10" i="10"/>
  <c r="DD10" i="10"/>
  <c r="BFB10" i="10"/>
  <c r="ATI10" i="10"/>
  <c r="AAD10" i="10"/>
  <c r="AAU10" i="10"/>
  <c r="APH10" i="10"/>
  <c r="PH10" i="10"/>
  <c r="KX10" i="10"/>
  <c r="AIB10" i="10"/>
  <c r="IY10" i="10"/>
  <c r="BDP10" i="10"/>
  <c r="AGV10" i="10"/>
  <c r="ADS10" i="10"/>
  <c r="AUR10" i="10"/>
  <c r="SM10" i="10"/>
  <c r="AGP10" i="10"/>
  <c r="KY10" i="10"/>
  <c r="BDY10" i="10"/>
  <c r="AGA10" i="10"/>
  <c r="BBH10" i="10"/>
  <c r="FZ10" i="10"/>
  <c r="ARV10" i="10"/>
  <c r="BGV10" i="10"/>
  <c r="AQI10" i="10"/>
  <c r="YK10" i="10"/>
  <c r="RE10" i="10"/>
  <c r="BID10" i="10"/>
  <c r="APV10" i="10"/>
  <c r="QC10" i="10"/>
  <c r="ZY10" i="10"/>
  <c r="AVV10" i="10"/>
  <c r="AUO10" i="10"/>
  <c r="ART10" i="10"/>
  <c r="ADV10" i="10"/>
  <c r="AFY10" i="10"/>
  <c r="ARF10" i="10"/>
  <c r="BBD10" i="10"/>
  <c r="BHU10" i="10"/>
  <c r="AWQ10" i="10"/>
  <c r="AKP10" i="10"/>
  <c r="AVF10" i="10"/>
  <c r="TU10" i="10"/>
  <c r="VH10" i="10"/>
  <c r="AZJ10" i="10"/>
  <c r="ZZ10" i="10"/>
  <c r="BAN10" i="10"/>
  <c r="BMK10" i="10"/>
  <c r="CW10" i="10"/>
  <c r="AJX10" i="10"/>
  <c r="AAP10" i="10"/>
  <c r="BFP10" i="10"/>
  <c r="AAG10" i="10"/>
  <c r="CP10" i="10"/>
  <c r="AXG10" i="10"/>
  <c r="APQ10" i="10"/>
  <c r="ADF10" i="10"/>
  <c r="AYX10" i="10"/>
  <c r="BIR10" i="10"/>
  <c r="AWR10" i="10"/>
  <c r="AOC10" i="10"/>
  <c r="BER10" i="10"/>
  <c r="BJV10" i="10"/>
  <c r="AGG10" i="10"/>
  <c r="AK10" i="10"/>
  <c r="UX10" i="10"/>
  <c r="ABC10" i="10"/>
  <c r="AKK10" i="10"/>
  <c r="VQ10" i="10"/>
  <c r="ACK10" i="10"/>
  <c r="CA10" i="10"/>
  <c r="YC10" i="10"/>
  <c r="AXS10" i="10"/>
  <c r="AGX10" i="10"/>
  <c r="ARH10" i="10"/>
  <c r="UN10" i="10"/>
  <c r="AFH10" i="10"/>
  <c r="ATT10" i="10"/>
  <c r="CN10" i="10"/>
  <c r="BLG10" i="10"/>
  <c r="AYA10" i="10"/>
  <c r="BCU10" i="10"/>
  <c r="RU10" i="10"/>
  <c r="AJC10" i="10"/>
  <c r="AQG10" i="10"/>
  <c r="AVL10" i="10"/>
  <c r="ZX10" i="10"/>
  <c r="AFT10" i="10"/>
  <c r="BCT10" i="10"/>
  <c r="AHT10" i="10"/>
  <c r="ATJ10" i="10"/>
  <c r="ADI10" i="10"/>
  <c r="ARY10" i="10"/>
  <c r="MO10" i="10"/>
  <c r="PQ10" i="10"/>
  <c r="AKE10" i="10"/>
  <c r="AXW10" i="10"/>
  <c r="BBX10" i="10"/>
  <c r="AKM10" i="10"/>
  <c r="AZH10" i="10"/>
  <c r="ASP10" i="10"/>
  <c r="ANL10" i="10"/>
  <c r="ALA10" i="10"/>
  <c r="MP10" i="10"/>
  <c r="IJ10" i="10"/>
  <c r="OH10" i="10"/>
  <c r="AQM10" i="10"/>
  <c r="XN10" i="10"/>
  <c r="AZT10" i="10"/>
  <c r="ADA10" i="10"/>
  <c r="ARC10" i="10"/>
  <c r="QZ10" i="10"/>
  <c r="KR10" i="10"/>
  <c r="NG10" i="10"/>
  <c r="LB10" i="10"/>
  <c r="BCI10" i="10"/>
  <c r="ZO10" i="10"/>
  <c r="AMK10" i="10"/>
  <c r="OU10" i="10"/>
  <c r="JC10" i="10"/>
  <c r="AIQ10" i="10"/>
  <c r="RB10" i="10"/>
  <c r="BBR10" i="10"/>
  <c r="ASZ10" i="10"/>
  <c r="JX10" i="10"/>
  <c r="MC10" i="10"/>
  <c r="MS10" i="10"/>
  <c r="AXC10" i="10"/>
  <c r="TQ10" i="10"/>
  <c r="AMZ10" i="10"/>
  <c r="AWO10" i="10"/>
  <c r="ALI10" i="10"/>
  <c r="Y10" i="10"/>
  <c r="JA10" i="10"/>
  <c r="ARX10" i="10"/>
  <c r="AWM10" i="10"/>
  <c r="AZW10" i="10"/>
  <c r="IC10" i="10"/>
  <c r="AAR10" i="10"/>
  <c r="BLZ10" i="10"/>
  <c r="LZ10" i="10"/>
  <c r="OY10" i="10"/>
  <c r="AMB10" i="10"/>
  <c r="BFQ10" i="10"/>
  <c r="AAH10" i="10"/>
  <c r="KP10" i="10"/>
  <c r="DJ10" i="10"/>
  <c r="ANW10" i="10"/>
  <c r="AMM10" i="10"/>
  <c r="AGD10" i="10"/>
  <c r="FL10" i="10"/>
  <c r="AUK10" i="10"/>
  <c r="BIF10" i="10"/>
  <c r="AQL10" i="10"/>
  <c r="AEA10" i="10"/>
  <c r="VD10" i="10"/>
  <c r="BAX10" i="10"/>
  <c r="BKY10" i="10"/>
  <c r="BQ10" i="10"/>
  <c r="AJD10" i="10"/>
  <c r="BGQ10" i="10"/>
  <c r="BDR10" i="10"/>
  <c r="ER10" i="10"/>
  <c r="FQ10" i="10"/>
  <c r="YU10" i="10"/>
  <c r="JP10" i="10"/>
  <c r="BHM10" i="10"/>
  <c r="BIL10" i="10"/>
  <c r="AGS10" i="10"/>
  <c r="AGZ10" i="10"/>
  <c r="MF10" i="10"/>
  <c r="BIH10" i="10"/>
  <c r="AR10" i="10"/>
  <c r="BLN10" i="10"/>
  <c r="BCP10" i="10"/>
  <c r="AKH10" i="10"/>
  <c r="ZK10" i="10"/>
  <c r="APS10" i="10"/>
  <c r="SN10" i="10"/>
  <c r="BMP10" i="10"/>
  <c r="AAE10" i="10"/>
  <c r="BFV10" i="10"/>
  <c r="XA10" i="10"/>
  <c r="MR10" i="10"/>
  <c r="AYJ10" i="10"/>
  <c r="BIN10" i="10"/>
  <c r="SF10" i="10"/>
  <c r="VM10" i="10"/>
  <c r="TE10" i="10"/>
  <c r="T10" i="10"/>
  <c r="BHG10" i="10"/>
  <c r="PS10" i="10"/>
  <c r="KG10" i="10"/>
  <c r="S10" i="10"/>
  <c r="AAA10" i="10"/>
  <c r="BMN10" i="10"/>
  <c r="BGJ10" i="10"/>
  <c r="PF10" i="10"/>
  <c r="ALN10" i="10"/>
  <c r="ASN10" i="10"/>
  <c r="NP10" i="10"/>
  <c r="BBQ10" i="10"/>
  <c r="HX10" i="10"/>
  <c r="BGO10" i="10"/>
  <c r="PP10" i="10"/>
  <c r="BJJ10" i="10"/>
  <c r="AET10" i="10"/>
  <c r="AWD10" i="10"/>
  <c r="ZH10" i="10"/>
  <c r="RS10" i="10"/>
  <c r="APK10" i="10"/>
  <c r="XE10" i="10"/>
  <c r="AXD10" i="10"/>
  <c r="IZ10" i="10"/>
  <c r="AOE10" i="10"/>
  <c r="CH10" i="10"/>
  <c r="O10" i="10"/>
  <c r="ACG10" i="10"/>
  <c r="BGB10" i="10"/>
  <c r="TA10" i="10"/>
  <c r="DU10" i="10"/>
  <c r="BAC10" i="10"/>
  <c r="ATM10" i="10"/>
  <c r="AP10" i="10"/>
  <c r="BGA10" i="10"/>
  <c r="BEF10" i="10"/>
  <c r="AIP10" i="10"/>
  <c r="AAC10" i="10"/>
  <c r="ALR10" i="10"/>
  <c r="BEG10" i="10"/>
  <c r="AIS10" i="10"/>
  <c r="CJ10" i="10"/>
  <c r="ARG10" i="10"/>
  <c r="AOF10" i="10"/>
  <c r="MM10" i="10"/>
  <c r="ANE10" i="10"/>
  <c r="SQ10" i="10"/>
  <c r="AWB10" i="10"/>
  <c r="TW10" i="10"/>
  <c r="ALS10" i="10"/>
  <c r="HM10" i="10"/>
  <c r="AST10" i="10"/>
  <c r="AEG10" i="10"/>
  <c r="VI10" i="10"/>
  <c r="BW10" i="10"/>
  <c r="BV10" i="10"/>
  <c r="LY10" i="10"/>
  <c r="AJW10" i="10"/>
  <c r="ARK10" i="10"/>
  <c r="PU10" i="10"/>
  <c r="AS10" i="10"/>
  <c r="BMU10" i="10"/>
  <c r="AXL10" i="10"/>
  <c r="BKH10" i="10"/>
  <c r="AKW10" i="10"/>
  <c r="AON10" i="10"/>
  <c r="BLM10" i="10"/>
  <c r="API10" i="10"/>
  <c r="IP10" i="10"/>
  <c r="AYS10" i="10"/>
  <c r="LN10" i="10"/>
  <c r="BCX10" i="10"/>
  <c r="XL10" i="10"/>
  <c r="KV10" i="10"/>
  <c r="BJB10" i="10"/>
  <c r="SI10" i="10"/>
  <c r="AAY10" i="10"/>
  <c r="ABR10" i="10"/>
  <c r="BAE10" i="10"/>
  <c r="ABX10" i="10"/>
  <c r="AFX10" i="10"/>
  <c r="QL10" i="10"/>
  <c r="AZG10" i="10"/>
  <c r="LP10" i="10"/>
  <c r="AQZ10" i="10"/>
  <c r="BCH10" i="10"/>
  <c r="BFM10" i="10"/>
  <c r="AEM10" i="10"/>
  <c r="CG10" i="10"/>
  <c r="AOQ10" i="10"/>
  <c r="BCR10" i="10"/>
  <c r="XF10" i="10"/>
  <c r="BEB10" i="10"/>
  <c r="AZF10" i="10"/>
  <c r="AZR10" i="10"/>
  <c r="BLQ10" i="10"/>
  <c r="EY10" i="10"/>
  <c r="AUJ10" i="10"/>
  <c r="RH10" i="10"/>
  <c r="AMU10" i="10"/>
  <c r="ADD10" i="10"/>
  <c r="AJG10" i="10"/>
  <c r="BBW10" i="10"/>
  <c r="APP10" i="10"/>
  <c r="ASE10" i="10"/>
  <c r="ASO10" i="10"/>
  <c r="ATQ10" i="10"/>
  <c r="EB10" i="10"/>
  <c r="BDN10" i="10"/>
  <c r="ALF10" i="10"/>
  <c r="BKE10" i="10"/>
  <c r="BCS10" i="10"/>
  <c r="ZC10" i="10"/>
  <c r="LU10" i="10"/>
  <c r="APU10" i="10"/>
  <c r="VB10" i="10"/>
  <c r="ASU10" i="10"/>
  <c r="ZS10" i="10"/>
  <c r="KC10" i="10"/>
  <c r="SV10" i="10"/>
  <c r="EW10" i="10"/>
  <c r="SB10" i="10"/>
  <c r="BZ10" i="10"/>
  <c r="BBS10" i="10"/>
  <c r="BIJ10" i="10"/>
  <c r="AGT10" i="10"/>
  <c r="AMD10" i="10"/>
  <c r="ASK10" i="10"/>
  <c r="BKI10" i="10"/>
  <c r="ATZ10" i="10"/>
  <c r="AUX10" i="10"/>
  <c r="FP10" i="10"/>
  <c r="ALT10" i="10"/>
  <c r="V10" i="10"/>
  <c r="AEB10" i="10"/>
  <c r="BAP10" i="10"/>
  <c r="GV10" i="10"/>
  <c r="AKN10" i="10"/>
  <c r="XC10" i="10"/>
  <c r="BMI10" i="10"/>
  <c r="BKB10" i="10"/>
  <c r="AUD10" i="10"/>
  <c r="VJ10" i="10"/>
  <c r="BKF10" i="10"/>
  <c r="AKV10" i="10"/>
  <c r="BCZ10" i="10"/>
  <c r="AJQ10" i="10"/>
  <c r="AMH10" i="10"/>
  <c r="BKK10" i="10"/>
  <c r="JS10" i="10"/>
  <c r="ABL10" i="10"/>
  <c r="BEU10" i="10"/>
  <c r="AVW10" i="10"/>
  <c r="AUU10" i="10"/>
  <c r="CB10" i="10"/>
  <c r="TJ10" i="10"/>
  <c r="DI10" i="10"/>
  <c r="AXV10" i="10"/>
  <c r="AZV10" i="10"/>
  <c r="ATA10" i="10"/>
  <c r="BKS10" i="10"/>
  <c r="BAD10" i="10"/>
  <c r="EF10" i="10"/>
  <c r="BAF10" i="10"/>
  <c r="WU10" i="10"/>
  <c r="HA10" i="10"/>
  <c r="BLO10" i="10"/>
  <c r="N10" i="10"/>
  <c r="APX10" i="10"/>
  <c r="ACA10" i="10"/>
  <c r="AEX10" i="10"/>
  <c r="BDW10" i="10"/>
  <c r="ADN10" i="10"/>
  <c r="BLX10" i="10"/>
  <c r="AZK10" i="10"/>
  <c r="BDS10" i="10"/>
  <c r="YF10" i="10"/>
  <c r="AQH10" i="10"/>
  <c r="ALB10" i="10"/>
  <c r="ASW10" i="10"/>
  <c r="BLV10" i="10"/>
  <c r="ZP10" i="10"/>
  <c r="AEJ10" i="10"/>
  <c r="PG10" i="10"/>
  <c r="BCQ10" i="10"/>
  <c r="GB10" i="10"/>
  <c r="BCK10" i="10"/>
  <c r="BHK10" i="10"/>
  <c r="BFL10" i="10"/>
  <c r="BDO10" i="10"/>
  <c r="BJP10" i="10"/>
  <c r="BCE10" i="10"/>
  <c r="BS10" i="10"/>
  <c r="AFC10" i="10"/>
  <c r="IG10" i="10"/>
  <c r="ACC10" i="10"/>
  <c r="BAY10" i="10"/>
  <c r="X10" i="10"/>
  <c r="NQ10" i="10"/>
  <c r="AAO10" i="10"/>
  <c r="TN10" i="10"/>
  <c r="AKG10" i="10"/>
  <c r="AZB10" i="10"/>
  <c r="ACS10" i="10"/>
  <c r="AHR10" i="10"/>
  <c r="AVJ10" i="10"/>
  <c r="AOO10" i="10"/>
  <c r="AHL10" i="10"/>
  <c r="NH10" i="10"/>
  <c r="AZL10" i="10"/>
  <c r="SW10" i="10"/>
  <c r="HP10" i="10"/>
  <c r="AMV10" i="10"/>
  <c r="AVE10" i="10"/>
  <c r="BKQ10" i="10"/>
  <c r="PR10" i="10"/>
  <c r="VR10" i="10"/>
  <c r="AJR10" i="10"/>
  <c r="BFY10" i="10"/>
  <c r="BLA10" i="10"/>
  <c r="VP10" i="10"/>
  <c r="AXT10" i="10"/>
  <c r="BMC10" i="10"/>
  <c r="ABE10" i="10"/>
  <c r="EC10" i="10"/>
  <c r="AFG10" i="10"/>
  <c r="PZ10" i="10"/>
  <c r="AOU10" i="10"/>
  <c r="BGS10" i="10"/>
  <c r="AOX10" i="10"/>
  <c r="VA10" i="10"/>
  <c r="ZJ10" i="10"/>
  <c r="AVH10" i="10"/>
  <c r="MD10" i="10"/>
  <c r="XQ10" i="10"/>
  <c r="YR10" i="10"/>
  <c r="OC10" i="10"/>
  <c r="ATY10" i="10"/>
  <c r="LE10" i="10"/>
  <c r="AVO10" i="10"/>
  <c r="FG10" i="10"/>
  <c r="JE10" i="10"/>
  <c r="EM10" i="10"/>
  <c r="AEP10" i="10"/>
  <c r="BAS10" i="10"/>
  <c r="AAN10" i="10"/>
  <c r="QU10" i="10"/>
  <c r="AZX10" i="10"/>
  <c r="BCN10" i="10"/>
  <c r="AKS10" i="10"/>
  <c r="BAK10" i="10"/>
  <c r="BFW10" i="10"/>
  <c r="PC10" i="10"/>
  <c r="ABP10" i="10"/>
  <c r="BGU10" i="10"/>
  <c r="ANC10" i="10"/>
  <c r="APE10" i="10"/>
  <c r="ACM10" i="10"/>
  <c r="EV10" i="10"/>
  <c r="AYH10" i="10"/>
  <c r="CQ10" i="10"/>
  <c r="KW10" i="10"/>
  <c r="AZY10" i="10"/>
  <c r="CF10" i="10"/>
  <c r="ND10" i="10"/>
  <c r="AOT10" i="10"/>
  <c r="TD10" i="10"/>
  <c r="IN10" i="10"/>
  <c r="BBB10" i="10"/>
  <c r="CE10" i="10"/>
  <c r="BMY10" i="10"/>
  <c r="NU10" i="10"/>
  <c r="ACP10" i="10"/>
  <c r="GU10" i="10"/>
  <c r="AJE10" i="10"/>
  <c r="ABW10" i="10"/>
  <c r="AFK10" i="10"/>
  <c r="K10" i="10"/>
  <c r="YQ10" i="10"/>
  <c r="ACE10" i="10"/>
  <c r="AAW10" i="10"/>
  <c r="FI10" i="10"/>
  <c r="BED10" i="10"/>
  <c r="BDQ10" i="10"/>
  <c r="AMC10" i="10"/>
  <c r="AUE10" i="10"/>
  <c r="ATU10" i="10"/>
  <c r="ASC10" i="10"/>
  <c r="FO10" i="10"/>
  <c r="BDC10" i="10"/>
  <c r="ADL10" i="10"/>
  <c r="AKR10" i="10"/>
  <c r="BKW10" i="10"/>
  <c r="AM10" i="10"/>
  <c r="ACL10" i="10"/>
  <c r="TS10" i="10"/>
  <c r="AFR10" i="10"/>
  <c r="QE10" i="10"/>
  <c r="QK10" i="10"/>
  <c r="AOM10" i="10"/>
  <c r="XJ10" i="10"/>
  <c r="FD10" i="10"/>
  <c r="UU10" i="10"/>
  <c r="BKT10" i="10"/>
  <c r="BFT10" i="10"/>
  <c r="AQB10" i="10"/>
  <c r="UC10" i="10"/>
  <c r="AMP10" i="10"/>
  <c r="ATB10" i="10"/>
  <c r="AUZ10" i="10"/>
  <c r="BAQ10" i="10"/>
  <c r="BMZ10" i="10"/>
  <c r="KI10" i="10"/>
  <c r="MY10" i="10"/>
  <c r="BHO10" i="10"/>
  <c r="RP10" i="10"/>
  <c r="AKT10" i="10"/>
  <c r="TL10" i="10"/>
  <c r="BGI10" i="10"/>
  <c r="AQ10" i="10"/>
  <c r="ATW10" i="10"/>
  <c r="ACX10" i="10"/>
  <c r="LM10" i="10"/>
  <c r="AI10" i="10"/>
  <c r="BAT10" i="10"/>
  <c r="ADT10" i="10"/>
  <c r="SU10" i="10"/>
  <c r="AHC10" i="10"/>
  <c r="YW10" i="10"/>
  <c r="EK10" i="10"/>
  <c r="ZE10" i="10"/>
  <c r="BDH10" i="10"/>
  <c r="AXM10" i="10"/>
  <c r="FV10" i="10"/>
  <c r="XW10" i="10"/>
  <c r="ATF10" i="10"/>
  <c r="H10" i="10"/>
  <c r="AHE10" i="10"/>
  <c r="ADG10" i="10"/>
  <c r="KL10" i="10"/>
  <c r="BAO10" i="10"/>
  <c r="AYZ10" i="10"/>
  <c r="VF10" i="10"/>
  <c r="AKD10" i="10"/>
  <c r="BMR10" i="10"/>
  <c r="AWH10" i="10"/>
  <c r="ZI10" i="10"/>
  <c r="NN10" i="10"/>
  <c r="BEM10" i="10"/>
  <c r="TY10" i="10"/>
  <c r="ADO10" i="10"/>
  <c r="CY10" i="10"/>
  <c r="AOY10" i="10"/>
  <c r="AQA10" i="10"/>
  <c r="AIR10" i="10"/>
  <c r="GX10" i="10"/>
  <c r="ARN10" i="10"/>
  <c r="QN10" i="10"/>
  <c r="ARO10" i="10"/>
  <c r="ATD10" i="10"/>
  <c r="AGN10" i="10"/>
  <c r="AXX10" i="10"/>
  <c r="ADB10" i="10"/>
  <c r="MN10" i="10"/>
  <c r="ATH10" i="10"/>
  <c r="II10" i="10"/>
  <c r="ABJ10" i="10"/>
  <c r="AXZ10" i="10"/>
  <c r="AEQ10" i="10"/>
  <c r="AVB10" i="10"/>
  <c r="WX10" i="10"/>
  <c r="AEW10" i="10"/>
  <c r="BHZ10" i="10"/>
  <c r="UM10" i="10"/>
  <c r="ALL10" i="10"/>
  <c r="AYB10" i="10"/>
  <c r="AKJ10" i="10"/>
  <c r="AOS10" i="10"/>
  <c r="BCL10" i="10"/>
  <c r="RQ10" i="10"/>
  <c r="AEH10" i="10"/>
  <c r="AZS10" i="10"/>
  <c r="ARW10" i="10"/>
  <c r="BJE10" i="10"/>
  <c r="BKA10" i="10"/>
  <c r="RZ10" i="10"/>
  <c r="ALD10" i="10"/>
  <c r="BFG10" i="10"/>
  <c r="R10" i="10"/>
  <c r="BDX10" i="10"/>
  <c r="ANI10" i="10"/>
  <c r="BFO10" i="10"/>
</calcChain>
</file>

<file path=xl/sharedStrings.xml><?xml version="1.0" encoding="utf-8"?>
<sst xmlns="http://schemas.openxmlformats.org/spreadsheetml/2006/main" count="2684" uniqueCount="748">
  <si>
    <t>設置者名</t>
  </si>
  <si>
    <t>施設名</t>
  </si>
  <si>
    <t>施設長名</t>
  </si>
  <si>
    <t>電話番号</t>
    <phoneticPr fontId="1"/>
  </si>
  <si>
    <t>Ｆ Ａ Ｘ</t>
    <phoneticPr fontId="1"/>
  </si>
  <si>
    <t>記入者職名・氏名</t>
    <phoneticPr fontId="1"/>
  </si>
  <si>
    <t>乳児室</t>
    <rPh sb="0" eb="2">
      <t>ニュウジ</t>
    </rPh>
    <rPh sb="2" eb="3">
      <t>シツ</t>
    </rPh>
    <phoneticPr fontId="1"/>
  </si>
  <si>
    <t>ほふく室</t>
    <rPh sb="3" eb="4">
      <t>シツ</t>
    </rPh>
    <phoneticPr fontId="1"/>
  </si>
  <si>
    <t>(2) 業務管理体制の整備</t>
  </si>
  <si>
    <t>(5) 旅費</t>
  </si>
  <si>
    <t>(6) 職員の健康診断</t>
  </si>
  <si>
    <t>(1) 施設の面積基準の充足状況</t>
  </si>
  <si>
    <t>(4) 医薬品等</t>
  </si>
  <si>
    <t>(5) 安全管理体制</t>
  </si>
  <si>
    <t>(2) 記録の状況</t>
  </si>
  <si>
    <t>(3) 保護者との連携の状況</t>
  </si>
  <si>
    <t>(4) 利用者負担額の受領</t>
  </si>
  <si>
    <t>(5) 関係機関、地域社会等との連携状況</t>
  </si>
  <si>
    <t>(4) 感染症の予防対策</t>
  </si>
  <si>
    <t>(5) 体調不良時の対応</t>
  </si>
  <si>
    <t>(1) 給食打合せ会議</t>
  </si>
  <si>
    <t>(2) 喫食状況</t>
  </si>
  <si>
    <t>(1) 流動資産</t>
  </si>
  <si>
    <t>(2) 固定資産</t>
  </si>
  <si>
    <t>(1) 拠点（サービス）区分間繰入金収入、拠点（サービス）区分間繰入金支出</t>
  </si>
  <si>
    <t>(2) 積立資産支出</t>
  </si>
  <si>
    <t>(3) 積立資産取崩収入</t>
  </si>
  <si>
    <t>(4) 支払資金残高</t>
  </si>
  <si>
    <t>１　運営・管理状況</t>
  </si>
  <si>
    <t>◎法令遵守責任者を選任し、市町村長等(注)に届け出ているか　</t>
  </si>
  <si>
    <t>○事業計画書、予算書、事業報告書及び決算書が作成されているか</t>
  </si>
  <si>
    <t>○労働者名簿、賃金台帳が整備されているか</t>
  </si>
  <si>
    <t>○就業規則等を職員に周知しているか</t>
  </si>
  <si>
    <t>○給与を口座振込にしている場合は、本人から同意を得ているか</t>
  </si>
  <si>
    <t>○年次有給休暇を取得しやすい職場環境の整備に努めているか</t>
    <phoneticPr fontId="1"/>
  </si>
  <si>
    <t>利用定員(人)</t>
    <rPh sb="5" eb="6">
      <t>ニン</t>
    </rPh>
    <phoneticPr fontId="1"/>
  </si>
  <si>
    <t>入所児童数(人)</t>
    <rPh sb="6" eb="7">
      <t>ニン</t>
    </rPh>
    <phoneticPr fontId="1"/>
  </si>
  <si>
    <t>○業務分担表（事務分掌）が作成され、各責任者が明らかにされているか</t>
  </si>
  <si>
    <t>○職員会議は定期的に開催され、保育内容、研修の復命等必要な事項が話し合われているか</t>
  </si>
  <si>
    <t>○苦情解決の仕組みに関する規程は整備されているか</t>
  </si>
  <si>
    <t>◎保護者等からの苦情を受け付ける窓口を設置し、担当者を決めて対応しているか</t>
  </si>
  <si>
    <t xml:space="preserve">◎苦情内容、改善への経過等を記録しているか </t>
  </si>
  <si>
    <t>具体的な内容</t>
  </si>
  <si>
    <t>◎個人情報の保護についてどのようなことに留意しているか</t>
    <phoneticPr fontId="1"/>
  </si>
  <si>
    <t>□保護者等、関係者による評価を受けて、結果を公表しているか</t>
    <phoneticPr fontId="1"/>
  </si>
  <si>
    <t>３　安全管理の状況</t>
  </si>
  <si>
    <t>○消防設備の状況</t>
  </si>
  <si>
    <t xml:space="preserve"> 設 備 名</t>
  </si>
  <si>
    <t>消火設備</t>
  </si>
  <si>
    <t>避難設備</t>
  </si>
  <si>
    <t>・その他の具体的な対策　　　　　　　　　　　　　　　　　　</t>
    <phoneticPr fontId="1"/>
  </si>
  <si>
    <t>○来訪者用の入口・受付を明示し、外部からの人の出入りを確認しているか</t>
    <phoneticPr fontId="1"/>
  </si>
  <si>
    <t>○年に１回、消防署の指導を受けているか   　　　</t>
    <phoneticPr fontId="1"/>
  </si>
  <si>
    <t>○様々な状況設定のもとに訓練が実施されているか</t>
    <phoneticPr fontId="1"/>
  </si>
  <si>
    <t>○防火管理者、火気取締責任者が定められているか</t>
  </si>
  <si>
    <t>○消防用設備等の法定点検を実施し、その結果を消防署に報告しているか</t>
    <phoneticPr fontId="1"/>
  </si>
  <si>
    <t>○消防計画又は災害対応マニュアル（避難確保計画）に次の災害への対応が定められているか。</t>
  </si>
  <si>
    <t>◎指導計画の評価、反省はされているか</t>
  </si>
  <si>
    <t>○市町村、児童相談所等の関係機関との連携がとられているか</t>
  </si>
  <si>
    <t>・年度中途に入所した場合の健康診断の実施</t>
  </si>
  <si>
    <t>○乳幼児突然死症候群(SIDS)の予防</t>
  </si>
  <si>
    <t>○汚物処理容器は児童の手の届かないところに保管しているか</t>
    <phoneticPr fontId="1"/>
  </si>
  <si>
    <t>○感染症や食中毒が発生した場合の報告体制を整備しているか</t>
  </si>
  <si>
    <t xml:space="preserve">○給食打合せ会議の開催状況 </t>
  </si>
  <si>
    <t>○献立作成の配慮事項</t>
  </si>
  <si>
    <t>離乳食についての配慮事項</t>
  </si>
  <si>
    <t>○検食結果、嗜好調査、残食調査結果は日々記録され、献立作成に活用しているか</t>
  </si>
  <si>
    <t>○調理の外部委託を行っている場合、契約内容等は遵守されているか</t>
  </si>
  <si>
    <t>在籍職員数（パートを含む）</t>
  </si>
  <si>
    <t>調理従事者</t>
  </si>
  <si>
    <t>乳児担当者</t>
  </si>
  <si>
    <t>その他職員</t>
  </si>
  <si>
    <t>通常検便実施者数の計</t>
  </si>
  <si>
    <t xml:space="preserve"> ＊　記載例</t>
  </si>
  <si>
    <t>通常検便実施者数</t>
  </si>
  <si>
    <t>Ｏ157検査実施者数</t>
  </si>
  <si>
    <t>対象者数</t>
  </si>
  <si>
    <t>○原材料は特に洗浄・殺菌等を行わず購入した状態で保存しているか</t>
  </si>
  <si>
    <t>○現金残高は現金出納帳と一致するか（3月31日現在）</t>
  </si>
  <si>
    <t>○預金残高は金融機関の残高証明書と一致するか（3月31日現在）</t>
  </si>
  <si>
    <t>○固定資産物品の現物は保育所に保管されているか</t>
  </si>
  <si>
    <t>（有の場合）</t>
  </si>
  <si>
    <t>繰入元</t>
  </si>
  <si>
    <t>○人件費積立資産への積立支出があるか</t>
  </si>
  <si>
    <t>○修繕積立資産への積立支出があるか</t>
  </si>
  <si>
    <t>○備品等購入積立資産への積立支出があるか</t>
  </si>
  <si>
    <t>○保育所施設・設備整備積立資産への積立支出があるか</t>
  </si>
  <si>
    <t>取り崩した積立資産</t>
  </si>
  <si>
    <t>○土地取得に要する費用を取り崩す場合、施設整備が確実な場合に行っているか</t>
  </si>
  <si>
    <t>○当期留保率</t>
  </si>
  <si>
    <t>×</t>
  </si>
  <si>
    <t>＝</t>
  </si>
  <si>
    <t>円</t>
    <rPh sb="0" eb="1">
      <t>エン</t>
    </rPh>
    <phoneticPr fontId="1"/>
  </si>
  <si>
    <t>0歳児</t>
  </si>
  <si>
    <t>5歳児</t>
  </si>
  <si>
    <t>合計</t>
  </si>
  <si>
    <t>1歳児</t>
    <phoneticPr fontId="1"/>
  </si>
  <si>
    <t>3歳児</t>
    <phoneticPr fontId="1"/>
  </si>
  <si>
    <t>基準値
(㎡)</t>
    <rPh sb="0" eb="3">
      <t>キジュンチ</t>
    </rPh>
    <phoneticPr fontId="1"/>
  </si>
  <si>
    <t>面積基準による算定</t>
  </si>
  <si>
    <t>面積
（㎡）</t>
    <rPh sb="0" eb="2">
      <t>メンセキ</t>
    </rPh>
    <phoneticPr fontId="1"/>
  </si>
  <si>
    <t>　＊各勤務区分の時間帯を明記したもの（「早番：7:00～16:00」など）</t>
    <phoneticPr fontId="1"/>
  </si>
  <si>
    <t>◇業務分担表（事務分掌）</t>
    <phoneticPr fontId="1"/>
  </si>
  <si>
    <t>◇勤務ローテーション表（監査前月分）</t>
    <phoneticPr fontId="1"/>
  </si>
  <si>
    <t>◇職員名簿（別紙様式による）　　　＊臨時・パート職員を含む</t>
    <phoneticPr fontId="1"/>
  </si>
  <si>
    <t>◇欠格事由に該当しない旨の誓約書</t>
    <phoneticPr fontId="1"/>
  </si>
  <si>
    <t>添付の有無</t>
    <rPh sb="0" eb="2">
      <t>テンプ</t>
    </rPh>
    <rPh sb="3" eb="5">
      <t>ウム</t>
    </rPh>
    <phoneticPr fontId="1"/>
  </si>
  <si>
    <t>(１)施設の目的及び運営の方針</t>
    <phoneticPr fontId="1"/>
  </si>
  <si>
    <t>（２） 業務管理体制の整備</t>
    <phoneticPr fontId="1"/>
  </si>
  <si>
    <t>回</t>
    <rPh sb="0" eb="1">
      <t>カイ</t>
    </rPh>
    <phoneticPr fontId="1"/>
  </si>
  <si>
    <t>○運営規程に定める休所日以外に休所した日</t>
    <phoneticPr fontId="1"/>
  </si>
  <si>
    <t>警報設備</t>
    <phoneticPr fontId="1"/>
  </si>
  <si>
    <t>件</t>
    <rPh sb="0" eb="1">
      <t>ケン</t>
    </rPh>
    <phoneticPr fontId="1"/>
  </si>
  <si>
    <t>回実施</t>
  </si>
  <si>
    <t>○避難訓練：　　　 　　　  　　</t>
    <phoneticPr fontId="1"/>
  </si>
  <si>
    <t>年</t>
    <rPh sb="0" eb="1">
      <t>ネン</t>
    </rPh>
    <phoneticPr fontId="1"/>
  </si>
  <si>
    <t>日</t>
    <rPh sb="0" eb="1">
      <t>ニチ</t>
    </rPh>
    <phoneticPr fontId="1"/>
  </si>
  <si>
    <t>直近の届出年月日：</t>
    <rPh sb="3" eb="5">
      <t>トドケデ</t>
    </rPh>
    <phoneticPr fontId="1"/>
  </si>
  <si>
    <t>直近の指導年月日：</t>
    <phoneticPr fontId="1"/>
  </si>
  <si>
    <t>講習受講年月日：</t>
    <rPh sb="0" eb="2">
      <t>コウシュウ</t>
    </rPh>
    <rPh sb="2" eb="4">
      <t>ジュコウ</t>
    </rPh>
    <rPh sb="4" eb="7">
      <t>ネンガッピ</t>
    </rPh>
    <phoneticPr fontId="1"/>
  </si>
  <si>
    <t>（２） 記録の状況      ★確認資料：各諸帳簿</t>
    <phoneticPr fontId="1"/>
  </si>
  <si>
    <t xml:space="preserve">（３） 保護者との連携の状況   </t>
    <phoneticPr fontId="1"/>
  </si>
  <si>
    <t>（４） 利用者負担額の受領</t>
    <phoneticPr fontId="1"/>
  </si>
  <si>
    <t>（５） 関係機関、地域社会等との連携状況</t>
    <phoneticPr fontId="1"/>
  </si>
  <si>
    <t>　   連携の方法</t>
    <phoneticPr fontId="1"/>
  </si>
  <si>
    <t>年</t>
    <phoneticPr fontId="1"/>
  </si>
  <si>
    <t>回</t>
  </si>
  <si>
    <t>回</t>
    <phoneticPr fontId="1"/>
  </si>
  <si>
    <t>年</t>
    <phoneticPr fontId="1"/>
  </si>
  <si>
    <t>実施した月</t>
    <phoneticPr fontId="1"/>
  </si>
  <si>
    <t>（４） 感染症の予防対策</t>
    <phoneticPr fontId="1"/>
  </si>
  <si>
    <t>（５） 体調不良時の対応</t>
    <phoneticPr fontId="1"/>
  </si>
  <si>
    <t>昼食</t>
    <rPh sb="0" eb="2">
      <t>チュウショク</t>
    </rPh>
    <phoneticPr fontId="1"/>
  </si>
  <si>
    <t xml:space="preserve"> 午後のおやつ</t>
    <rPh sb="1" eb="3">
      <t>ゴゴ</t>
    </rPh>
    <phoneticPr fontId="1"/>
  </si>
  <si>
    <t>（３） 給食関係諸帳簿</t>
    <phoneticPr fontId="1"/>
  </si>
  <si>
    <t>食物アレルギーのある子への対応</t>
    <phoneticPr fontId="1"/>
  </si>
  <si>
    <t>３歳未満児に対する献立、調理についての配慮事項</t>
    <phoneticPr fontId="1"/>
  </si>
  <si>
    <t>内　　　　　　容</t>
    <rPh sb="0" eb="1">
      <t>ウチ</t>
    </rPh>
    <rPh sb="7" eb="8">
      <t>カタチ</t>
    </rPh>
    <phoneticPr fontId="1"/>
  </si>
  <si>
    <t>○給食材料の購入に当たって、品質、鮮度等に留意して検収を行っているか</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</si>
  <si>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</si>
  <si>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</si>
  <si>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</si>
  <si>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</si>
  <si>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</si>
  <si>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</si>
  <si>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</si>
  <si>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</si>
  <si>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</si>
  <si>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</si>
  <si>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</si>
  <si>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</si>
  <si>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消火訓練（模擬消火訓練でも可）：</t>
    <rPh sb="0" eb="2">
      <t>ショウカ</t>
    </rPh>
    <rPh sb="2" eb="4">
      <t>クンレン</t>
    </rPh>
    <rPh sb="5" eb="7">
      <t>モギ</t>
    </rPh>
    <rPh sb="7" eb="9">
      <t>ショウカ</t>
    </rPh>
    <rPh sb="9" eb="11">
      <t>クンレン</t>
    </rPh>
    <rPh sb="13" eb="14">
      <t>カ</t>
    </rPh>
    <phoneticPr fontId="1"/>
  </si>
  <si>
    <t>（１） 流動資産　 　★確認資料：現金出納帳、預金（貯金）出納帳、預金等の残高証明書、勘定票綴</t>
    <phoneticPr fontId="1"/>
  </si>
  <si>
    <t xml:space="preserve"> （２） 固定資産      ★確認資料：固定資産管理台帳</t>
    <phoneticPr fontId="1"/>
  </si>
  <si>
    <t>○固定資産管理台帳は整備されているか</t>
    <phoneticPr fontId="1"/>
  </si>
  <si>
    <r>
      <t>○他の拠点(サービス)区分等からの</t>
    </r>
    <r>
      <rPr>
        <u/>
        <sz val="11"/>
        <color theme="1"/>
        <rFont val="游ゴシック"/>
        <family val="3"/>
        <charset val="128"/>
        <scheme val="minor"/>
      </rPr>
      <t>繰入金収入</t>
    </r>
    <r>
      <rPr>
        <sz val="11"/>
        <color theme="1"/>
        <rFont val="游ゴシック"/>
        <family val="2"/>
        <charset val="128"/>
        <scheme val="minor"/>
      </rPr>
      <t>があるか</t>
    </r>
    <phoneticPr fontId="1"/>
  </si>
  <si>
    <t>使途（具体的に記載）</t>
    <rPh sb="0" eb="1">
      <t>ツカ</t>
    </rPh>
    <rPh sb="3" eb="6">
      <t>グタイテキ</t>
    </rPh>
    <rPh sb="7" eb="9">
      <t>キサイ</t>
    </rPh>
    <phoneticPr fontId="1"/>
  </si>
  <si>
    <r>
      <t>○積立資産を</t>
    </r>
    <r>
      <rPr>
        <u/>
        <sz val="11"/>
        <color theme="1"/>
        <rFont val="游ゴシック"/>
        <family val="3"/>
        <charset val="128"/>
        <scheme val="minor"/>
      </rPr>
      <t>目的に沿って</t>
    </r>
    <r>
      <rPr>
        <sz val="11"/>
        <color theme="1"/>
        <rFont val="游ゴシック"/>
        <family val="2"/>
        <charset val="128"/>
        <scheme val="minor"/>
      </rPr>
      <t>取り崩したか</t>
    </r>
    <phoneticPr fontId="1"/>
  </si>
  <si>
    <t>使途（具体的に記載）</t>
    <rPh sb="0" eb="1">
      <t>ツカ</t>
    </rPh>
    <rPh sb="3" eb="6">
      <t>グタイテキ</t>
    </rPh>
    <rPh sb="7" eb="9">
      <t>キサイ</t>
    </rPh>
    <phoneticPr fontId="1"/>
  </si>
  <si>
    <r>
      <t>○積立資産を</t>
    </r>
    <r>
      <rPr>
        <u/>
        <sz val="11"/>
        <color theme="1"/>
        <rFont val="游ゴシック"/>
        <family val="3"/>
        <charset val="128"/>
        <scheme val="minor"/>
      </rPr>
      <t>積立目的以外のために</t>
    </r>
    <r>
      <rPr>
        <sz val="11"/>
        <color theme="1"/>
        <rFont val="游ゴシック"/>
        <family val="2"/>
        <charset val="128"/>
        <scheme val="minor"/>
      </rPr>
      <t>取り崩したか</t>
    </r>
    <phoneticPr fontId="1"/>
  </si>
  <si>
    <t>取り崩し時期</t>
    <rPh sb="0" eb="1">
      <t>ト</t>
    </rPh>
    <rPh sb="2" eb="3">
      <t>クズ</t>
    </rPh>
    <rPh sb="4" eb="6">
      <t>ジキ</t>
    </rPh>
    <phoneticPr fontId="1"/>
  </si>
  <si>
    <t>％</t>
    <phoneticPr fontId="1"/>
  </si>
  <si>
    <t>※当期留保率：当期留保額（資金収支計算書の当期資金収支差額と各種積立資産への積立支出の合計額）の収入</t>
    <phoneticPr fontId="1"/>
  </si>
  <si>
    <t>計</t>
    <rPh sb="0" eb="1">
      <t>ケイ</t>
    </rPh>
    <phoneticPr fontId="1"/>
  </si>
  <si>
    <t>（３） 積立資産取崩収入</t>
    <phoneticPr fontId="1"/>
  </si>
  <si>
    <t>（２） 積立資産支出</t>
    <phoneticPr fontId="1"/>
  </si>
  <si>
    <t>★確認資料：事務日誌、児童出席簿、職員名簿、職員出勤簿、</t>
  </si>
  <si>
    <t>　 勤務ローテーション表、給与台帳、保育士証</t>
    <phoneticPr fontId="1"/>
  </si>
  <si>
    <t xml:space="preserve"> ◎定　員 </t>
    <phoneticPr fontId="1"/>
  </si>
  <si>
    <t>定数</t>
    <rPh sb="0" eb="2">
      <t>テイスウ</t>
    </rPh>
    <phoneticPr fontId="1"/>
  </si>
  <si>
    <t>乳児</t>
  </si>
  <si>
    <t>３:１</t>
    <phoneticPr fontId="1"/>
  </si>
  <si>
    <t>１歳児</t>
  </si>
  <si>
    <t>６:１</t>
    <phoneticPr fontId="1"/>
  </si>
  <si>
    <t>２歳児</t>
  </si>
  <si>
    <t>30 :１</t>
    <phoneticPr fontId="1"/>
  </si>
  <si>
    <t>加配</t>
    <rPh sb="0" eb="2">
      <t>カハイ</t>
    </rPh>
    <phoneticPr fontId="1"/>
  </si>
  <si>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</si>
  <si>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（注2）</t>
    <rPh sb="1" eb="2">
      <t>チュウ</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</si>
  <si>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</si>
  <si>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保育士</t>
    <rPh sb="0" eb="3">
      <t>ホイクシ</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</si>
  <si>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</si>
  <si>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</si>
  <si>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</si>
  <si>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</si>
  <si>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人</t>
    <rPh sb="0" eb="1">
      <t>ニン</t>
    </rPh>
    <phoneticPr fontId="1"/>
  </si>
  <si>
    <t>所長</t>
    <rPh sb="0" eb="2">
      <t>ショチョウ</t>
    </rPh>
    <phoneticPr fontId="1"/>
  </si>
  <si>
    <t>(B)のうち病児保育事業担当者（職員配置の補助を受けている者）　　　           　 (C1)</t>
    <phoneticPr fontId="1"/>
  </si>
  <si>
    <t>(B)のうち一時預かり事業担当者（職員配置の補助を受けている者）      　　 　　 (C2)</t>
    <phoneticPr fontId="1"/>
  </si>
  <si>
    <t>(B)のうち地域子育て支援拠点事業担当者（職員配置の補助を受けている者)  　 (C3)</t>
    <phoneticPr fontId="1"/>
  </si>
  <si>
    <t>(B)のうち県単一時保育事業担当者　　　　　　　　　　　　   
                       　　　　　（注２）　 （C4）</t>
    <rPh sb="62" eb="63">
      <t>チュウ</t>
    </rPh>
    <phoneticPr fontId="1"/>
  </si>
  <si>
    <t>(B)のうち県単障がい児保育事業担当者
　　　　　　　　　　　　　　　     （C5）</t>
    <phoneticPr fontId="1"/>
  </si>
  <si>
    <t>(B)－(C1)－(C2)－(C3)－(C4)－(C5)
　　　　　　　　　　　　　　　     （D）</t>
    <phoneticPr fontId="1"/>
  </si>
  <si>
    <t>(D)のうち常勤（注３）の職員数 
　　　　　　　　　　　　　　　     （E）</t>
    <phoneticPr fontId="1"/>
  </si>
  <si>
    <t>非常勤職員</t>
    <rPh sb="0" eb="3">
      <t>ヒジョウキン</t>
    </rPh>
    <rPh sb="3" eb="5">
      <t>ショクイン</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</si>
  <si>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</si>
  <si>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 xml:space="preserve">（表３）の（N）から転記   </t>
    <phoneticPr fontId="1"/>
  </si>
  <si>
    <t xml:space="preserve">（表３）の（O）から転記    </t>
    <phoneticPr fontId="1"/>
  </si>
  <si>
    <t>職種等
（①～④）</t>
    <phoneticPr fontId="1"/>
  </si>
  <si>
    <t xml:space="preserve">１日の勤務時間  </t>
    <phoneticPr fontId="1"/>
  </si>
  <si>
    <t>１ヶ月の勤務日数</t>
  </si>
  <si>
    <t xml:space="preserve">１ヶ月の
勤務時間数合計  </t>
    <rPh sb="2" eb="3">
      <t>ゲツ</t>
    </rPh>
    <rPh sb="9" eb="10">
      <t>スウ</t>
    </rPh>
    <rPh sb="10" eb="12">
      <t>ゴウケイ</t>
    </rPh>
    <phoneticPr fontId="1"/>
  </si>
  <si>
    <t>②看護師等</t>
  </si>
  <si>
    <t>①～③小計</t>
  </si>
  <si>
    <t>(K)</t>
    <phoneticPr fontId="1"/>
  </si>
  <si>
    <t>④子育て
　  支援員等</t>
    <rPh sb="8" eb="11">
      <t>シエンイン</t>
    </rPh>
    <rPh sb="11" eb="12">
      <t>トウ</t>
    </rPh>
    <phoneticPr fontId="1"/>
  </si>
  <si>
    <t>①～④合計</t>
  </si>
  <si>
    <t>(L)</t>
    <phoneticPr fontId="1"/>
  </si>
  <si>
    <t>常勤職員の１ヶ月
の勤務時間数</t>
    <rPh sb="10" eb="12">
      <t>キンム</t>
    </rPh>
    <rPh sb="12" eb="15">
      <t>ジカンスウ</t>
    </rPh>
    <phoneticPr fontId="1"/>
  </si>
  <si>
    <t>(M)</t>
  </si>
  <si>
    <t>（小数点以下切り捨て）</t>
    <rPh sb="1" eb="4">
      <t>ショウスウテン</t>
    </rPh>
    <rPh sb="4" eb="6">
      <t>イカ</t>
    </rPh>
    <rPh sb="6" eb="7">
      <t>キ</t>
    </rPh>
    <rPh sb="8" eb="9">
      <t>ス</t>
    </rPh>
    <phoneticPr fontId="1"/>
  </si>
  <si>
    <t>(N)【(表２)の(G)に転記】</t>
    <rPh sb="5" eb="6">
      <t>ヒョウ</t>
    </rPh>
    <rPh sb="13" eb="15">
      <t>テンキ</t>
    </rPh>
    <phoneticPr fontId="1"/>
  </si>
  <si>
    <t>(O)【(表２)の(H)に転記】</t>
    <rPh sb="5" eb="6">
      <t>ヒョウ</t>
    </rPh>
    <rPh sb="13" eb="15">
      <t>テンキ</t>
    </rPh>
    <phoneticPr fontId="1"/>
  </si>
  <si>
    <r>
      <t>◇建物の平面図　</t>
    </r>
    <r>
      <rPr>
        <b/>
        <sz val="11"/>
        <color theme="1"/>
        <rFont val="游ゴシック"/>
        <family val="3"/>
        <charset val="128"/>
        <scheme val="minor"/>
      </rPr>
      <t>※前年度から内容に変更があった場合</t>
    </r>
    <phoneticPr fontId="1"/>
  </si>
  <si>
    <t>　</t>
    <phoneticPr fontId="1"/>
  </si>
  <si>
    <t>◎年度当初から定員を大きく超過している場合、定員見直しの予定・考え方</t>
    <phoneticPr fontId="1"/>
  </si>
  <si>
    <t>ア　 積立資産の取崩し</t>
    <phoneticPr fontId="1"/>
  </si>
  <si>
    <t>イ　積立資産の目的外取崩し</t>
    <phoneticPr fontId="1"/>
  </si>
  <si>
    <t>ア　前期末支払資金残高の取り崩し</t>
    <phoneticPr fontId="1"/>
  </si>
  <si>
    <t>イ　 当期留保率</t>
    <phoneticPr fontId="1"/>
  </si>
  <si>
    <t>年度</t>
    <rPh sb="0" eb="2">
      <t>ネンド</t>
    </rPh>
    <phoneticPr fontId="1"/>
  </si>
  <si>
    <t>令和</t>
    <phoneticPr fontId="1"/>
  </si>
  <si>
    <t>氏名</t>
    <rPh sb="0" eb="2">
      <t>シメイ</t>
    </rPh>
    <phoneticPr fontId="1"/>
  </si>
  <si>
    <t>法令遵守責任者　職名</t>
    <rPh sb="8" eb="10">
      <t>ショクメイ</t>
    </rPh>
    <phoneticPr fontId="1"/>
  </si>
  <si>
    <t>休所の有無</t>
    <rPh sb="0" eb="2">
      <t>キュウショ</t>
    </rPh>
    <rPh sb="3" eb="5">
      <t>ウム</t>
    </rPh>
    <phoneticPr fontId="1"/>
  </si>
  <si>
    <t>「有」の場合、休所した日</t>
    <rPh sb="1" eb="2">
      <t>ア</t>
    </rPh>
    <rPh sb="4" eb="6">
      <t>バアイ</t>
    </rPh>
    <rPh sb="7" eb="9">
      <t>キュウショ</t>
    </rPh>
    <rPh sb="11" eb="12">
      <t>ヒ</t>
    </rPh>
    <phoneticPr fontId="1"/>
  </si>
  <si>
    <t>苦情解決責任者の職名</t>
    <phoneticPr fontId="1"/>
  </si>
  <si>
    <t>苦情受付担当者の職名</t>
    <phoneticPr fontId="1"/>
  </si>
  <si>
    <t>整備されている装置器具等</t>
    <phoneticPr fontId="1"/>
  </si>
  <si>
    <t>消火器</t>
    <rPh sb="0" eb="3">
      <t>ショウカキ</t>
    </rPh>
    <phoneticPr fontId="1"/>
  </si>
  <si>
    <t>個</t>
    <rPh sb="0" eb="1">
      <t>コ</t>
    </rPh>
    <phoneticPr fontId="1"/>
  </si>
  <si>
    <t>屋内消火栓</t>
    <phoneticPr fontId="1"/>
  </si>
  <si>
    <t>屋外消火栓</t>
    <phoneticPr fontId="1"/>
  </si>
  <si>
    <t>電気火災警報装置</t>
    <phoneticPr fontId="1"/>
  </si>
  <si>
    <t>警鐘</t>
    <phoneticPr fontId="1"/>
  </si>
  <si>
    <t>拡声器</t>
    <phoneticPr fontId="1"/>
  </si>
  <si>
    <t>サイレン</t>
    <phoneticPr fontId="1"/>
  </si>
  <si>
    <t>非常ベル</t>
    <rPh sb="0" eb="2">
      <t>ヒジョウ</t>
    </rPh>
    <phoneticPr fontId="1"/>
  </si>
  <si>
    <t>避難はしご</t>
    <phoneticPr fontId="1"/>
  </si>
  <si>
    <t>タラップ</t>
    <phoneticPr fontId="1"/>
  </si>
  <si>
    <t>滑り台</t>
    <rPh sb="0" eb="1">
      <t>スベ</t>
    </rPh>
    <rPh sb="2" eb="3">
      <t>ダイ</t>
    </rPh>
    <phoneticPr fontId="1"/>
  </si>
  <si>
    <t>非常口</t>
    <rPh sb="0" eb="3">
      <t>ヒジョウグチ</t>
    </rPh>
    <phoneticPr fontId="1"/>
  </si>
  <si>
    <t>誘導標識</t>
    <rPh sb="0" eb="2">
      <t>ユウドウ</t>
    </rPh>
    <rPh sb="2" eb="4">
      <t>ヒョウシキ</t>
    </rPh>
    <phoneticPr fontId="1"/>
  </si>
  <si>
    <t>□</t>
  </si>
  <si>
    <t>加入してない場合、その理由</t>
    <phoneticPr fontId="1"/>
  </si>
  <si>
    <t>月</t>
    <rPh sb="0" eb="1">
      <t>ゲツ</t>
    </rPh>
    <phoneticPr fontId="1"/>
  </si>
  <si>
    <t xml:space="preserve"> 午前のおやつ</t>
    <phoneticPr fontId="1"/>
  </si>
  <si>
    <t>取崩の有無</t>
    <rPh sb="0" eb="2">
      <t>トリクズシ</t>
    </rPh>
    <rPh sb="3" eb="5">
      <t>ウム</t>
    </rPh>
    <phoneticPr fontId="1"/>
  </si>
  <si>
    <t>円 × 100</t>
    <rPh sb="0" eb="1">
      <t>エン</t>
    </rPh>
    <phoneticPr fontId="1"/>
  </si>
  <si>
    <t>（自動計算）</t>
    <rPh sb="1" eb="3">
      <t>ジドウ</t>
    </rPh>
    <rPh sb="3" eb="5">
      <t>ケイサン</t>
    </rPh>
    <phoneticPr fontId="1"/>
  </si>
  <si>
    <t>取り崩し金額（円）</t>
    <rPh sb="0" eb="1">
      <t>ト</t>
    </rPh>
    <rPh sb="2" eb="3">
      <t>クズ</t>
    </rPh>
    <rPh sb="4" eb="6">
      <t>キンガク</t>
    </rPh>
    <rPh sb="7" eb="8">
      <t>エン</t>
    </rPh>
    <phoneticPr fontId="1"/>
  </si>
  <si>
    <t>繰入額（円）</t>
    <rPh sb="0" eb="2">
      <t>クリイレ</t>
    </rPh>
    <rPh sb="2" eb="3">
      <t>ガク</t>
    </rPh>
    <rPh sb="4" eb="5">
      <t>エン</t>
    </rPh>
    <phoneticPr fontId="1"/>
  </si>
  <si>
    <t>施設所在地</t>
    <rPh sb="0" eb="2">
      <t>シセツ</t>
    </rPh>
    <rPh sb="2" eb="5">
      <t>ショザイチ</t>
    </rPh>
    <phoneticPr fontId="1"/>
  </si>
  <si>
    <t>監査調書</t>
    <rPh sb="0" eb="2">
      <t>カンサ</t>
    </rPh>
    <rPh sb="2" eb="4">
      <t>チョウショ</t>
    </rPh>
    <phoneticPr fontId="1"/>
  </si>
  <si>
    <t>項目</t>
    <rPh sb="0" eb="2">
      <t>コウモク</t>
    </rPh>
    <phoneticPr fontId="1"/>
  </si>
  <si>
    <t>シート名</t>
    <rPh sb="3" eb="4">
      <t>メイ</t>
    </rPh>
    <phoneticPr fontId="1"/>
  </si>
  <si>
    <t>セル番地</t>
    <rPh sb="2" eb="4">
      <t>バンチ</t>
    </rPh>
    <phoneticPr fontId="1"/>
  </si>
  <si>
    <t>データ</t>
    <phoneticPr fontId="1"/>
  </si>
  <si>
    <t>表紙</t>
    <rPh sb="0" eb="2">
      <t>ヒョウシ</t>
    </rPh>
    <phoneticPr fontId="1"/>
  </si>
  <si>
    <t>メールアドレス</t>
    <phoneticPr fontId="1"/>
  </si>
  <si>
    <t>（５） 旅費     ★確認資料：就業規則、旅費規程、旅行命令簿</t>
    <phoneticPr fontId="1"/>
  </si>
  <si>
    <t>（６） 職員の健康診断</t>
    <phoneticPr fontId="1"/>
  </si>
  <si>
    <r>
      <t>１号</t>
    </r>
    <r>
      <rPr>
        <strike/>
        <sz val="11"/>
        <color rgb="FFFF0000"/>
        <rFont val="游ゴシック"/>
        <family val="3"/>
        <charset val="128"/>
      </rPr>
      <t/>
    </r>
    <rPh sb="1" eb="2">
      <t>ゴウ</t>
    </rPh>
    <phoneticPr fontId="1"/>
  </si>
  <si>
    <r>
      <t>病児保育事業
　病児対応型・病後児対応型
　　看護師等</t>
    </r>
    <r>
      <rPr>
        <sz val="10"/>
        <color theme="1"/>
        <rFont val="游ゴシック"/>
        <family val="3"/>
        <charset val="128"/>
      </rPr>
      <t>（利用児童おおむね10人につき１人）</t>
    </r>
    <r>
      <rPr>
        <sz val="11"/>
        <color theme="1"/>
        <rFont val="游ゴシック"/>
        <family val="3"/>
        <charset val="128"/>
      </rPr>
      <t xml:space="preserve">
　　保育士</t>
    </r>
    <r>
      <rPr>
        <sz val="10"/>
        <color theme="1"/>
        <rFont val="游ゴシック"/>
        <family val="3"/>
        <charset val="128"/>
      </rPr>
      <t>（利用児童おおむね３人につき１人）</t>
    </r>
    <r>
      <rPr>
        <sz val="11"/>
        <color theme="1"/>
        <rFont val="游ゴシック"/>
        <family val="3"/>
        <charset val="128"/>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</si>
  <si>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t>県単一時保育事業
　保育士１名以上</t>
    </r>
    <r>
      <rPr>
        <sz val="10"/>
        <color theme="1"/>
        <rFont val="游ゴシック"/>
        <family val="3"/>
        <charset val="128"/>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</si>
  <si>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t>配置基準</t>
    <rPh sb="0" eb="2">
      <t>ハイチ</t>
    </rPh>
    <rPh sb="2" eb="4">
      <t>キジュン</t>
    </rPh>
    <phoneticPr fontId="1"/>
  </si>
  <si>
    <t>区　分</t>
    <rPh sb="0" eb="1">
      <t>ク</t>
    </rPh>
    <rPh sb="2" eb="3">
      <t>ブン</t>
    </rPh>
    <phoneticPr fontId="1"/>
  </si>
  <si>
    <r>
      <t>小計</t>
    </r>
    <r>
      <rPr>
        <sz val="10"/>
        <color theme="1"/>
        <rFont val="游ゴシック"/>
        <family val="3"/>
        <charset val="128"/>
      </rPr>
      <t>(注１)</t>
    </r>
    <phoneticPr fontId="1"/>
  </si>
  <si>
    <t>名</t>
    <rPh sb="0" eb="1">
      <t>メイ</t>
    </rPh>
    <phoneticPr fontId="1"/>
  </si>
  <si>
    <t>【表１】</t>
    <rPh sb="1" eb="2">
      <t>ヒョウ</t>
    </rPh>
    <phoneticPr fontId="1"/>
  </si>
  <si>
    <t>監査前月</t>
    <phoneticPr fontId="1"/>
  </si>
  <si>
    <t>月１日現在</t>
    <phoneticPr fontId="1"/>
  </si>
  <si>
    <t>【表２】</t>
    <rPh sb="1" eb="2">
      <t>ヒョウ</t>
    </rPh>
    <phoneticPr fontId="1"/>
  </si>
  <si>
    <t>【表３】</t>
    <rPh sb="1" eb="2">
      <t>ヒョウ</t>
    </rPh>
    <phoneticPr fontId="1"/>
  </si>
  <si>
    <t>【表４】</t>
    <rPh sb="1" eb="2">
      <t>ヒョウ</t>
    </rPh>
    <phoneticPr fontId="1"/>
  </si>
  <si>
    <r>
      <t>④常勤２年相当の保育業務従事経験がある子育て支援員</t>
    </r>
    <r>
      <rPr>
        <sz val="10"/>
        <color theme="1"/>
        <rFont val="游ゴシック"/>
        <family val="3"/>
        <charset val="128"/>
      </rPr>
      <t>(注１)</t>
    </r>
    <r>
      <rPr>
        <sz val="11"/>
        <color theme="1"/>
        <rFont val="游ゴシック"/>
        <family val="3"/>
        <charset val="128"/>
      </rPr>
      <t>・家庭的保育者</t>
    </r>
    <phoneticPr fontId="1"/>
  </si>
  <si>
    <t>①②③に係る
　常勤換算後の人数
　　　　　＝(K)÷(M)</t>
    <rPh sb="4" eb="5">
      <t>カカ</t>
    </rPh>
    <rPh sb="8" eb="10">
      <t>ジョウキン</t>
    </rPh>
    <rPh sb="10" eb="12">
      <t>カンサン</t>
    </rPh>
    <rPh sb="12" eb="13">
      <t>ゴ</t>
    </rPh>
    <rPh sb="14" eb="16">
      <t>ニンズウ</t>
    </rPh>
    <phoneticPr fontId="1"/>
  </si>
  <si>
    <t>①②③④に係る
　常勤換算後の人数
　　　　　＝(L)÷(M)</t>
    <rPh sb="5" eb="6">
      <t>カカ</t>
    </rPh>
    <rPh sb="9" eb="11">
      <t>ジョウキン</t>
    </rPh>
    <rPh sb="11" eb="13">
      <t>カンサン</t>
    </rPh>
    <rPh sb="13" eb="14">
      <t>ゴ</t>
    </rPh>
    <rPh sb="15" eb="17">
      <t>ニンズウ</t>
    </rPh>
    <phoneticPr fontId="1"/>
  </si>
  <si>
    <t>2歳児</t>
  </si>
  <si>
    <t>施設の面積(㎡)</t>
    <rPh sb="0" eb="2">
      <t>シセツ</t>
    </rPh>
    <rPh sb="3" eb="5">
      <t>メンセキ</t>
    </rPh>
    <phoneticPr fontId="1"/>
  </si>
  <si>
    <t>4歳児</t>
    <phoneticPr fontId="1"/>
  </si>
  <si>
    <t>6歳児</t>
    <phoneticPr fontId="1"/>
  </si>
  <si>
    <r>
      <rPr>
        <sz val="9"/>
        <color theme="1"/>
        <rFont val="游ゴシック"/>
        <family val="3"/>
        <charset val="128"/>
      </rPr>
      <t>地域子育て支援拠点事業</t>
    </r>
    <r>
      <rPr>
        <sz val="7"/>
        <color theme="1"/>
        <rFont val="游ゴシック"/>
        <family val="3"/>
        <charset val="128"/>
      </rPr>
      <t>※保育士資格の有無及び常勤・非常勤は問わない</t>
    </r>
    <r>
      <rPr>
        <sz val="11"/>
        <color theme="1"/>
        <rFont val="游ゴシック"/>
        <family val="3"/>
        <charset val="128"/>
      </rPr>
      <t xml:space="preserve">
</t>
    </r>
    <r>
      <rPr>
        <sz val="10"/>
        <color theme="1"/>
        <rFont val="游ゴシック"/>
        <family val="3"/>
        <charset val="128"/>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</si>
  <si>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t>目　次</t>
    <rPh sb="0" eb="1">
      <t>メ</t>
    </rPh>
    <rPh sb="2" eb="3">
      <t>ツギ</t>
    </rPh>
    <phoneticPr fontId="1"/>
  </si>
  <si>
    <t>○３歳未満児の喫食開始時間</t>
    <phoneticPr fontId="1"/>
  </si>
  <si>
    <t>○３歳以上児の喫食開始時間</t>
    <phoneticPr fontId="1"/>
  </si>
  <si>
    <t>○次の諸帳簿は整備されているか</t>
    <phoneticPr fontId="1"/>
  </si>
  <si>
    <t>○現金、預貯金通帳及び通帳印鑑について、各保管責任者の管理の下で施錠のできる別々の金庫等で適切に保管されているか</t>
    <phoneticPr fontId="1"/>
  </si>
  <si>
    <t>○現金、預貯金通帳及び通帳印鑑の各保管責任者について、その業務が事務分掌で明確にされているか</t>
    <phoneticPr fontId="1"/>
  </si>
  <si>
    <t>(６) 乳児、満１･２歳児及び満３歳以上児の区分ごとの利用定員</t>
    <phoneticPr fontId="1"/>
  </si>
  <si>
    <t>(８) 緊急時等における対応方法</t>
    <phoneticPr fontId="1"/>
  </si>
  <si>
    <t>(９) 非常災害対策</t>
    <phoneticPr fontId="1"/>
  </si>
  <si>
    <t>(10) 虐待の防止のための措置に関する事項</t>
    <phoneticPr fontId="1"/>
  </si>
  <si>
    <t>担当業務</t>
  </si>
  <si>
    <t>資格名</t>
  </si>
  <si>
    <t>常勤・非常勤の別</t>
  </si>
  <si>
    <t>備　考</t>
  </si>
  <si>
    <t>職名</t>
    <phoneticPr fontId="1"/>
  </si>
  <si>
    <t>氏名</t>
    <phoneticPr fontId="1"/>
  </si>
  <si>
    <t>非常勤</t>
  </si>
  <si>
    <t>非常勤の場合の勤務時間数</t>
    <rPh sb="0" eb="3">
      <t>ヒジョウキン</t>
    </rPh>
    <rPh sb="4" eb="6">
      <t>バアイ</t>
    </rPh>
    <rPh sb="7" eb="9">
      <t>キンム</t>
    </rPh>
    <rPh sb="9" eb="11">
      <t>ジカン</t>
    </rPh>
    <rPh sb="11" eb="12">
      <t>スウ</t>
    </rPh>
    <phoneticPr fontId="1"/>
  </si>
  <si>
    <t>整理
番号</t>
    <rPh sb="3" eb="5">
      <t>バンゴウ</t>
    </rPh>
    <phoneticPr fontId="1"/>
  </si>
  <si>
    <t xml:space="preserve">(注)確認を受けている全ての教育・保育施設等が一の市町村区域に所在の場合は市町村長、2以上の都道府県に所在する場合は内閣総理大臣、その他の場合は知事あての届出　
　　  </t>
    <phoneticPr fontId="1"/>
  </si>
  <si>
    <t>③特例３（保育所、認定こども園において常勤２年相当の保育業務従事経験がある子育て支援員(注)又は家庭的保育者を活用）の利用</t>
    <phoneticPr fontId="1"/>
  </si>
  <si>
    <t>保育士</t>
  </si>
  <si>
    <t>保育士</t>
    <rPh sb="0" eb="3">
      <t>ホイクシ</t>
    </rPh>
    <phoneticPr fontId="1"/>
  </si>
  <si>
    <t>子育て支援員</t>
  </si>
  <si>
    <r>
      <t xml:space="preserve">休業
</t>
    </r>
    <r>
      <rPr>
        <sz val="8"/>
        <color theme="1"/>
        <rFont val="游ゴシック"/>
        <family val="3"/>
        <charset val="128"/>
        <scheme val="minor"/>
      </rPr>
      <t>（産休・育休等）</t>
    </r>
    <rPh sb="0" eb="2">
      <t>キュウギョウ</t>
    </rPh>
    <rPh sb="4" eb="6">
      <t>サンキュウ</t>
    </rPh>
    <rPh sb="7" eb="9">
      <t>イクキュウ</t>
    </rPh>
    <rPh sb="9" eb="10">
      <t>トウ</t>
    </rPh>
    <phoneticPr fontId="1"/>
  </si>
  <si>
    <t>２年以上</t>
  </si>
  <si>
    <t>職　員　名　簿</t>
    <rPh sb="0" eb="1">
      <t>ショク</t>
    </rPh>
    <rPh sb="2" eb="3">
      <t>イン</t>
    </rPh>
    <rPh sb="4" eb="5">
      <t>メイ</t>
    </rPh>
    <rPh sb="6" eb="7">
      <t>ボ</t>
    </rPh>
    <phoneticPr fontId="1"/>
  </si>
  <si>
    <t>例</t>
    <rPh sb="0" eb="1">
      <t>レイ</t>
    </rPh>
    <phoneticPr fontId="1"/>
  </si>
  <si>
    <t>保育助手</t>
    <rPh sb="0" eb="2">
      <t>ホイク</t>
    </rPh>
    <rPh sb="2" eb="4">
      <t>ジョシュ</t>
    </rPh>
    <phoneticPr fontId="1"/>
  </si>
  <si>
    <t>1歳児</t>
  </si>
  <si>
    <t>常勤</t>
  </si>
  <si>
    <t>延長保育</t>
    <rPh sb="0" eb="2">
      <t>エンチョウ</t>
    </rPh>
    <rPh sb="2" eb="4">
      <t>ホイク</t>
    </rPh>
    <phoneticPr fontId="1"/>
  </si>
  <si>
    <t>職員番号・氏名(注)</t>
    <rPh sb="2" eb="4">
      <t>バンゴウ</t>
    </rPh>
    <rPh sb="5" eb="7">
      <t>シメイ</t>
    </rPh>
    <rPh sb="8" eb="9">
      <t>チュウ</t>
    </rPh>
    <phoneticPr fontId="1"/>
  </si>
  <si>
    <t>　 （注）①～④に記載する職員は、（表２）の(F）欄①～④に記載した非常勤職員となります。
            「職員番号・氏名等」欄は、職員名簿と対応させてください。</t>
    <rPh sb="59" eb="61">
      <t>ショクイン</t>
    </rPh>
    <rPh sb="61" eb="63">
      <t>バンゴウ</t>
    </rPh>
    <rPh sb="64" eb="66">
      <t>シメイ</t>
    </rPh>
    <rPh sb="66" eb="67">
      <t>トウ</t>
    </rPh>
    <rPh sb="68" eb="69">
      <t>ラン</t>
    </rPh>
    <rPh sb="71" eb="73">
      <t>ショクイン</t>
    </rPh>
    <rPh sb="73" eb="75">
      <t>メイボ</t>
    </rPh>
    <rPh sb="76" eb="78">
      <t>タイオウ</t>
    </rPh>
    <phoneticPr fontId="1"/>
  </si>
  <si>
    <t>保育士A</t>
    <rPh sb="0" eb="3">
      <t>ホイクシ</t>
    </rPh>
    <phoneticPr fontId="1"/>
  </si>
  <si>
    <t>保育助手B</t>
    <rPh sb="0" eb="2">
      <t>ホイク</t>
    </rPh>
    <rPh sb="2" eb="4">
      <t>ジョシュ</t>
    </rPh>
    <phoneticPr fontId="1"/>
  </si>
  <si>
    <t>円＋</t>
    <rPh sb="0" eb="1">
      <t>エン</t>
    </rPh>
    <phoneticPr fontId="1"/>
  </si>
  <si>
    <t>円）÷</t>
    <rPh sb="0" eb="1">
      <t>エン</t>
    </rPh>
    <phoneticPr fontId="1"/>
  </si>
  <si>
    <t>収入決算額</t>
    <phoneticPr fontId="1"/>
  </si>
  <si>
    <t>当期資金収支差額</t>
    <phoneticPr fontId="1"/>
  </si>
  <si>
    <t>＝（</t>
    <phoneticPr fontId="1"/>
  </si>
  <si>
    <t>積立資産積立支出</t>
    <phoneticPr fontId="1"/>
  </si>
  <si>
    <t>○土曜日の午後に、休所または保育時間の短縮をしている場合、保護者のニーズを把握したうえで行っているか</t>
    <phoneticPr fontId="1"/>
  </si>
  <si>
    <t>自動火災報知装置</t>
    <phoneticPr fontId="1"/>
  </si>
  <si>
    <t>（</t>
    <phoneticPr fontId="1"/>
  </si>
  <si>
    <t>）</t>
    <phoneticPr fontId="1"/>
  </si>
  <si>
    <t>スプリンクラー設備</t>
    <phoneticPr fontId="1"/>
  </si>
  <si>
    <t>）</t>
    <phoneticPr fontId="1"/>
  </si>
  <si>
    <t>（</t>
    <phoneticPr fontId="1"/>
  </si>
  <si>
    <t>防火管理者　職名：</t>
    <phoneticPr fontId="1"/>
  </si>
  <si>
    <t>□実費徴収について、領収書を交付しているか（集金袋への領収印や、口座引落しの通帳記載をもって領収書に代えることも可能）</t>
    <phoneticPr fontId="1"/>
  </si>
  <si>
    <t>○園外保育を行う際、危険な場所、設備等を把握するとともに、携帯電話等による連絡体制を確保しているか</t>
    <phoneticPr fontId="1"/>
  </si>
  <si>
    <t>○不自然な傷などないか観察し、身体的虐待等の早期発見に努めているか。また、虐待が疑われる場合に、市町村又は児童相談所に通告し、適切な対応を図っているか</t>
    <phoneticPr fontId="1"/>
  </si>
  <si>
    <t>○給食打合せ会議は、関係職員で構成され、献立、喫食状況等必要な事項が話し合われているか。また、施設長が参加するか、あるいは結果を施設長に報告しているか</t>
    <phoneticPr fontId="1"/>
  </si>
  <si>
    <t>○食器類の衛生管理に努めているか</t>
    <phoneticPr fontId="1"/>
  </si>
  <si>
    <t>○食中毒が発生した場合に備えてマニュアルを作成するなど、対応策を定めているか</t>
    <phoneticPr fontId="1"/>
  </si>
  <si>
    <t>○調理員に対し、毎日健康状態を確認しているか</t>
    <phoneticPr fontId="1"/>
  </si>
  <si>
    <t>施設所在市町村</t>
    <rPh sb="0" eb="2">
      <t>シセツ</t>
    </rPh>
    <rPh sb="2" eb="4">
      <t>ショザイ</t>
    </rPh>
    <rPh sb="4" eb="7">
      <t>シチョウソン</t>
    </rPh>
    <phoneticPr fontId="1"/>
  </si>
  <si>
    <r>
      <t>子育て支援員・家庭的保育者の場合の保育業務経験</t>
    </r>
    <r>
      <rPr>
        <sz val="6"/>
        <color theme="1"/>
        <rFont val="游ゴシック"/>
        <family val="3"/>
        <charset val="128"/>
        <scheme val="minor"/>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</si>
  <si>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r>
      <t xml:space="preserve">「その他」の場合の業務
</t>
    </r>
    <r>
      <rPr>
        <sz val="8"/>
        <color theme="1"/>
        <rFont val="游ゴシック"/>
        <family val="3"/>
        <charset val="128"/>
        <scheme val="minor"/>
      </rPr>
      <t>（具体的に）</t>
    </r>
    <rPh sb="3" eb="4">
      <t>タ</t>
    </rPh>
    <rPh sb="6" eb="8">
      <t>バアイ</t>
    </rPh>
    <rPh sb="9" eb="11">
      <t>ギョウム</t>
    </rPh>
    <rPh sb="13" eb="16">
      <t>グタイテキ</t>
    </rPh>
    <phoneticPr fontId="1"/>
  </si>
  <si>
    <t>表紙</t>
    <rPh sb="0" eb="2">
      <t>ヒョウシ</t>
    </rPh>
    <phoneticPr fontId="1"/>
  </si>
  <si>
    <t>監査調書</t>
    <rPh sb="0" eb="2">
      <t>カンサ</t>
    </rPh>
    <rPh sb="2" eb="4">
      <t>チョウショ</t>
    </rPh>
    <phoneticPr fontId="1"/>
  </si>
  <si>
    <t>表１</t>
    <rPh sb="0" eb="1">
      <t>ヒョウ</t>
    </rPh>
    <phoneticPr fontId="1"/>
  </si>
  <si>
    <t>表２</t>
    <rPh sb="0" eb="1">
      <t>ヒョウ</t>
    </rPh>
    <phoneticPr fontId="1"/>
  </si>
  <si>
    <t>標準時間
認定</t>
    <rPh sb="0" eb="3">
      <t>ヒョウジュンジ</t>
    </rPh>
    <phoneticPr fontId="1"/>
  </si>
  <si>
    <t>短時間
認定</t>
    <rPh sb="0" eb="3">
      <t>タンジカン</t>
    </rPh>
    <phoneticPr fontId="1"/>
  </si>
  <si>
    <t>標準時間
認定</t>
    <rPh sb="0" eb="2">
      <t>ヒョウジュン</t>
    </rPh>
    <rPh sb="2" eb="4">
      <t>ジカン</t>
    </rPh>
    <rPh sb="5" eb="7">
      <t>ニンテイ</t>
    </rPh>
    <phoneticPr fontId="1"/>
  </si>
  <si>
    <t>短時間
認定</t>
    <rPh sb="0" eb="3">
      <t>タンジカン</t>
    </rPh>
    <rPh sb="4" eb="6">
      <t>ニンテイ</t>
    </rPh>
    <phoneticPr fontId="1"/>
  </si>
  <si>
    <t>調理員</t>
    <phoneticPr fontId="1"/>
  </si>
  <si>
    <t>表３</t>
    <rPh sb="0" eb="1">
      <t>ヒョウ</t>
    </rPh>
    <phoneticPr fontId="1"/>
  </si>
  <si>
    <t>表４</t>
    <rPh sb="0" eb="1">
      <t>ヒョウ</t>
    </rPh>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</si>
  <si>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</si>
  <si>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職員名簿</t>
    <rPh sb="0" eb="2">
      <t>ショクイン</t>
    </rPh>
    <rPh sb="2" eb="4">
      <t>メイボ</t>
    </rPh>
    <phoneticPr fontId="1"/>
  </si>
  <si>
    <t>20：1</t>
    <phoneticPr fontId="1"/>
  </si>
  <si>
    <t>幼保連携型認定こども園監査調書</t>
    <rPh sb="0" eb="7">
      <t>ヨウホレンケイガタニンテイ</t>
    </rPh>
    <rPh sb="10" eb="11">
      <t>エン</t>
    </rPh>
    <phoneticPr fontId="1"/>
  </si>
  <si>
    <r>
      <t>◇幼保連携型認定こども園台帳　</t>
    </r>
    <r>
      <rPr>
        <b/>
        <sz val="11"/>
        <color theme="1"/>
        <rFont val="游ゴシック"/>
        <family val="3"/>
        <charset val="128"/>
        <scheme val="minor"/>
      </rPr>
      <t>※前年度から内容に変更があった場合</t>
    </r>
    <rPh sb="1" eb="8">
      <t>ヨウホレンケイガタニンテイ</t>
    </rPh>
    <rPh sb="11" eb="12">
      <t>エン</t>
    </rPh>
    <phoneticPr fontId="1"/>
  </si>
  <si>
    <t>◇就業規則</t>
    <rPh sb="1" eb="3">
      <t>シュウギョウ</t>
    </rPh>
    <rPh sb="3" eb="5">
      <t>キソク</t>
    </rPh>
    <phoneticPr fontId="1"/>
  </si>
  <si>
    <t>◇要覧・しおり等</t>
    <phoneticPr fontId="1"/>
  </si>
  <si>
    <t>◇調理の外部委託に係る契約書(該当施設のみ）</t>
    <rPh sb="17" eb="19">
      <t>シセツ</t>
    </rPh>
    <phoneticPr fontId="1"/>
  </si>
  <si>
    <t>(1) 園則及び運営規程</t>
    <phoneticPr fontId="1"/>
  </si>
  <si>
    <t>(1) 保育（2号・3号認定）に係る利用定員</t>
    <phoneticPr fontId="1"/>
  </si>
  <si>
    <t>(2) 教育（1号認定）に係る利用定員</t>
    <phoneticPr fontId="1"/>
  </si>
  <si>
    <t>(3) 園長・副園長の状況</t>
    <phoneticPr fontId="1"/>
  </si>
  <si>
    <t>(4) 職員の配置状況</t>
    <phoneticPr fontId="1"/>
  </si>
  <si>
    <t>(5) 職員の充足状況</t>
    <phoneticPr fontId="1"/>
  </si>
  <si>
    <t>(6) 職員研修の状況</t>
    <phoneticPr fontId="1"/>
  </si>
  <si>
    <t>(9) 苦情解決の仕組み</t>
    <phoneticPr fontId="1"/>
  </si>
  <si>
    <t>(10) 一人ひとりの子どもを尊重する取組</t>
    <phoneticPr fontId="1"/>
  </si>
  <si>
    <t>(11) 秘密の保持、個人情報の保護</t>
    <phoneticPr fontId="1"/>
  </si>
  <si>
    <t>(12) 福祉サービスの質の向上のための措置等</t>
    <phoneticPr fontId="1"/>
  </si>
  <si>
    <t>(7) 組織</t>
    <phoneticPr fontId="1"/>
  </si>
  <si>
    <t>(8) 保育認定子どもに係る休所等の状況</t>
    <phoneticPr fontId="1"/>
  </si>
  <si>
    <t>(3) 施設内外の保安</t>
    <rPh sb="4" eb="6">
      <t>シセツ</t>
    </rPh>
    <phoneticPr fontId="1"/>
  </si>
  <si>
    <t>(2) 環境衛生</t>
    <rPh sb="4" eb="6">
      <t>カンキョウ</t>
    </rPh>
    <rPh sb="6" eb="8">
      <t>エイセイ</t>
    </rPh>
    <phoneticPr fontId="1"/>
  </si>
  <si>
    <t xml:space="preserve">(1) 教育及び保育の内容に関する全体的な計画、
指導計画の策定の状況
</t>
    <phoneticPr fontId="1"/>
  </si>
  <si>
    <t>(1) 園児の健康診断の実施状況</t>
    <rPh sb="4" eb="6">
      <t>エンジ</t>
    </rPh>
    <phoneticPr fontId="1"/>
  </si>
  <si>
    <t>(2) 園児の健康状態の把握</t>
    <rPh sb="4" eb="6">
      <t>エンジ</t>
    </rPh>
    <phoneticPr fontId="1"/>
  </si>
  <si>
    <t>(3) 園児の衛生管理</t>
    <rPh sb="4" eb="6">
      <t>エンジ</t>
    </rPh>
    <phoneticPr fontId="1"/>
  </si>
  <si>
    <t>（１）園則及び運営規程（重要事項に関する規程）</t>
    <phoneticPr fontId="1"/>
  </si>
  <si>
    <t>◎園則及び運営規程(注)には、施設の目的や運営方針、提供する教育・保育の内容、保護者に対する子育て支援の内容など、認定こども園法施行規則（園則記載事項）及び市町村運営基準条例（運営規程記載事項）で定められた以下の内容が記載されているか　</t>
    <phoneticPr fontId="1"/>
  </si>
  <si>
    <t>(11) その他施設の運営に関する重要事項</t>
    <rPh sb="8" eb="10">
      <t>シセツ</t>
    </rPh>
    <phoneticPr fontId="1"/>
  </si>
  <si>
    <t>(３) 職員の職種、員数及び職務の内容（職員組織に関する事項）</t>
    <phoneticPr fontId="1"/>
  </si>
  <si>
    <t>(２) 提供する教育・保育の内容
　（教育課程その他の教育及び保育の内容、保護者に対する子育ての支援の内容）</t>
    <phoneticPr fontId="1"/>
  </si>
  <si>
    <t>(４) 保育の提供を行う日及び時間並びに提供を行わない日
　（学年、学期、教育・保育を行う日時数、教育・保育を行わない日、開園時間）</t>
    <phoneticPr fontId="1"/>
  </si>
  <si>
    <t>(５) 保護者から受領する費用の種類、支払を求める理由及びその額
　（保育料その他の費用徴収に関する事項）</t>
    <phoneticPr fontId="1"/>
  </si>
  <si>
    <t>(７) 認定こども園の利用の開始及び終了に関する事項並びに利用に当たっての留意事項
　（入園、退園、転園、休園及び卒園に関する事項）</t>
    <rPh sb="4" eb="6">
      <t>ニンテイ</t>
    </rPh>
    <rPh sb="9" eb="10">
      <t>エン</t>
    </rPh>
    <phoneticPr fontId="1"/>
  </si>
  <si>
    <t>(注)  (1)から(11)は運営規程に記載すべき事項であり、カッコ内は園則に記載すべき事項である。
なお、運営規程と園則を別に定めることも、一つの規程で兼ねることも可能。また、運営規程、園則、管理規程等の名称は問わず、運営規程等への記載に際し、一部の記載事項について「○○については、□□規則に定めるところによる」といった手法も可</t>
    <phoneticPr fontId="1"/>
  </si>
  <si>
    <t>□認定こども園の見やすい場所に、運営規程の概要、職員の勤務体制、利用者負担等、重要事項を掲示しているか。</t>
    <rPh sb="1" eb="3">
      <t>ニンテイ</t>
    </rPh>
    <rPh sb="6" eb="7">
      <t>エン</t>
    </rPh>
    <phoneticPr fontId="1"/>
  </si>
  <si>
    <t>２　幼保連携型認定こども園の体制</t>
    <rPh sb="2" eb="9">
      <t>ヨウホレンケイガタニンテイ</t>
    </rPh>
    <rPh sb="12" eb="13">
      <t>エン</t>
    </rPh>
    <phoneticPr fontId="1"/>
  </si>
  <si>
    <t>（１）保育（2号・3号認定）に係る利用定員</t>
    <phoneticPr fontId="1"/>
  </si>
  <si>
    <t>◎保育に係る定員と入所児童数の推移</t>
    <phoneticPr fontId="1"/>
  </si>
  <si>
    <t>◎教育に係る定員と入所児童数の推移</t>
    <phoneticPr fontId="1"/>
  </si>
  <si>
    <t>（２）教育(1号認定)に係る利用定員</t>
    <phoneticPr fontId="1"/>
  </si>
  <si>
    <t>○園長は資格要件を満たしているか</t>
    <phoneticPr fontId="1"/>
  </si>
  <si>
    <t>○副園長・教頭を配置しているか</t>
    <phoneticPr fontId="1"/>
  </si>
  <si>
    <t>○副園長・教頭を配置している場合、資格要件を満たしているか</t>
    <phoneticPr fontId="1"/>
  </si>
  <si>
    <t>○保育教諭の勤務体制【監査前月現在の平均的配置】</t>
    <phoneticPr fontId="1"/>
  </si>
  <si>
    <t>○園児が在所する全時間帯において保育教諭が複数配置されているか</t>
    <phoneticPr fontId="1"/>
  </si>
  <si>
    <t>○保育教諭の配置において、次の特例１、２、３のいずれかを利用しているか</t>
    <phoneticPr fontId="1"/>
  </si>
  <si>
    <t>①特例１（朝夕等の園児が少数となる時間帯（園児数に応じた保育教諭必要数が1名となる時間帯）において、保育教諭1人に加え、「子育て支援員(注)」または「家庭的保育者」または「保育所、認定こども園において常勤1年相当の保育業務従事経験があり、かつ８時間以上の研修を受講した者」を活用）の利用</t>
    <phoneticPr fontId="1"/>
  </si>
  <si>
    <t>○嘱託医及び嘱託歯科医並びに嘱託薬剤師を置いているか</t>
    <phoneticPr fontId="1"/>
  </si>
  <si>
    <t>（３） 園長・副園長の状況　  ★確認資料：出勤簿、給与台帳</t>
    <phoneticPr fontId="1"/>
  </si>
  <si>
    <t>（４） 職員の配置状況</t>
    <phoneticPr fontId="1"/>
  </si>
  <si>
    <t>（６） 職員研修の状況</t>
    <phoneticPr fontId="1"/>
  </si>
  <si>
    <t>（７） 組織      　　 ★確認資料：業務分担表、職員会議録</t>
    <phoneticPr fontId="1"/>
  </si>
  <si>
    <t>（９） 苦情解決の仕組み     ★確認資料：苦情解決処理要領、苦情処理記録、掲示物、園だより等</t>
    <phoneticPr fontId="1"/>
  </si>
  <si>
    <t>（１０） 一人ひとりの子どもを尊重する取組</t>
    <phoneticPr fontId="1"/>
  </si>
  <si>
    <t>（１１）秘密の保持、個人情報の保護</t>
    <phoneticPr fontId="1"/>
  </si>
  <si>
    <t>（１２） 福祉サービスの質の向上のための措置等</t>
    <phoneticPr fontId="1"/>
  </si>
  <si>
    <t>◎認定こども園として自らその提供する保育の質の評価を行い、常にその改善を図っているか</t>
    <phoneticPr fontId="1"/>
  </si>
  <si>
    <t xml:space="preserve">（２）環境衛生   </t>
    <rPh sb="3" eb="5">
      <t>カンキョウ</t>
    </rPh>
    <rPh sb="5" eb="7">
      <t>エイセイ</t>
    </rPh>
    <phoneticPr fontId="1"/>
  </si>
  <si>
    <t>○毎学年定期的に学校環境衛生基準に基づいた環境衛生検査を行っているか。</t>
    <phoneticPr fontId="1"/>
  </si>
  <si>
    <t>○換気、保温、採光、照明、飲料水等の水質、食器、施設の清潔等について日常的な点検を行っているか。</t>
    <phoneticPr fontId="1"/>
  </si>
  <si>
    <t>（３） 施設内外の保安</t>
    <rPh sb="4" eb="6">
      <t>シセツ</t>
    </rPh>
    <phoneticPr fontId="1"/>
  </si>
  <si>
    <t>４　教育・保育の状況</t>
    <rPh sb="2" eb="4">
      <t>キョウイク</t>
    </rPh>
    <phoneticPr fontId="1"/>
  </si>
  <si>
    <r>
      <t>◎</t>
    </r>
    <r>
      <rPr>
        <sz val="10.5"/>
        <color theme="1"/>
        <rFont val="游ゴシック"/>
        <family val="3"/>
        <charset val="128"/>
        <scheme val="minor"/>
      </rPr>
      <t>保護者、地域住民等に対し、教育及び保育等の状況その他の運営の状況に関する情報を提供しているか</t>
    </r>
    <phoneticPr fontId="1"/>
  </si>
  <si>
    <t>６　健康管理の状況</t>
    <phoneticPr fontId="1"/>
  </si>
  <si>
    <t>○地域における教育及び保育に対する需要に照らし、実施することが必要と認められる子育て支援事業を実施しているか。</t>
    <phoneticPr fontId="1"/>
  </si>
  <si>
    <t>・親子相互の交流の場を開設し、子育てに関する相談に応じ、必要な情報提供等を行う</t>
    <phoneticPr fontId="1"/>
  </si>
  <si>
    <t>○実施している子育て支援事業の内容はどういったものか。（実施しているものに○）</t>
    <rPh sb="1" eb="3">
      <t>ジッシ</t>
    </rPh>
    <rPh sb="7" eb="9">
      <t>コソダ</t>
    </rPh>
    <rPh sb="10" eb="12">
      <t>シエン</t>
    </rPh>
    <rPh sb="12" eb="14">
      <t>ジギョウ</t>
    </rPh>
    <rPh sb="15" eb="17">
      <t>ナイヨウ</t>
    </rPh>
    <rPh sb="28" eb="30">
      <t>ジッシ</t>
    </rPh>
    <phoneticPr fontId="1"/>
  </si>
  <si>
    <t>・家庭に職員を派遣し、子育てに関する保護者からの相談に応じ、必要な情報提供等を行う</t>
    <phoneticPr fontId="1"/>
  </si>
  <si>
    <t>・保護者の疾病等により家庭での保育が一時的に困難となった子どもの保護を行う</t>
    <phoneticPr fontId="1"/>
  </si>
  <si>
    <t>・子育て支援を希望する保護者と、子育て支援を実施する者との間の連絡及び調整を行う</t>
    <phoneticPr fontId="1"/>
  </si>
  <si>
    <t>・地域の子育て支援を行う者に対する必要な情報の提供及び助言を行う</t>
    <phoneticPr fontId="1"/>
  </si>
  <si>
    <t>（２） 園児の健康状態の把握</t>
    <rPh sb="4" eb="6">
      <t>エンジ</t>
    </rPh>
    <phoneticPr fontId="1"/>
  </si>
  <si>
    <t>○登降所時において、園児の健康状態や服装等の異常の有無等について十分観察しているか。
　また、顔色、機嫌、元気等について観察するとともに、食欲や排便の状況等について注意を払っているか</t>
    <rPh sb="10" eb="12">
      <t>エンジ</t>
    </rPh>
    <phoneticPr fontId="1"/>
  </si>
  <si>
    <t>（３） 園児の衛生管理</t>
    <rPh sb="4" eb="6">
      <t>エンジ</t>
    </rPh>
    <phoneticPr fontId="1"/>
  </si>
  <si>
    <t>○排泄後、食事・おやつの前等の手洗いが徹底されているか。特に、低年齢児（３歳未満）について、保育教諭等が確認しているか</t>
    <rPh sb="48" eb="50">
      <t>キョウユ</t>
    </rPh>
    <phoneticPr fontId="1"/>
  </si>
  <si>
    <t>◎在園中に体調不良となった園児への対応はどのようにしているか</t>
    <rPh sb="1" eb="3">
      <t>ザイエン</t>
    </rPh>
    <rPh sb="13" eb="15">
      <t>エンジ</t>
    </rPh>
    <phoneticPr fontId="1"/>
  </si>
  <si>
    <t>７　給食の状況</t>
    <phoneticPr fontId="1"/>
  </si>
  <si>
    <t>○離乳食やおやつも含め、園児と同じものが園児の喫食前に検食されているか</t>
    <rPh sb="12" eb="14">
      <t>エンジ</t>
    </rPh>
    <rPh sb="20" eb="22">
      <t>エンジ</t>
    </rPh>
    <phoneticPr fontId="1"/>
  </si>
  <si>
    <t>９　収入・支出手続</t>
    <phoneticPr fontId="1"/>
  </si>
  <si>
    <t>５　子育て支援事業の状況</t>
    <phoneticPr fontId="1"/>
  </si>
  <si>
    <t>（１） 拠点(サービス)区分間繰入金収入、拠点(サービス)区分間繰入金支出等</t>
    <rPh sb="37" eb="38">
      <t>トウ</t>
    </rPh>
    <phoneticPr fontId="1"/>
  </si>
  <si>
    <r>
      <t>○法人本部や他の認定こども園など、他の拠点(サービス)区分への</t>
    </r>
    <r>
      <rPr>
        <u/>
        <sz val="11"/>
        <color theme="1"/>
        <rFont val="游ゴシック"/>
        <family val="3"/>
        <charset val="128"/>
        <scheme val="minor"/>
      </rPr>
      <t>繰入金支出</t>
    </r>
    <r>
      <rPr>
        <sz val="11"/>
        <color theme="1"/>
        <rFont val="游ゴシック"/>
        <family val="2"/>
        <charset val="128"/>
        <scheme val="minor"/>
      </rPr>
      <t>があるか</t>
    </r>
    <phoneticPr fontId="1"/>
  </si>
  <si>
    <t>（４） 支払資金残高</t>
    <phoneticPr fontId="1"/>
  </si>
  <si>
    <t>　決算額（認定こども園拠点区分（サービス区分）の事業活動による収入計）に占める割合</t>
    <rPh sb="5" eb="7">
      <t>ニンテイ</t>
    </rPh>
    <rPh sb="10" eb="11">
      <t>エン</t>
    </rPh>
    <phoneticPr fontId="1"/>
  </si>
  <si>
    <t>名　２・３号</t>
    <rPh sb="0" eb="1">
      <t>メイ</t>
    </rPh>
    <rPh sb="5" eb="6">
      <t>ゴウ</t>
    </rPh>
    <phoneticPr fontId="1"/>
  </si>
  <si>
    <t>名）</t>
    <rPh sb="0" eb="1">
      <t>メイ</t>
    </rPh>
    <phoneticPr fontId="1"/>
  </si>
  <si>
    <r>
      <t xml:space="preserve"> ◎（表１）園児数と保育教諭定数（園児数は、</t>
    </r>
    <r>
      <rPr>
        <b/>
        <sz val="11"/>
        <color theme="1"/>
        <rFont val="游ゴシック"/>
        <family val="3"/>
        <charset val="128"/>
      </rPr>
      <t>年度当初における年齢</t>
    </r>
    <r>
      <rPr>
        <sz val="11"/>
        <color theme="1"/>
        <rFont val="游ゴシック"/>
        <family val="3"/>
        <charset val="128"/>
      </rPr>
      <t>により記入してください｡)</t>
    </r>
    <rPh sb="3" eb="4">
      <t>ヒョウ</t>
    </rPh>
    <rPh sb="6" eb="8">
      <t>エンジ</t>
    </rPh>
    <rPh sb="8" eb="9">
      <t>スウ</t>
    </rPh>
    <rPh sb="10" eb="12">
      <t>ホイク</t>
    </rPh>
    <rPh sb="12" eb="14">
      <t>キョウユ</t>
    </rPh>
    <rPh sb="14" eb="16">
      <t>テイスウ</t>
    </rPh>
    <rPh sb="17" eb="19">
      <t>エンジ</t>
    </rPh>
    <rPh sb="19" eb="20">
      <t>スウ</t>
    </rPh>
    <rPh sb="22" eb="24">
      <t>ネンド</t>
    </rPh>
    <rPh sb="24" eb="26">
      <t>トウショ</t>
    </rPh>
    <rPh sb="30" eb="32">
      <t>ネンレイ</t>
    </rPh>
    <rPh sb="35" eb="37">
      <t>キニュウ</t>
    </rPh>
    <phoneticPr fontId="1"/>
  </si>
  <si>
    <t>＊年度途中に３歳の誕生日を迎え、１号認定を受けた子ども（満3歳児）については、「満３歳児対応加配加算」の認定を受けている場合は２歳児欄に、そうでない場合は３歳児欄に記入。</t>
    <phoneticPr fontId="1"/>
  </si>
  <si>
    <t>⇒（１号</t>
    <rPh sb="3" eb="4">
      <t>ゴウ</t>
    </rPh>
    <phoneticPr fontId="1"/>
  </si>
  <si>
    <t>保育教諭
（人）</t>
    <rPh sb="2" eb="4">
      <t>キョウユ</t>
    </rPh>
    <rPh sb="6" eb="7">
      <t>ニン</t>
    </rPh>
    <phoneticPr fontId="1"/>
  </si>
  <si>
    <t>園児数（人）</t>
    <rPh sb="0" eb="2">
      <t>エンジ</t>
    </rPh>
    <phoneticPr fontId="1"/>
  </si>
  <si>
    <t xml:space="preserve">下記に該当する場合は保育教諭定数に加えて
常勤または非常勤保育教諭数を計上 </t>
    <phoneticPr fontId="1"/>
  </si>
  <si>
    <t>休憩保育教諭
【私立】の保育定員90名以下の場合は１人</t>
    <rPh sb="0" eb="2">
      <t>キュウケイ</t>
    </rPh>
    <rPh sb="2" eb="4">
      <t>ホイク</t>
    </rPh>
    <rPh sb="4" eb="6">
      <t>キョウユ</t>
    </rPh>
    <rPh sb="8" eb="10">
      <t>シリツ</t>
    </rPh>
    <rPh sb="12" eb="14">
      <t>ホイク</t>
    </rPh>
    <rPh sb="14" eb="16">
      <t>テイイン</t>
    </rPh>
    <rPh sb="18" eb="19">
      <t>メイ</t>
    </rPh>
    <rPh sb="19" eb="21">
      <t>イカ</t>
    </rPh>
    <rPh sb="22" eb="24">
      <t>バアイ</t>
    </rPh>
    <rPh sb="26" eb="27">
      <t>ニン</t>
    </rPh>
    <phoneticPr fontId="1"/>
  </si>
  <si>
    <t>主幹保育教諭等を専任化させるための代替保育教諭等
【私立】については２人（１人は非常勤可）</t>
    <rPh sb="0" eb="2">
      <t>シュカン</t>
    </rPh>
    <rPh sb="2" eb="4">
      <t>ホイク</t>
    </rPh>
    <rPh sb="4" eb="6">
      <t>キョウユ</t>
    </rPh>
    <rPh sb="6" eb="7">
      <t>トウ</t>
    </rPh>
    <rPh sb="8" eb="10">
      <t>センニン</t>
    </rPh>
    <rPh sb="10" eb="11">
      <t>カ</t>
    </rPh>
    <rPh sb="17" eb="19">
      <t>ダイタイ</t>
    </rPh>
    <rPh sb="19" eb="21">
      <t>ホイク</t>
    </rPh>
    <rPh sb="21" eb="24">
      <t>キョウユナド</t>
    </rPh>
    <rPh sb="26" eb="28">
      <t>シリツ</t>
    </rPh>
    <rPh sb="35" eb="36">
      <t>ニン</t>
    </rPh>
    <rPh sb="38" eb="39">
      <t>ニン</t>
    </rPh>
    <rPh sb="40" eb="43">
      <t>ヒジョウキン</t>
    </rPh>
    <rPh sb="43" eb="44">
      <t>カ</t>
    </rPh>
    <phoneticPr fontId="1"/>
  </si>
  <si>
    <t xml:space="preserve"> （注２）施設全体の利用定員に占める標準時間認定を受けた子どもの人数の割合が低い場合は非常勤の保育教諭として差し支えない。</t>
    <rPh sb="49" eb="51">
      <t>キョウユ</t>
    </rPh>
    <phoneticPr fontId="1"/>
  </si>
  <si>
    <r>
      <t>【根拠】 
平成28年8月23日府子本第571号「特定教育・保育等に要する費用の額の算定に関する基準等の実施上の留意事項について」（国通知）の別紙２のⅡの１（２）「ここでいう「4歳以上児」、「3歳児」、「1、2歳児」及び「乳児」とは、</t>
    </r>
    <r>
      <rPr>
        <u/>
        <sz val="10"/>
        <color theme="1"/>
        <rFont val="游ゴシック"/>
        <family val="3"/>
        <charset val="128"/>
      </rPr>
      <t>年度の初日の前日における満年齢によるものである</t>
    </r>
    <r>
      <rPr>
        <sz val="10"/>
        <color theme="1"/>
        <rFont val="游ゴシック"/>
        <family val="3"/>
        <charset val="128"/>
      </rPr>
      <t>こと。」</t>
    </r>
    <phoneticPr fontId="1"/>
  </si>
  <si>
    <t>下記に該当する場合は保育教諭数等を計上</t>
    <rPh sb="12" eb="14">
      <t>キョウユ</t>
    </rPh>
    <phoneticPr fontId="1"/>
  </si>
  <si>
    <t>①保育教諭</t>
    <rPh sb="3" eb="5">
      <t>キョウユ</t>
    </rPh>
    <phoneticPr fontId="1"/>
  </si>
  <si>
    <t>保育士資格あり</t>
    <rPh sb="0" eb="3">
      <t>ホイクシ</t>
    </rPh>
    <rPh sb="3" eb="5">
      <t>シカク</t>
    </rPh>
    <phoneticPr fontId="1"/>
  </si>
  <si>
    <t>保育士資格なし</t>
    <rPh sb="0" eb="3">
      <t>ホイクシ</t>
    </rPh>
    <rPh sb="3" eb="5">
      <t>シカク</t>
    </rPh>
    <phoneticPr fontId="1"/>
  </si>
  <si>
    <t>その他の職員</t>
    <rPh sb="2" eb="3">
      <t>タ</t>
    </rPh>
    <rPh sb="4" eb="6">
      <t>ショクイン</t>
    </rPh>
    <phoneticPr fontId="1"/>
  </si>
  <si>
    <t xml:space="preserve"> 幼保連携型認定こども園の園長   　 (A1）</t>
    <phoneticPr fontId="1"/>
  </si>
  <si>
    <t>（F)の職員の常勤換算後人数    （G）
【①保育教諭②看護師等③教諭の計】</t>
    <rPh sb="4" eb="6">
      <t>ショクイン</t>
    </rPh>
    <rPh sb="7" eb="9">
      <t>ジョウキン</t>
    </rPh>
    <rPh sb="9" eb="11">
      <t>カンサン</t>
    </rPh>
    <rPh sb="11" eb="12">
      <t>ゴ</t>
    </rPh>
    <rPh sb="12" eb="14">
      <t>ニンズウ</t>
    </rPh>
    <rPh sb="26" eb="28">
      <t>キョウユ</t>
    </rPh>
    <phoneticPr fontId="1"/>
  </si>
  <si>
    <t>（注１）　保育教諭配置の特例の対象となる子育て支援員は、子育て支援員研修のうち地域保育コースの選択科目「地域型保育」又は「一時
　　　　預かり事業」の修了者である。　</t>
    <rPh sb="7" eb="9">
      <t>キョウユ</t>
    </rPh>
    <rPh sb="50" eb="51">
      <t>モク</t>
    </rPh>
    <phoneticPr fontId="1"/>
  </si>
  <si>
    <t>（注３）　常勤は、常用労働者のことであり、正規、嘱託、臨時など雇用の形態は問わない。非常勤は、パートタイマー等短時間勤務の保育
    　       教諭や常勤の保育教諭以外の保育教諭のことをいう。</t>
    <rPh sb="76" eb="78">
      <t>キョウユ</t>
    </rPh>
    <rPh sb="84" eb="86">
      <t>キョウユ</t>
    </rPh>
    <rPh sb="91" eb="93">
      <t>キョウユ</t>
    </rPh>
    <phoneticPr fontId="1"/>
  </si>
  <si>
    <t>（注２）　県単一時保育事業については、認可基準に基づき、対象園児の年齢及び人数に応じて、本事業を担当する保育教諭を配置すること。
　　　　 ただし、年間の平均利用児童数が1名を下回る場合には、認可基準及びその他の補助金等の職員配置基準を超えた保育士が配置され
　　　　 ていれば、本事業を担当する保育教諭が配置されていなくても差し支えない。</t>
    <rPh sb="19" eb="21">
      <t>ニンカ</t>
    </rPh>
    <rPh sb="21" eb="23">
      <t>キジュン</t>
    </rPh>
    <rPh sb="30" eb="32">
      <t>エンジ</t>
    </rPh>
    <rPh sb="54" eb="56">
      <t>キョウユ</t>
    </rPh>
    <rPh sb="96" eb="98">
      <t>ニンカ</t>
    </rPh>
    <rPh sb="98" eb="100">
      <t>キジュン</t>
    </rPh>
    <rPh sb="150" eb="152">
      <t>キョウユ</t>
    </rPh>
    <phoneticPr fontId="1"/>
  </si>
  <si>
    <t>保育教諭配置の特例</t>
    <rPh sb="0" eb="2">
      <t>ホイク</t>
    </rPh>
    <rPh sb="2" eb="4">
      <t>キョウユ</t>
    </rPh>
    <rPh sb="4" eb="6">
      <t>ハイチ</t>
    </rPh>
    <rPh sb="7" eb="9">
      <t>トクレイ</t>
    </rPh>
    <phoneticPr fontId="1"/>
  </si>
  <si>
    <t>①保育教諭</t>
    <rPh sb="3" eb="5">
      <t>キョウユ</t>
    </rPh>
    <phoneticPr fontId="1"/>
  </si>
  <si>
    <t>③小学校
  教諭等</t>
    <rPh sb="1" eb="4">
      <t>ショウガッコウ</t>
    </rPh>
    <rPh sb="7" eb="9">
      <t>キョウユ</t>
    </rPh>
    <rPh sb="9" eb="10">
      <t>トウ</t>
    </rPh>
    <phoneticPr fontId="1"/>
  </si>
  <si>
    <r>
      <t>③小学校教諭・養護教諭</t>
    </r>
    <r>
      <rPr>
        <sz val="10"/>
        <color theme="1"/>
        <rFont val="游ゴシック"/>
        <family val="3"/>
        <charset val="128"/>
      </rPr>
      <t xml:space="preserve">（特例により配置基準上の人数に充てる場合）
</t>
    </r>
    <phoneticPr fontId="1"/>
  </si>
  <si>
    <t>園児年齢</t>
    <rPh sb="0" eb="2">
      <t>エンジ</t>
    </rPh>
    <phoneticPr fontId="1"/>
  </si>
  <si>
    <t>園児数</t>
    <rPh sb="0" eb="2">
      <t>エンジ</t>
    </rPh>
    <phoneticPr fontId="1"/>
  </si>
  <si>
    <t>○満年齢別の園児数を記入してください。</t>
    <rPh sb="6" eb="8">
      <t>エンジ</t>
    </rPh>
    <phoneticPr fontId="1"/>
  </si>
  <si>
    <t>（１）施設の面積基準の充足状況　★幼保連携型認定こども園台帳、建物の平面図</t>
    <rPh sb="17" eb="24">
      <t>ヨウホレンケイガタニンテイ</t>
    </rPh>
    <rPh sb="27" eb="28">
      <t>エン</t>
    </rPh>
    <phoneticPr fontId="1"/>
  </si>
  <si>
    <t>○年齢区分ごとの面積基準及び施設の面積を記載してください。</t>
    <phoneticPr fontId="1"/>
  </si>
  <si>
    <t>2学級以下：330＋30×（学級数－1）
3学級以上：400＋80×（学級数－3）</t>
    <phoneticPr fontId="1"/>
  </si>
  <si>
    <t>保育室</t>
    <rPh sb="0" eb="3">
      <t>ホイクシツ</t>
    </rPh>
    <phoneticPr fontId="1"/>
  </si>
  <si>
    <t>遊戯室</t>
    <rPh sb="0" eb="3">
      <t>ユウギシツ</t>
    </rPh>
    <phoneticPr fontId="1"/>
  </si>
  <si>
    <r>
      <t xml:space="preserve">○満２歳未満の園児
</t>
    </r>
    <r>
      <rPr>
        <sz val="9"/>
        <color theme="1"/>
        <rFont val="游ゴシック"/>
        <family val="3"/>
        <charset val="128"/>
        <scheme val="minor"/>
      </rPr>
      <t>（ほふくに至ってない子）</t>
    </r>
    <rPh sb="1" eb="2">
      <t>マン</t>
    </rPh>
    <rPh sb="3" eb="6">
      <t>サイミマン</t>
    </rPh>
    <rPh sb="7" eb="9">
      <t>エンジ</t>
    </rPh>
    <rPh sb="15" eb="16">
      <t>イタ</t>
    </rPh>
    <rPh sb="20" eb="21">
      <t>コ</t>
    </rPh>
    <phoneticPr fontId="1"/>
  </si>
  <si>
    <r>
      <t xml:space="preserve">○満２歳未満の園児
</t>
    </r>
    <r>
      <rPr>
        <sz val="9"/>
        <color theme="1"/>
        <rFont val="游ゴシック"/>
        <family val="3"/>
        <charset val="128"/>
        <scheme val="minor"/>
      </rPr>
      <t>（ほふくしている子）</t>
    </r>
    <rPh sb="18" eb="19">
      <t>コ</t>
    </rPh>
    <phoneticPr fontId="1"/>
  </si>
  <si>
    <t>○満２歳以上満３歳未満</t>
    <rPh sb="6" eb="7">
      <t>マン</t>
    </rPh>
    <phoneticPr fontId="1"/>
  </si>
  <si>
    <t>年齢区分等</t>
    <rPh sb="4" eb="5">
      <t>トウ</t>
    </rPh>
    <phoneticPr fontId="1"/>
  </si>
  <si>
    <t>○３歳以上の園児数</t>
    <rPh sb="2" eb="5">
      <t>サイイジョウ</t>
    </rPh>
    <rPh sb="6" eb="8">
      <t>エンジ</t>
    </rPh>
    <rPh sb="8" eb="9">
      <t>スウ</t>
    </rPh>
    <phoneticPr fontId="1"/>
  </si>
  <si>
    <t>人数(名)・学級数</t>
    <rPh sb="0" eb="2">
      <t>ニンズウ</t>
    </rPh>
    <rPh sb="3" eb="4">
      <t>メイ</t>
    </rPh>
    <rPh sb="6" eb="9">
      <t>ガッキュウスウ</t>
    </rPh>
    <phoneticPr fontId="1"/>
  </si>
  <si>
    <t>①平成27年３月31日において幼稚園を設置している者が、当該施設を廃止し、同一の所在場所において、
　当該施設の設備を用いて幼保連携型認定こども園を設置</t>
    <rPh sb="15" eb="18">
      <t>ヨウチエン</t>
    </rPh>
    <rPh sb="19" eb="21">
      <t>セッチ</t>
    </rPh>
    <rPh sb="25" eb="26">
      <t>モノ</t>
    </rPh>
    <rPh sb="28" eb="30">
      <t>トウガイ</t>
    </rPh>
    <rPh sb="30" eb="32">
      <t>シセツ</t>
    </rPh>
    <rPh sb="33" eb="35">
      <t>ハイシ</t>
    </rPh>
    <rPh sb="37" eb="39">
      <t>ドウイツ</t>
    </rPh>
    <rPh sb="40" eb="42">
      <t>ショザイ</t>
    </rPh>
    <rPh sb="42" eb="44">
      <t>バショ</t>
    </rPh>
    <rPh sb="51" eb="53">
      <t>トウガイ</t>
    </rPh>
    <rPh sb="53" eb="55">
      <t>シセツ</t>
    </rPh>
    <rPh sb="56" eb="58">
      <t>セツビ</t>
    </rPh>
    <rPh sb="59" eb="60">
      <t>モチ</t>
    </rPh>
    <rPh sb="62" eb="69">
      <t>ヨウホレンケイガタニンテイ</t>
    </rPh>
    <rPh sb="72" eb="73">
      <t>エン</t>
    </rPh>
    <rPh sb="74" eb="76">
      <t>セッチ</t>
    </rPh>
    <phoneticPr fontId="1"/>
  </si>
  <si>
    <t>②平成27年３月31日において保育所を設置している者が、当該施設を廃止し、同一の所在場所において、
　当該施設の設備を用いて幼保連携型認定こども園を設置</t>
    <rPh sb="15" eb="18">
      <t>ホイクショ</t>
    </rPh>
    <rPh sb="19" eb="21">
      <t>セッチ</t>
    </rPh>
    <rPh sb="25" eb="26">
      <t>モノ</t>
    </rPh>
    <rPh sb="28" eb="30">
      <t>トウガイ</t>
    </rPh>
    <rPh sb="30" eb="32">
      <t>シセツ</t>
    </rPh>
    <rPh sb="33" eb="35">
      <t>ハイシ</t>
    </rPh>
    <rPh sb="37" eb="39">
      <t>ドウイツ</t>
    </rPh>
    <rPh sb="40" eb="42">
      <t>ショザイ</t>
    </rPh>
    <rPh sb="42" eb="44">
      <t>バショ</t>
    </rPh>
    <rPh sb="51" eb="53">
      <t>トウガイ</t>
    </rPh>
    <rPh sb="53" eb="55">
      <t>シセツ</t>
    </rPh>
    <rPh sb="56" eb="58">
      <t>セツビ</t>
    </rPh>
    <rPh sb="59" eb="60">
      <t>モチ</t>
    </rPh>
    <rPh sb="62" eb="69">
      <t>ヨウホレンケイガタニンテイ</t>
    </rPh>
    <rPh sb="72" eb="73">
      <t>エン</t>
    </rPh>
    <rPh sb="74" eb="76">
      <t>セッチ</t>
    </rPh>
    <phoneticPr fontId="1"/>
  </si>
  <si>
    <t>③上記以外</t>
    <rPh sb="1" eb="3">
      <t>ジョウキ</t>
    </rPh>
    <rPh sb="3" eb="5">
      <t>イガイ</t>
    </rPh>
    <phoneticPr fontId="1"/>
  </si>
  <si>
    <t>　1学級　　：180
　2学級以上：320＋100×（学級数－2）</t>
    <rPh sb="2" eb="4">
      <t>ガッキュウ</t>
    </rPh>
    <rPh sb="13" eb="15">
      <t>ガッキュウ</t>
    </rPh>
    <rPh sb="15" eb="17">
      <t>イジョウ</t>
    </rPh>
    <rPh sb="27" eb="30">
      <t>ガッキュウスウ</t>
    </rPh>
    <phoneticPr fontId="1"/>
  </si>
  <si>
    <t>○設置状況についてあてはまるものを①～③から選んで記入してください。</t>
    <rPh sb="1" eb="3">
      <t>セッチ</t>
    </rPh>
    <rPh sb="3" eb="5">
      <t>ジョウキョウ</t>
    </rPh>
    <rPh sb="22" eb="23">
      <t>エラ</t>
    </rPh>
    <rPh sb="25" eb="27">
      <t>キニュウ</t>
    </rPh>
    <phoneticPr fontId="1"/>
  </si>
  <si>
    <t>【園舎】</t>
    <rPh sb="1" eb="3">
      <t>エンシャ</t>
    </rPh>
    <phoneticPr fontId="1"/>
  </si>
  <si>
    <t>【園庭】</t>
    <rPh sb="1" eb="3">
      <t>エンテイ</t>
    </rPh>
    <phoneticPr fontId="1"/>
  </si>
  <si>
    <t>８　会計経理  【以下公立保育所は記載不要】</t>
    <rPh sb="9" eb="11">
      <t>イカ</t>
    </rPh>
    <rPh sb="11" eb="13">
      <t>コウリツ</t>
    </rPh>
    <rPh sb="13" eb="16">
      <t>ホイクショ</t>
    </rPh>
    <rPh sb="17" eb="19">
      <t>キサイ</t>
    </rPh>
    <rPh sb="19" eb="21">
      <t>フヨウ</t>
    </rPh>
    <phoneticPr fontId="1"/>
  </si>
  <si>
    <r>
      <t>○「母性健康管理のための休暇等</t>
    </r>
    <r>
      <rPr>
        <sz val="11"/>
        <rFont val="游ゴシック"/>
        <family val="3"/>
        <charset val="128"/>
        <scheme val="minor"/>
      </rPr>
      <t>、育児・介護休業」について、定めているか</t>
    </r>
    <rPh sb="16" eb="18">
      <t>イクジ</t>
    </rPh>
    <rPh sb="19" eb="21">
      <t>カイゴ</t>
    </rPh>
    <rPh sb="21" eb="23">
      <t>キュウギョウ</t>
    </rPh>
    <phoneticPr fontId="1"/>
  </si>
  <si>
    <r>
      <t>◎福祉サービス第三者</t>
    </r>
    <r>
      <rPr>
        <sz val="11"/>
        <rFont val="游ゴシック"/>
        <family val="3"/>
        <charset val="128"/>
        <scheme val="minor"/>
      </rPr>
      <t xml:space="preserve">評価を受審し、評価結果を公表しているか   </t>
    </r>
    <rPh sb="1" eb="3">
      <t>フクシ</t>
    </rPh>
    <rPh sb="17" eb="19">
      <t>ヒョウカ</t>
    </rPh>
    <phoneticPr fontId="1"/>
  </si>
  <si>
    <r>
      <t>○給与から法令で定める税金や社会保険料以外の経費（給食費や親睦会費など）を控除する場合は、</t>
    </r>
    <r>
      <rPr>
        <sz val="11"/>
        <rFont val="游ゴシック"/>
        <family val="3"/>
        <charset val="128"/>
        <scheme val="minor"/>
      </rPr>
      <t>賃金控除協定</t>
    </r>
    <r>
      <rPr>
        <sz val="11"/>
        <rFont val="游ゴシック"/>
        <family val="3"/>
        <charset val="128"/>
        <scheme val="minor"/>
      </rPr>
      <t>を締結しているか</t>
    </r>
    <rPh sb="45" eb="47">
      <t>チンギン</t>
    </rPh>
    <rPh sb="47" eb="49">
      <t>コウジョ</t>
    </rPh>
    <rPh sb="52" eb="54">
      <t>テイケツ</t>
    </rPh>
    <phoneticPr fontId="1"/>
  </si>
  <si>
    <r>
      <t>□実費徴収（文房具代、遠足代、</t>
    </r>
    <r>
      <rPr>
        <sz val="11"/>
        <rFont val="游ゴシック"/>
        <family val="3"/>
        <charset val="128"/>
        <scheme val="minor"/>
      </rPr>
      <t>食材料費等）について保護者に書面で説明しているか</t>
    </r>
    <rPh sb="15" eb="16">
      <t>ショク</t>
    </rPh>
    <rPh sb="16" eb="18">
      <t>ザイリョウ</t>
    </rPh>
    <rPh sb="18" eb="19">
      <t>ヒ</t>
    </rPh>
    <rPh sb="19" eb="20">
      <t>ナド</t>
    </rPh>
    <phoneticPr fontId="1"/>
  </si>
  <si>
    <r>
      <t xml:space="preserve"> 以下の書類を添付してください。</t>
    </r>
    <r>
      <rPr>
        <b/>
        <sz val="12"/>
        <rFont val="游ゴシック"/>
        <family val="3"/>
        <charset val="128"/>
        <scheme val="minor"/>
      </rPr>
      <t>(データによる提出も可)</t>
    </r>
    <rPh sb="1" eb="3">
      <t>イカ</t>
    </rPh>
    <rPh sb="23" eb="25">
      <t>テイシュツ</t>
    </rPh>
    <rPh sb="26" eb="27">
      <t>カ</t>
    </rPh>
    <phoneticPr fontId="1"/>
  </si>
  <si>
    <t>○職員に対する健康診断（新規採用時を含む）を年１回以上行っているか</t>
    <rPh sb="1" eb="3">
      <t>ショクイン</t>
    </rPh>
    <rPh sb="4" eb="5">
      <t>タイ</t>
    </rPh>
    <rPh sb="7" eb="9">
      <t>ケンコウ</t>
    </rPh>
    <rPh sb="9" eb="11">
      <t>シンダン</t>
    </rPh>
    <rPh sb="12" eb="14">
      <t>シンキ</t>
    </rPh>
    <rPh sb="14" eb="16">
      <t>サイヨウ</t>
    </rPh>
    <rPh sb="16" eb="17">
      <t>ジ</t>
    </rPh>
    <rPh sb="18" eb="19">
      <t>フク</t>
    </rPh>
    <rPh sb="22" eb="23">
      <t>ネン</t>
    </rPh>
    <rPh sb="24" eb="25">
      <t>カイ</t>
    </rPh>
    <rPh sb="25" eb="27">
      <t>イジョウ</t>
    </rPh>
    <rPh sb="27" eb="28">
      <t>オコナ</t>
    </rPh>
    <phoneticPr fontId="1"/>
  </si>
  <si>
    <t>〇プール活動・水遊びを行う場合は、水の外での監視者とプール指導を行う人員を分けて配置しているか</t>
    <rPh sb="4" eb="6">
      <t>カツドウ</t>
    </rPh>
    <rPh sb="7" eb="9">
      <t>ミズアソ</t>
    </rPh>
    <rPh sb="11" eb="12">
      <t>オコナ</t>
    </rPh>
    <rPh sb="13" eb="15">
      <t>バアイ</t>
    </rPh>
    <rPh sb="17" eb="18">
      <t>ミズ</t>
    </rPh>
    <rPh sb="19" eb="20">
      <t>ソト</t>
    </rPh>
    <rPh sb="22" eb="24">
      <t>カンシ</t>
    </rPh>
    <rPh sb="24" eb="25">
      <t>シャ</t>
    </rPh>
    <rPh sb="29" eb="31">
      <t>シドウ</t>
    </rPh>
    <rPh sb="32" eb="33">
      <t>オコナ</t>
    </rPh>
    <rPh sb="34" eb="36">
      <t>ジンイン</t>
    </rPh>
    <rPh sb="37" eb="38">
      <t>ワ</t>
    </rPh>
    <rPh sb="40" eb="42">
      <t>ハイチ</t>
    </rPh>
    <phoneticPr fontId="1"/>
  </si>
  <si>
    <t>金融機関届出印</t>
    <rPh sb="0" eb="2">
      <t>キンユウ</t>
    </rPh>
    <rPh sb="2" eb="4">
      <t>キカン</t>
    </rPh>
    <rPh sb="4" eb="7">
      <t>トドケデイン</t>
    </rPh>
    <phoneticPr fontId="1"/>
  </si>
  <si>
    <t>・熱感知</t>
    <phoneticPr fontId="1"/>
  </si>
  <si>
    <t>・煙感知</t>
    <phoneticPr fontId="1"/>
  </si>
  <si>
    <t xml:space="preserve">・非常電源付 </t>
    <phoneticPr fontId="1"/>
  </si>
  <si>
    <t>しているか　　　</t>
    <phoneticPr fontId="1"/>
  </si>
  <si>
    <t>い記録しているか　　　　　　　　</t>
    <rPh sb="1" eb="3">
      <t>キロク</t>
    </rPh>
    <phoneticPr fontId="1"/>
  </si>
  <si>
    <r>
      <t>○</t>
    </r>
    <r>
      <rPr>
        <sz val="11"/>
        <rFont val="游ゴシック"/>
        <family val="3"/>
        <charset val="128"/>
        <scheme val="minor"/>
      </rPr>
      <t>防犯対策を行っているか</t>
    </r>
    <rPh sb="1" eb="3">
      <t>ボウハン</t>
    </rPh>
    <phoneticPr fontId="1"/>
  </si>
  <si>
    <r>
      <t>○消防計画を作成し、消防署へ届け出ているか</t>
    </r>
    <r>
      <rPr>
        <sz val="11"/>
        <rFont val="游ゴシック"/>
        <family val="3"/>
        <charset val="128"/>
        <scheme val="minor"/>
      </rPr>
      <t>（変更も含む）</t>
    </r>
    <rPh sb="22" eb="24">
      <t>ヘンコウ</t>
    </rPh>
    <rPh sb="25" eb="26">
      <t>フク</t>
    </rPh>
    <phoneticPr fontId="1"/>
  </si>
  <si>
    <r>
      <t>○</t>
    </r>
    <r>
      <rPr>
        <sz val="11"/>
        <rFont val="游ゴシック"/>
        <family val="3"/>
        <charset val="128"/>
        <scheme val="minor"/>
      </rPr>
      <t>調理は献立表に従って行われているか</t>
    </r>
    <rPh sb="1" eb="3">
      <t>チョウリ</t>
    </rPh>
    <rPh sb="8" eb="9">
      <t>シタガ</t>
    </rPh>
    <rPh sb="11" eb="12">
      <t>オコナ</t>
    </rPh>
    <phoneticPr fontId="1"/>
  </si>
  <si>
    <r>
      <t>○</t>
    </r>
    <r>
      <rPr>
        <sz val="11"/>
        <rFont val="游ゴシック"/>
        <family val="3"/>
        <charset val="128"/>
        <scheme val="minor"/>
      </rPr>
      <t xml:space="preserve">保存した原材料及び食品は－20℃以下で保存しているか </t>
    </r>
    <rPh sb="1" eb="3">
      <t>ホゾン</t>
    </rPh>
    <rPh sb="5" eb="8">
      <t>ゲンザイリョウ</t>
    </rPh>
    <rPh sb="8" eb="9">
      <t>オヨ</t>
    </rPh>
    <rPh sb="10" eb="12">
      <t>ショクヒン</t>
    </rPh>
    <phoneticPr fontId="1"/>
  </si>
  <si>
    <t>職  名</t>
    <rPh sb="0" eb="1">
      <t>ショク</t>
    </rPh>
    <rPh sb="3" eb="4">
      <t>ナ</t>
    </rPh>
    <phoneticPr fontId="1"/>
  </si>
  <si>
    <t>氏　名</t>
    <rPh sb="0" eb="1">
      <t>シ</t>
    </rPh>
    <rPh sb="2" eb="3">
      <t>ナ</t>
    </rPh>
    <phoneticPr fontId="1"/>
  </si>
  <si>
    <t>保　管　場　所</t>
    <rPh sb="0" eb="1">
      <t>タモツ</t>
    </rPh>
    <rPh sb="2" eb="3">
      <t>カン</t>
    </rPh>
    <rPh sb="4" eb="5">
      <t>バ</t>
    </rPh>
    <rPh sb="6" eb="7">
      <t>ショ</t>
    </rPh>
    <phoneticPr fontId="1"/>
  </si>
  <si>
    <t>(表1)の保育教諭定数小計と比較する職員数
①②③に係る(E)＋(G)　　　  （I）</t>
    <rPh sb="7" eb="9">
      <t>キョウユ</t>
    </rPh>
    <rPh sb="11" eb="13">
      <t>ショウケイ</t>
    </rPh>
    <rPh sb="26" eb="27">
      <t>カカ</t>
    </rPh>
    <phoneticPr fontId="1"/>
  </si>
  <si>
    <r>
      <t>(表1)の保育教諭定数計</t>
    </r>
    <r>
      <rPr>
        <sz val="11"/>
        <rFont val="游ゴシック"/>
        <family val="3"/>
        <charset val="128"/>
      </rPr>
      <t>と比較する職員数
①②③④に係る(E)＋(H)　　    (J)</t>
    </r>
    <rPh sb="7" eb="9">
      <t>キョウユ</t>
    </rPh>
    <rPh sb="11" eb="12">
      <t>ケイ</t>
    </rPh>
    <phoneticPr fontId="1"/>
  </si>
  <si>
    <t>各職種の総人数(園長(A1)を除く)
                               　　　　　　　　     (B)</t>
    <rPh sb="8" eb="9">
      <t>エン</t>
    </rPh>
    <phoneticPr fontId="1"/>
  </si>
  <si>
    <r>
      <t>○施設内の見やすいところに避難経路図を掲示</t>
    </r>
    <r>
      <rPr>
        <sz val="11"/>
        <rFont val="游ゴシック"/>
        <family val="3"/>
        <charset val="128"/>
        <scheme val="minor"/>
      </rPr>
      <t>するとともに、消防計画、災害対応マニュアルの内容</t>
    </r>
    <rPh sb="28" eb="30">
      <t>ショウボウ</t>
    </rPh>
    <rPh sb="30" eb="32">
      <t>ケイカク</t>
    </rPh>
    <rPh sb="33" eb="35">
      <t>サイガイ</t>
    </rPh>
    <rPh sb="35" eb="37">
      <t>タイオウ</t>
    </rPh>
    <rPh sb="43" eb="45">
      <t>ナイヨウ</t>
    </rPh>
    <phoneticPr fontId="1"/>
  </si>
  <si>
    <t>（避難場所等）について職員や保護者に周知しているか</t>
    <rPh sb="1" eb="3">
      <t>ヒナン</t>
    </rPh>
    <rPh sb="3" eb="5">
      <t>バショ</t>
    </rPh>
    <rPh sb="5" eb="6">
      <t>トウ</t>
    </rPh>
    <rPh sb="11" eb="13">
      <t>ショクイン</t>
    </rPh>
    <rPh sb="14" eb="17">
      <t>ホゴシャ</t>
    </rPh>
    <rPh sb="18" eb="20">
      <t>シュウチ</t>
    </rPh>
    <phoneticPr fontId="1"/>
  </si>
  <si>
    <r>
      <t>○苦情解決に客観的に対応するため、</t>
    </r>
    <r>
      <rPr>
        <sz val="11"/>
        <rFont val="游ゴシック"/>
        <family val="3"/>
        <charset val="128"/>
        <scheme val="minor"/>
      </rPr>
      <t>職員や理事等の特殊な関係にない者を第三者委員として複数名設置</t>
    </r>
    <rPh sb="17" eb="19">
      <t>ショクイン</t>
    </rPh>
    <rPh sb="20" eb="22">
      <t>リジ</t>
    </rPh>
    <rPh sb="22" eb="23">
      <t>トウ</t>
    </rPh>
    <rPh sb="24" eb="26">
      <t>トクシュ</t>
    </rPh>
    <rPh sb="27" eb="29">
      <t>カンケイ</t>
    </rPh>
    <rPh sb="32" eb="33">
      <t>モノ</t>
    </rPh>
    <rPh sb="44" eb="45">
      <t>メイ</t>
    </rPh>
    <rPh sb="45" eb="47">
      <t>セッチ</t>
    </rPh>
    <phoneticPr fontId="1"/>
  </si>
  <si>
    <t>○職員の勤務実態（出勤・退勤時刻）を把握し、適正に労働時間を管理しているか</t>
    <rPh sb="1" eb="3">
      <t>ショクイン</t>
    </rPh>
    <rPh sb="4" eb="6">
      <t>キンム</t>
    </rPh>
    <rPh sb="6" eb="8">
      <t>ジッタイ</t>
    </rPh>
    <rPh sb="9" eb="11">
      <t>シュッキン</t>
    </rPh>
    <rPh sb="12" eb="14">
      <t>タイキン</t>
    </rPh>
    <rPh sb="14" eb="16">
      <t>ジコク</t>
    </rPh>
    <rPh sb="18" eb="20">
      <t>ハアク</t>
    </rPh>
    <rPh sb="22" eb="24">
      <t>テキセイ</t>
    </rPh>
    <rPh sb="25" eb="27">
      <t>ロウドウ</t>
    </rPh>
    <rPh sb="27" eb="29">
      <t>ジカン</t>
    </rPh>
    <rPh sb="30" eb="32">
      <t>カンリ</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</si>
  <si>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59">
      <t>ショウスウ</t>
    </rPh>
    <rPh sb="69" eb="71">
      <t>ショウスウ</t>
    </rPh>
    <rPh sb="86" eb="88">
      <t>ショウスウ</t>
    </rPh>
    <phoneticPr fontId="1"/>
  </si>
  <si>
    <t>周知方法；</t>
    <rPh sb="0" eb="2">
      <t>シュウチ</t>
    </rPh>
    <rPh sb="2" eb="4">
      <t>ホウホウ</t>
    </rPh>
    <phoneticPr fontId="1"/>
  </si>
  <si>
    <t>掲示</t>
    <rPh sb="0" eb="2">
      <t>ケイジ</t>
    </rPh>
    <phoneticPr fontId="1"/>
  </si>
  <si>
    <t>備え付け</t>
    <rPh sb="0" eb="1">
      <t>ソナ</t>
    </rPh>
    <rPh sb="2" eb="3">
      <t>ツ</t>
    </rPh>
    <phoneticPr fontId="1"/>
  </si>
  <si>
    <t>交付</t>
    <rPh sb="0" eb="2">
      <t>コウフ</t>
    </rPh>
    <phoneticPr fontId="1"/>
  </si>
  <si>
    <t>届出日：</t>
    <rPh sb="0" eb="2">
      <t>トドケデ</t>
    </rPh>
    <rPh sb="2" eb="3">
      <t>ビ</t>
    </rPh>
    <phoneticPr fontId="1"/>
  </si>
  <si>
    <t>月</t>
    <rPh sb="0" eb="1">
      <t>ツキ</t>
    </rPh>
    <phoneticPr fontId="1"/>
  </si>
  <si>
    <t>日</t>
    <rPh sb="0" eb="1">
      <t>ヒ</t>
    </rPh>
    <phoneticPr fontId="1"/>
  </si>
  <si>
    <t>受審していない場合、その理由</t>
    <rPh sb="0" eb="2">
      <t>ジュシン</t>
    </rPh>
    <rPh sb="7" eb="9">
      <t>バアイ</t>
    </rPh>
    <rPh sb="12" eb="14">
      <t>リユウ</t>
    </rPh>
    <phoneticPr fontId="1"/>
  </si>
  <si>
    <t>現金</t>
    <rPh sb="0" eb="2">
      <t>ゲンキン</t>
    </rPh>
    <phoneticPr fontId="1"/>
  </si>
  <si>
    <t>　＊次の書類を必ず添付すること。</t>
    <phoneticPr fontId="1"/>
  </si>
  <si>
    <r>
      <t>　　①監査前月の</t>
    </r>
    <r>
      <rPr>
        <u/>
        <sz val="11"/>
        <color theme="1"/>
        <rFont val="游ゴシック"/>
        <family val="3"/>
        <charset val="128"/>
      </rPr>
      <t>勤務ローテーション表</t>
    </r>
    <r>
      <rPr>
        <sz val="11"/>
        <color theme="1"/>
        <rFont val="游ゴシック"/>
        <family val="3"/>
        <charset val="128"/>
      </rPr>
      <t>（勤務区分（早番、遅番など）ごとの始業、終業の時間を明記）</t>
    </r>
    <rPh sb="41" eb="43">
      <t>ジカン</t>
    </rPh>
    <phoneticPr fontId="1"/>
  </si>
  <si>
    <r>
      <t>　　②監査前月１日現在の</t>
    </r>
    <r>
      <rPr>
        <u/>
        <sz val="11"/>
        <color theme="1"/>
        <rFont val="游ゴシック"/>
        <family val="3"/>
        <charset val="128"/>
      </rPr>
      <t>職員名簿</t>
    </r>
    <r>
      <rPr>
        <sz val="11"/>
        <color theme="1"/>
        <rFont val="游ゴシック"/>
        <family val="3"/>
        <charset val="128"/>
      </rPr>
      <t>（別紙様式による）</t>
    </r>
    <phoneticPr fontId="1"/>
  </si>
  <si>
    <t>　　　　〇「有」の場合、子育て支援員等の要件を満たす者を配置しているか</t>
    <phoneticPr fontId="1"/>
  </si>
  <si>
    <t>分かる書類</t>
  </si>
  <si>
    <t>　　　　〇「有」の場合、２／３保育教諭要件は満たしているか</t>
    <phoneticPr fontId="1"/>
  </si>
  <si>
    <t>　・苦情の受付件数</t>
    <phoneticPr fontId="1"/>
  </si>
  <si>
    <t>　・第三者委員への苦情受付の報告件数</t>
    <phoneticPr fontId="1"/>
  </si>
  <si>
    <t>　・第三者委員への苦情解決結果の報告件数</t>
    <phoneticPr fontId="1"/>
  </si>
  <si>
    <t>　・苦情解決結果の公表件数</t>
    <phoneticPr fontId="1"/>
  </si>
  <si>
    <t>　・公表の方法及び時期</t>
    <phoneticPr fontId="1"/>
  </si>
  <si>
    <t xml:space="preserve">  直近の報告年月日：</t>
    <rPh sb="5" eb="7">
      <t>ホウコク</t>
    </rPh>
    <rPh sb="7" eb="10">
      <t>ネンガッピ</t>
    </rPh>
    <phoneticPr fontId="1"/>
  </si>
  <si>
    <t>　・地震</t>
    <phoneticPr fontId="1"/>
  </si>
  <si>
    <t>　・風水害</t>
    <phoneticPr fontId="1"/>
  </si>
  <si>
    <t>　・原子力災害　※出雲市･安来市･雲南市に所在する認定こども園</t>
    <rPh sb="25" eb="27">
      <t>ニンテイ</t>
    </rPh>
    <rPh sb="30" eb="31">
      <t>エン</t>
    </rPh>
    <phoneticPr fontId="1"/>
  </si>
  <si>
    <t xml:space="preserve"> ・健康診断当日に欠席した園児への対応方法</t>
    <rPh sb="13" eb="15">
      <t>エンジ</t>
    </rPh>
    <phoneticPr fontId="1"/>
  </si>
  <si>
    <t xml:space="preserve"> ・健康診断</t>
    <phoneticPr fontId="1"/>
  </si>
  <si>
    <t>　・歯科検診</t>
    <phoneticPr fontId="1"/>
  </si>
  <si>
    <t>　・体位測定</t>
    <phoneticPr fontId="1"/>
  </si>
  <si>
    <t xml:space="preserve">  「有」の場合、休所した理由</t>
    <rPh sb="3" eb="4">
      <t>ア</t>
    </rPh>
    <rPh sb="6" eb="8">
      <t>バアイ</t>
    </rPh>
    <rPh sb="9" eb="11">
      <t>キュウショ</t>
    </rPh>
    <rPh sb="13" eb="15">
      <t>リユウ</t>
    </rPh>
    <phoneticPr fontId="1"/>
  </si>
  <si>
    <t>　　　　「有」の場合、保護者への周知方法</t>
    <rPh sb="5" eb="6">
      <t>ア</t>
    </rPh>
    <rPh sb="8" eb="10">
      <t>バアイ</t>
    </rPh>
    <rPh sb="11" eb="14">
      <t>ホゴシャ</t>
    </rPh>
    <rPh sb="16" eb="18">
      <t>シュウチ</t>
    </rPh>
    <rPh sb="18" eb="20">
      <t>ホウホウ</t>
    </rPh>
    <phoneticPr fontId="1"/>
  </si>
  <si>
    <t>　・寝返りのできない乳児は仰向けに寝かしているか</t>
    <phoneticPr fontId="1"/>
  </si>
  <si>
    <t>　・睡眠中の子どもの顔色、呼吸状態をきめ細かく観察しているか</t>
    <phoneticPr fontId="1"/>
  </si>
  <si>
    <t>　・給食予定･実施献立表及び給食日誌</t>
    <phoneticPr fontId="1"/>
  </si>
  <si>
    <t xml:space="preserve">　・栄養出納表 </t>
    <phoneticPr fontId="1"/>
  </si>
  <si>
    <t>　・調味料による食塩摂取状況</t>
    <phoneticPr fontId="1"/>
  </si>
  <si>
    <t>　　※ただし、栄養出納表で食塩摂取状況が確認できる場合は省略できる</t>
    <phoneticPr fontId="1"/>
  </si>
  <si>
    <t>　・給食用スキムミルク受払台帳（注）</t>
    <phoneticPr fontId="1"/>
  </si>
  <si>
    <t>　（注）関税暫定措置法により軽減税率等が適用されているスキムミルクを使用している場合</t>
    <phoneticPr fontId="1"/>
  </si>
  <si>
    <t>　※行っている場合、契約書の写しを添付すること</t>
    <phoneticPr fontId="1"/>
  </si>
  <si>
    <t>　通帳等保管・管理状況</t>
    <rPh sb="1" eb="3">
      <t>ツウチョウ</t>
    </rPh>
    <rPh sb="3" eb="4">
      <t>トウ</t>
    </rPh>
    <rPh sb="4" eb="6">
      <t>ホカン</t>
    </rPh>
    <rPh sb="7" eb="9">
      <t>カンリ</t>
    </rPh>
    <rPh sb="9" eb="11">
      <t>ジョウキョウ</t>
    </rPh>
    <phoneticPr fontId="1"/>
  </si>
  <si>
    <t>　○前期末支払資金残高を取り崩したか</t>
    <phoneticPr fontId="1"/>
  </si>
  <si>
    <t>　（有の場合）</t>
    <phoneticPr fontId="1"/>
  </si>
  <si>
    <t>　　　　★確認資料：子育て支援員研修修了証書、家庭的保育者認定証、保育業務従事経験が分かる書類</t>
    <phoneticPr fontId="1"/>
  </si>
  <si>
    <t>※「いない」場合は、以下の回答は不要</t>
    <phoneticPr fontId="1"/>
  </si>
  <si>
    <t>〇「有」の場合、子育て支援員等の要件を満たす者を配置しているか</t>
    <phoneticPr fontId="1"/>
  </si>
  <si>
    <t>（注）子育て支援員研修のうち地域保育コースの選択科目「地域型保育」または「一時預かり事業」の修了者　　</t>
    <phoneticPr fontId="1"/>
  </si>
  <si>
    <t>★確認資料：子育て支援員研修修了証書、家庭的保育者認定証、保育業務従事経験・研修受講が</t>
    <phoneticPr fontId="1"/>
  </si>
  <si>
    <t xml:space="preserve"> ②特例２（幼稚園教諭、小学校教諭、養護教諭を活用）の利用</t>
    <phoneticPr fontId="1"/>
  </si>
  <si>
    <t>★確認資料：教員免許状、免許更新を証する書類</t>
    <phoneticPr fontId="1"/>
  </si>
  <si>
    <r>
      <t>（４）労働</t>
    </r>
    <r>
      <rPr>
        <sz val="11"/>
        <rFont val="游ゴシック"/>
        <family val="3"/>
        <charset val="128"/>
        <scheme val="minor"/>
      </rPr>
      <t>環境</t>
    </r>
    <rPh sb="5" eb="7">
      <t>カンキョウ</t>
    </rPh>
    <phoneticPr fontId="1"/>
  </si>
  <si>
    <r>
      <t>○</t>
    </r>
    <r>
      <rPr>
        <sz val="11"/>
        <rFont val="游ゴシック"/>
        <family val="3"/>
        <charset val="128"/>
        <scheme val="minor"/>
      </rPr>
      <t>時間外又は休日に労働をさせる場合は、３６協定を締結し、事前に労働基準監督署へ届けているか</t>
    </r>
    <rPh sb="1" eb="3">
      <t>ジカン</t>
    </rPh>
    <rPh sb="3" eb="4">
      <t>ガイ</t>
    </rPh>
    <rPh sb="4" eb="5">
      <t>マタ</t>
    </rPh>
    <rPh sb="24" eb="26">
      <t>テイケツ</t>
    </rPh>
    <rPh sb="28" eb="30">
      <t>ジゼン</t>
    </rPh>
    <phoneticPr fontId="1"/>
  </si>
  <si>
    <r>
      <t>○業務省力化の推進のための</t>
    </r>
    <r>
      <rPr>
        <sz val="11"/>
        <rFont val="游ゴシック"/>
        <family val="3"/>
        <charset val="128"/>
        <scheme val="minor"/>
      </rPr>
      <t>具体的な取組内容</t>
    </r>
    <rPh sb="13" eb="16">
      <t>グタイテキ</t>
    </rPh>
    <rPh sb="17" eb="19">
      <t>トリクミ</t>
    </rPh>
    <rPh sb="19" eb="21">
      <t>ナイヨウ</t>
    </rPh>
    <phoneticPr fontId="1"/>
  </si>
  <si>
    <t>（１）施設の面積基準の充足状況（別添表４にご記入ください。)</t>
    <rPh sb="3" eb="5">
      <t>シセツ</t>
    </rPh>
    <rPh sb="6" eb="8">
      <t>メンセキ</t>
    </rPh>
    <rPh sb="8" eb="10">
      <t>キジュン</t>
    </rPh>
    <rPh sb="11" eb="13">
      <t>ジュウソク</t>
    </rPh>
    <rPh sb="13" eb="15">
      <t>ジョウキョウ</t>
    </rPh>
    <rPh sb="16" eb="18">
      <t>ベッテン</t>
    </rPh>
    <rPh sb="18" eb="19">
      <t>ヒョウ</t>
    </rPh>
    <rPh sb="22" eb="24">
      <t>キニュウ</t>
    </rPh>
    <phoneticPr fontId="1"/>
  </si>
  <si>
    <r>
      <t>○施設内外の設備等（遊具を含む。）について、</t>
    </r>
    <r>
      <rPr>
        <sz val="11"/>
        <rFont val="游ゴシック"/>
        <family val="3"/>
        <charset val="128"/>
        <scheme val="minor"/>
      </rPr>
      <t>毎月１回程度チェックリストによる安全点検を実地に行</t>
    </r>
    <rPh sb="22" eb="24">
      <t>マイツキ</t>
    </rPh>
    <rPh sb="25" eb="26">
      <t>カイ</t>
    </rPh>
    <rPh sb="26" eb="28">
      <t>テイド</t>
    </rPh>
    <rPh sb="43" eb="45">
      <t>ジッチ</t>
    </rPh>
    <phoneticPr fontId="1"/>
  </si>
  <si>
    <r>
      <t>〇入所時の健康診断は</t>
    </r>
    <r>
      <rPr>
        <sz val="11"/>
        <rFont val="游ゴシック"/>
        <family val="3"/>
        <charset val="128"/>
        <scheme val="minor"/>
      </rPr>
      <t>実施されているか</t>
    </r>
    <phoneticPr fontId="1"/>
  </si>
  <si>
    <t>〇園児の健康診断は年月齢に応じた検査項目が実施されているか</t>
    <rPh sb="1" eb="3">
      <t>エンジ</t>
    </rPh>
    <phoneticPr fontId="1"/>
  </si>
  <si>
    <t>〇風しん、麻しんの予防接種について、勧奨あるいは情報提供をしているか</t>
    <phoneticPr fontId="1"/>
  </si>
  <si>
    <t>預貯金通帳</t>
    <rPh sb="0" eb="3">
      <t>ヨチョキン</t>
    </rPh>
    <rPh sb="3" eb="5">
      <t>ツウチョウ</t>
    </rPh>
    <phoneticPr fontId="1"/>
  </si>
  <si>
    <t>（５）職員の充足状況（別添表１・２・３にご記入ください。）</t>
    <rPh sb="3" eb="5">
      <t>ショクイン</t>
    </rPh>
    <rPh sb="6" eb="8">
      <t>ジュウソク</t>
    </rPh>
    <rPh sb="8" eb="10">
      <t>ジョウキョウ</t>
    </rPh>
    <rPh sb="11" eb="13">
      <t>ベッテン</t>
    </rPh>
    <rPh sb="13" eb="14">
      <t>ヒョウ</t>
    </rPh>
    <rPh sb="21" eb="23">
      <t>キニュウ</t>
    </rPh>
    <phoneticPr fontId="1"/>
  </si>
  <si>
    <t>○年次有給休暇は適切に付与されているか（年１０日以上付与者には５日間取得させているか）</t>
    <rPh sb="20" eb="21">
      <t>ネン</t>
    </rPh>
    <rPh sb="23" eb="24">
      <t>ヒ</t>
    </rPh>
    <rPh sb="24" eb="26">
      <t>イジョウ</t>
    </rPh>
    <rPh sb="26" eb="28">
      <t>フヨ</t>
    </rPh>
    <rPh sb="28" eb="29">
      <t>シャ</t>
    </rPh>
    <rPh sb="32" eb="33">
      <t>ヒ</t>
    </rPh>
    <rPh sb="33" eb="34">
      <t>カン</t>
    </rPh>
    <rPh sb="34" eb="36">
      <t>シュトク</t>
    </rPh>
    <phoneticPr fontId="1"/>
  </si>
  <si>
    <t>(4) 労働環境</t>
    <rPh sb="6" eb="8">
      <t>カンキョウ</t>
    </rPh>
    <phoneticPr fontId="1"/>
  </si>
  <si>
    <t>保育室・遊戯室計</t>
    <rPh sb="0" eb="3">
      <t>ホイクシツ</t>
    </rPh>
    <rPh sb="4" eb="7">
      <t>ユウギシツ</t>
    </rPh>
    <rPh sb="7" eb="8">
      <t>ケイ</t>
    </rPh>
    <phoneticPr fontId="1"/>
  </si>
  <si>
    <t>計</t>
    <rPh sb="0" eb="1">
      <t>ケイ</t>
    </rPh>
    <phoneticPr fontId="1"/>
  </si>
  <si>
    <r>
      <t>【根拠】 認可基準第</t>
    </r>
    <r>
      <rPr>
        <sz val="10"/>
        <rFont val="游ゴシック"/>
        <family val="3"/>
        <charset val="128"/>
        <scheme val="minor"/>
      </rPr>
      <t>19条・20条（園児の満年齢に応じた乳児室、ほふく室、保育室及び遊戯室、園舎、園庭の面積）</t>
    </r>
    <rPh sb="12" eb="13">
      <t>ジョウ</t>
    </rPh>
    <rPh sb="46" eb="48">
      <t>エンシャ</t>
    </rPh>
    <phoneticPr fontId="1"/>
  </si>
  <si>
    <t>園舎　</t>
    <rPh sb="0" eb="2">
      <t>エンシャ</t>
    </rPh>
    <phoneticPr fontId="1"/>
  </si>
  <si>
    <t>園庭　</t>
    <rPh sb="0" eb="2">
      <t>エンテイ</t>
    </rPh>
    <phoneticPr fontId="1"/>
  </si>
  <si>
    <r>
      <t>○学級数</t>
    </r>
    <r>
      <rPr>
        <sz val="11"/>
        <rFont val="游ゴシック"/>
        <family val="3"/>
        <charset val="128"/>
        <scheme val="minor"/>
      </rPr>
      <t>（満３歳以上）</t>
    </r>
    <rPh sb="1" eb="4">
      <t>ガッキュウスウ</t>
    </rPh>
    <rPh sb="5" eb="6">
      <t>マン</t>
    </rPh>
    <rPh sb="7" eb="10">
      <t>サイイジョウ</t>
    </rPh>
    <rPh sb="8" eb="10">
      <t>イジョウ</t>
    </rPh>
    <phoneticPr fontId="1"/>
  </si>
  <si>
    <r>
      <t>□保護者に対して入所時に、運営規程の概要、職員の勤務体制、利用者負担等、重要事項を記した文書を交付して説明を行い</t>
    </r>
    <r>
      <rPr>
        <sz val="11"/>
        <rFont val="游ゴシック"/>
        <family val="3"/>
        <charset val="128"/>
        <scheme val="minor"/>
      </rPr>
      <t>、保護者の同意を</t>
    </r>
    <r>
      <rPr>
        <sz val="11"/>
        <rFont val="游ゴシック"/>
        <family val="3"/>
        <charset val="128"/>
        <scheme val="minor"/>
      </rPr>
      <t>得ているか。</t>
    </r>
    <rPh sb="57" eb="60">
      <t>ホゴシャ</t>
    </rPh>
    <rPh sb="61" eb="63">
      <t>ドウイ</t>
    </rPh>
    <rPh sb="64" eb="65">
      <t>エ</t>
    </rPh>
    <phoneticPr fontId="1"/>
  </si>
  <si>
    <t>◎採用時の研修を実施しているか</t>
    <phoneticPr fontId="1"/>
  </si>
  <si>
    <t>◎職員及び保育所の課題を踏まえた研修が計画的に実施されているか</t>
  </si>
  <si>
    <t>○門、フェンス、外灯、出入口、鍵等の状況を毎日点検しているか　　</t>
    <rPh sb="21" eb="23">
      <t>マイニチ</t>
    </rPh>
    <phoneticPr fontId="1"/>
  </si>
  <si>
    <r>
      <t>・防犯設備(防犯カメラ、</t>
    </r>
    <r>
      <rPr>
        <sz val="11"/>
        <rFont val="游ゴシック"/>
        <family val="3"/>
        <charset val="128"/>
        <scheme val="minor"/>
      </rPr>
      <t>防犯ブザー、職員が携帯する防犯ベル等)対策</t>
    </r>
    <rPh sb="12" eb="14">
      <t>ボウハン</t>
    </rPh>
    <rPh sb="18" eb="20">
      <t>ショクイン</t>
    </rPh>
    <rPh sb="21" eb="23">
      <t>ケイタイ</t>
    </rPh>
    <rPh sb="25" eb="27">
      <t>ボウハン</t>
    </rPh>
    <rPh sb="29" eb="30">
      <t>トウ</t>
    </rPh>
    <rPh sb="31" eb="33">
      <t>タイサク</t>
    </rPh>
    <phoneticPr fontId="1"/>
  </si>
  <si>
    <t>○児童に対し、犯罪や事故から身を守るための注意事項を職員が指導しているか</t>
  </si>
  <si>
    <t>〇職員に対する事前教育や救急救命講習等の研修の機会を設けているか</t>
    <rPh sb="1" eb="3">
      <t>ショクイン</t>
    </rPh>
    <rPh sb="4" eb="5">
      <t>タイ</t>
    </rPh>
    <rPh sb="7" eb="9">
      <t>ジゼン</t>
    </rPh>
    <rPh sb="9" eb="11">
      <t>キョウイク</t>
    </rPh>
    <rPh sb="12" eb="14">
      <t>キュウキュウ</t>
    </rPh>
    <rPh sb="14" eb="16">
      <t>キュウメイ</t>
    </rPh>
    <rPh sb="16" eb="18">
      <t>コウシュウ</t>
    </rPh>
    <rPh sb="18" eb="19">
      <t>トウ</t>
    </rPh>
    <rPh sb="20" eb="22">
      <t>ケンシュウ</t>
    </rPh>
    <rPh sb="23" eb="25">
      <t>キカイ</t>
    </rPh>
    <rPh sb="26" eb="27">
      <t>モウ</t>
    </rPh>
    <phoneticPr fontId="1"/>
  </si>
  <si>
    <t>〇策定した事業継続計画について、職員に周知し、必要な研修及び訓練を定期的に実施しているか。</t>
    <rPh sb="5" eb="7">
      <t>ジギョウ</t>
    </rPh>
    <rPh sb="7" eb="9">
      <t>ケイゾク</t>
    </rPh>
    <phoneticPr fontId="1"/>
  </si>
  <si>
    <t>〇当該計画を定期的に見直し、必要に応じて変更を行っているか。</t>
    <rPh sb="1" eb="3">
      <t>トウガイ</t>
    </rPh>
    <phoneticPr fontId="1"/>
  </si>
  <si>
    <t>（８）自動車を運行する場合の所在確認</t>
    <rPh sb="3" eb="6">
      <t>ジドウシャ</t>
    </rPh>
    <rPh sb="7" eb="9">
      <t>ウンコウ</t>
    </rPh>
    <rPh sb="11" eb="13">
      <t>バアイ</t>
    </rPh>
    <rPh sb="14" eb="16">
      <t>ショザイ</t>
    </rPh>
    <rPh sb="16" eb="18">
      <t>カクニン</t>
    </rPh>
    <phoneticPr fontId="1"/>
  </si>
  <si>
    <t>〇通園用のための自動車を運行しているか。</t>
    <rPh sb="1" eb="3">
      <t>ツウエン</t>
    </rPh>
    <rPh sb="3" eb="4">
      <t>ヨウ</t>
    </rPh>
    <rPh sb="8" eb="11">
      <t>ジドウシャ</t>
    </rPh>
    <rPh sb="12" eb="14">
      <t>ウンコウ</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</si>
  <si>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</si>
  <si>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</si>
  <si>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〇園外活動等のために自動車を運行しているか。</t>
    <rPh sb="1" eb="3">
      <t>エンガイ</t>
    </rPh>
    <rPh sb="3" eb="5">
      <t>カツドウ</t>
    </rPh>
    <rPh sb="5" eb="6">
      <t>トウ</t>
    </rPh>
    <rPh sb="10" eb="13">
      <t>ジドウシャ</t>
    </rPh>
    <rPh sb="14" eb="16">
      <t>ウンコウ</t>
    </rPh>
    <phoneticPr fontId="1"/>
  </si>
  <si>
    <t>◎全体的な計画が策定されているか</t>
  </si>
  <si>
    <t>◎指導計画が策定されているか</t>
    <phoneticPr fontId="1"/>
  </si>
  <si>
    <t>〇冬季(10月～3月)において、ノロウイルスの検便を行っているか　</t>
    <phoneticPr fontId="1"/>
  </si>
  <si>
    <t>〇安全計画（施設・設備の安全点検、児童への安全指導、職員の研修等）を策定しているか</t>
    <rPh sb="1" eb="3">
      <t>アンゼン</t>
    </rPh>
    <rPh sb="3" eb="5">
      <t>ケイカク</t>
    </rPh>
    <rPh sb="6" eb="8">
      <t>シセツ</t>
    </rPh>
    <rPh sb="9" eb="11">
      <t>セツビ</t>
    </rPh>
    <rPh sb="12" eb="14">
      <t>アンゼン</t>
    </rPh>
    <rPh sb="14" eb="16">
      <t>テンケン</t>
    </rPh>
    <rPh sb="17" eb="19">
      <t>ジドウ</t>
    </rPh>
    <rPh sb="21" eb="23">
      <t>アンゼン</t>
    </rPh>
    <rPh sb="23" eb="25">
      <t>シドウ</t>
    </rPh>
    <rPh sb="26" eb="28">
      <t>ショクイン</t>
    </rPh>
    <rPh sb="29" eb="31">
      <t>ケンシュウ</t>
    </rPh>
    <rPh sb="31" eb="32">
      <t>トウ</t>
    </rPh>
    <rPh sb="34" eb="36">
      <t>サクテイ</t>
    </rPh>
    <phoneticPr fontId="1"/>
  </si>
  <si>
    <t>〇危険等発生時の対応マニュアルが作成されているか</t>
    <rPh sb="1" eb="3">
      <t>キケン</t>
    </rPh>
    <rPh sb="3" eb="4">
      <t>トウ</t>
    </rPh>
    <rPh sb="4" eb="5">
      <t>ハッ</t>
    </rPh>
    <rPh sb="5" eb="6">
      <t>セイ</t>
    </rPh>
    <rPh sb="6" eb="7">
      <t>ジ</t>
    </rPh>
    <rPh sb="8" eb="10">
      <t>タイオウ</t>
    </rPh>
    <rPh sb="16" eb="18">
      <t>サクセイ</t>
    </rPh>
    <phoneticPr fontId="1"/>
  </si>
  <si>
    <t>また、職員への周知、訓練を実施しているか</t>
    <rPh sb="3" eb="5">
      <t>ショクイン</t>
    </rPh>
    <rPh sb="7" eb="9">
      <t>シュウチ</t>
    </rPh>
    <rPh sb="10" eb="12">
      <t>クンレン</t>
    </rPh>
    <rPh sb="13" eb="15">
      <t>ジッシ</t>
    </rPh>
    <phoneticPr fontId="1"/>
  </si>
  <si>
    <t>〇通常の支払は口座振込で行われているか</t>
    <rPh sb="1" eb="3">
      <t>ツウジョウ</t>
    </rPh>
    <rPh sb="4" eb="6">
      <t>シハライ</t>
    </rPh>
    <rPh sb="7" eb="9">
      <t>コウザ</t>
    </rPh>
    <rPh sb="9" eb="11">
      <t>フリコミ</t>
    </rPh>
    <rPh sb="12" eb="13">
      <t>オコナ</t>
    </rPh>
    <phoneticPr fontId="1"/>
  </si>
  <si>
    <t>〇預金からの引落額と小口現金出納帳の記載金額は一致しているか</t>
    <rPh sb="1" eb="3">
      <t>ヨキン</t>
    </rPh>
    <rPh sb="6" eb="8">
      <t>ヒキオトシ</t>
    </rPh>
    <rPh sb="8" eb="9">
      <t>ガク</t>
    </rPh>
    <rPh sb="10" eb="12">
      <t>コグチ</t>
    </rPh>
    <rPh sb="12" eb="14">
      <t>ゲンキン</t>
    </rPh>
    <rPh sb="14" eb="17">
      <t>スイトウチョウ</t>
    </rPh>
    <rPh sb="18" eb="20">
      <t>キサイ</t>
    </rPh>
    <rPh sb="20" eb="22">
      <t>キンガク</t>
    </rPh>
    <rPh sb="23" eb="25">
      <t>イッチ</t>
    </rPh>
    <phoneticPr fontId="1"/>
  </si>
  <si>
    <t>　【当座預金については銀行勘定調整表を作成し、伝票残高と証明書残高の差異の内容を明らかにしておくこと】</t>
    <phoneticPr fontId="1"/>
  </si>
  <si>
    <t>〇その他の積立金を計上する場合は、同額の積立資産を積み立てているか</t>
    <rPh sb="3" eb="4">
      <t>タ</t>
    </rPh>
    <rPh sb="5" eb="8">
      <t>ツミタテキン</t>
    </rPh>
    <rPh sb="9" eb="11">
      <t>ケイジョウ</t>
    </rPh>
    <rPh sb="13" eb="15">
      <t>バアイ</t>
    </rPh>
    <rPh sb="17" eb="19">
      <t>ドウガク</t>
    </rPh>
    <rPh sb="20" eb="22">
      <t>ツミタテ</t>
    </rPh>
    <rPh sb="22" eb="24">
      <t>シサン</t>
    </rPh>
    <rPh sb="25" eb="26">
      <t>ツ</t>
    </rPh>
    <rPh sb="27" eb="28">
      <t>タ</t>
    </rPh>
    <phoneticPr fontId="1"/>
  </si>
  <si>
    <t>〇私用車を業務に使用する場合の規程が整備されているか</t>
    <rPh sb="1" eb="4">
      <t>シヨウシャ</t>
    </rPh>
    <rPh sb="3" eb="4">
      <t>シャ</t>
    </rPh>
    <rPh sb="5" eb="7">
      <t>ギョウム</t>
    </rPh>
    <rPh sb="8" eb="10">
      <t>シヨウ</t>
    </rPh>
    <rPh sb="12" eb="14">
      <t>バアイ</t>
    </rPh>
    <rPh sb="15" eb="17">
      <t>キテイ</t>
    </rPh>
    <rPh sb="18" eb="20">
      <t>セイビ</t>
    </rPh>
    <phoneticPr fontId="1"/>
  </si>
  <si>
    <r>
      <t>②看護師・保健師・准看護師</t>
    </r>
    <r>
      <rPr>
        <sz val="10"/>
        <color theme="1"/>
        <rFont val="游ゴシック"/>
        <family val="3"/>
        <charset val="128"/>
      </rPr>
      <t>（みなし保育教諭とする場合であり、常勤換算１人まで可）（注４）</t>
    </r>
    <rPh sb="5" eb="8">
      <t>ホケンシ</t>
    </rPh>
    <rPh sb="9" eb="10">
      <t>ジュン</t>
    </rPh>
    <rPh sb="10" eb="13">
      <t>カンゴシ</t>
    </rPh>
    <rPh sb="17" eb="19">
      <t>ホイク</t>
    </rPh>
    <rPh sb="19" eb="21">
      <t>キョウユ</t>
    </rPh>
    <rPh sb="24" eb="26">
      <t>バアイ</t>
    </rPh>
    <rPh sb="30" eb="32">
      <t>ジョウキン</t>
    </rPh>
    <rPh sb="32" eb="34">
      <t>カンサン</t>
    </rPh>
    <rPh sb="35" eb="36">
      <t>ニン</t>
    </rPh>
    <rPh sb="38" eb="39">
      <t>カ</t>
    </rPh>
    <rPh sb="41" eb="42">
      <t>チュウ</t>
    </rPh>
    <phoneticPr fontId="1"/>
  </si>
  <si>
    <t>（注４）　乳児数が４人未満の場合、看護師等１名をみなし保育教諭とするには、子育ての知識・経験を有する看護師等を配置し、保育士の
    　       支援を受ける体制とすること。</t>
    <rPh sb="5" eb="7">
      <t>ニュウジ</t>
    </rPh>
    <rPh sb="7" eb="8">
      <t>スウ</t>
    </rPh>
    <rPh sb="10" eb="11">
      <t>ニン</t>
    </rPh>
    <rPh sb="11" eb="13">
      <t>ミマン</t>
    </rPh>
    <rPh sb="14" eb="16">
      <t>バアイ</t>
    </rPh>
    <rPh sb="17" eb="20">
      <t>カンゴシ</t>
    </rPh>
    <rPh sb="20" eb="21">
      <t>トウ</t>
    </rPh>
    <rPh sb="22" eb="23">
      <t>メイ</t>
    </rPh>
    <rPh sb="27" eb="29">
      <t>ホイク</t>
    </rPh>
    <rPh sb="29" eb="31">
      <t>キョウユ</t>
    </rPh>
    <rPh sb="37" eb="39">
      <t>コソダ</t>
    </rPh>
    <rPh sb="41" eb="43">
      <t>チシキ</t>
    </rPh>
    <rPh sb="44" eb="46">
      <t>ケイケン</t>
    </rPh>
    <rPh sb="47" eb="48">
      <t>ユウ</t>
    </rPh>
    <rPh sb="50" eb="53">
      <t>カンゴシ</t>
    </rPh>
    <rPh sb="53" eb="54">
      <t>トウ</t>
    </rPh>
    <rPh sb="55" eb="57">
      <t>ハイチ</t>
    </rPh>
    <rPh sb="59" eb="62">
      <t>ホイクシ</t>
    </rPh>
    <rPh sb="76" eb="78">
      <t>シエン</t>
    </rPh>
    <rPh sb="79" eb="80">
      <t>ウ</t>
    </rPh>
    <rPh sb="82" eb="84">
      <t>タイセイ</t>
    </rPh>
    <phoneticPr fontId="1"/>
  </si>
  <si>
    <t>（７）安全計画の策定</t>
    <rPh sb="3" eb="5">
      <t>アンゼン</t>
    </rPh>
    <rPh sb="5" eb="7">
      <t>ケイカク</t>
    </rPh>
    <rPh sb="8" eb="10">
      <t>サクテイ</t>
    </rPh>
    <phoneticPr fontId="1"/>
  </si>
  <si>
    <r>
      <t>（３） 事業計画</t>
    </r>
    <r>
      <rPr>
        <sz val="11"/>
        <rFont val="游ゴシック"/>
        <family val="3"/>
        <charset val="128"/>
        <scheme val="minor"/>
      </rPr>
      <t>書等の状況</t>
    </r>
    <rPh sb="8" eb="9">
      <t>ショ</t>
    </rPh>
    <rPh sb="9" eb="10">
      <t>トウ</t>
    </rPh>
    <rPh sb="11" eb="13">
      <t>ジョウキョウ</t>
    </rPh>
    <phoneticPr fontId="1"/>
  </si>
  <si>
    <t>◎外部研修の成果を組織内で活用している場合、研修報告の方法　</t>
    <rPh sb="19" eb="21">
      <t>バアイ</t>
    </rPh>
    <phoneticPr fontId="1"/>
  </si>
  <si>
    <t>◎人権・同和問題に関する研修を行っているか　</t>
    <phoneticPr fontId="1"/>
  </si>
  <si>
    <r>
      <t>（</t>
    </r>
    <r>
      <rPr>
        <sz val="11"/>
        <rFont val="游ゴシック"/>
        <family val="3"/>
        <charset val="128"/>
        <scheme val="minor"/>
      </rPr>
      <t>４） 危険防止　　</t>
    </r>
    <phoneticPr fontId="1"/>
  </si>
  <si>
    <r>
      <t>（５）</t>
    </r>
    <r>
      <rPr>
        <sz val="11"/>
        <rFont val="游ゴシック"/>
        <family val="3"/>
        <charset val="128"/>
        <scheme val="minor"/>
      </rPr>
      <t xml:space="preserve"> 事故防止   ★確認資料：緊急連絡網、安全管理（緊急時・事故対応等）に関するマニュアル</t>
    </r>
    <rPh sb="4" eb="6">
      <t>ジコ</t>
    </rPh>
    <rPh sb="6" eb="8">
      <t>ボウシ</t>
    </rPh>
    <phoneticPr fontId="1"/>
  </si>
  <si>
    <r>
      <t>〇災害発生時等の事業継続計画（ＢＣＰ）</t>
    </r>
    <r>
      <rPr>
        <sz val="11"/>
        <rFont val="游ゴシック"/>
        <family val="3"/>
        <charset val="128"/>
        <scheme val="minor"/>
      </rPr>
      <t>を策定しているか</t>
    </r>
    <rPh sb="1" eb="3">
      <t>サイガイ</t>
    </rPh>
    <rPh sb="3" eb="6">
      <t>ハッセイジ</t>
    </rPh>
    <rPh sb="6" eb="7">
      <t>トウ</t>
    </rPh>
    <rPh sb="8" eb="10">
      <t>ジギョウ</t>
    </rPh>
    <rPh sb="10" eb="12">
      <t>ケイゾク</t>
    </rPh>
    <rPh sb="12" eb="14">
      <t>ケイカク</t>
    </rPh>
    <phoneticPr fontId="1"/>
  </si>
  <si>
    <r>
      <t>　※長期的</t>
    </r>
    <r>
      <rPr>
        <sz val="11"/>
        <rFont val="游ゴシック"/>
        <family val="3"/>
        <charset val="128"/>
        <scheme val="minor"/>
      </rPr>
      <t>及び短期的な指導計画</t>
    </r>
    <rPh sb="4" eb="5">
      <t>テキ</t>
    </rPh>
    <rPh sb="5" eb="6">
      <t>オヨ</t>
    </rPh>
    <rPh sb="7" eb="9">
      <t>タンキ</t>
    </rPh>
    <phoneticPr fontId="1"/>
  </si>
  <si>
    <r>
      <t>　※個別的な指導計画</t>
    </r>
    <r>
      <rPr>
        <sz val="11"/>
        <rFont val="游ゴシック"/>
        <family val="3"/>
        <charset val="128"/>
        <scheme val="minor"/>
      </rPr>
      <t>（３歳未満児、障がいのある子ども）</t>
    </r>
    <rPh sb="12" eb="13">
      <t>サイ</t>
    </rPh>
    <rPh sb="13" eb="15">
      <t>ミマン</t>
    </rPh>
    <rPh sb="15" eb="16">
      <t>ジ</t>
    </rPh>
    <rPh sb="17" eb="18">
      <t>ショウ</t>
    </rPh>
    <rPh sb="23" eb="24">
      <t>コ</t>
    </rPh>
    <phoneticPr fontId="1"/>
  </si>
  <si>
    <r>
      <t>○保護者との連携</t>
    </r>
    <r>
      <rPr>
        <sz val="11"/>
        <rFont val="游ゴシック"/>
        <family val="3"/>
        <charset val="128"/>
        <scheme val="minor"/>
      </rPr>
      <t>（連絡帳、保育所だより、保育参観等）により理解協力を得るよう努めているか</t>
    </r>
    <rPh sb="1" eb="4">
      <t>ホゴシャ</t>
    </rPh>
    <rPh sb="6" eb="8">
      <t>レンケイ</t>
    </rPh>
    <rPh sb="29" eb="31">
      <t>リカイ</t>
    </rPh>
    <rPh sb="31" eb="33">
      <t>キョウリョク</t>
    </rPh>
    <rPh sb="34" eb="35">
      <t>エ</t>
    </rPh>
    <rPh sb="38" eb="39">
      <t>ツト</t>
    </rPh>
    <phoneticPr fontId="1"/>
  </si>
  <si>
    <t>〇食育計画に従って、食育に取り組んでいるか　</t>
    <phoneticPr fontId="1"/>
  </si>
  <si>
    <t>（４） 献立・食育         ★確認資料：給食予定・実施献立表及び給食日誌（給食関係帳簿・様式１、２）</t>
    <rPh sb="7" eb="9">
      <t>ショクイク</t>
    </rPh>
    <phoneticPr fontId="1"/>
  </si>
  <si>
    <r>
      <t>○原材料及び調理済み食品を食品ごとに50ｇ程度ずつを清潔な保存食容器（ビニール袋等）に入れて</t>
    </r>
    <r>
      <rPr>
        <sz val="11"/>
        <rFont val="游ゴシック"/>
        <family val="3"/>
        <charset val="128"/>
        <scheme val="minor"/>
      </rPr>
      <t xml:space="preserve">食事提供後２週間以上保存しているか </t>
    </r>
    <rPh sb="46" eb="48">
      <t>ショクジ</t>
    </rPh>
    <phoneticPr fontId="1"/>
  </si>
  <si>
    <r>
      <t>（１）</t>
    </r>
    <r>
      <rPr>
        <sz val="11"/>
        <color theme="1"/>
        <rFont val="游ゴシック"/>
        <family val="3"/>
        <charset val="128"/>
        <scheme val="minor"/>
      </rPr>
      <t xml:space="preserve"> 管理体制の確立</t>
    </r>
    <rPh sb="4" eb="6">
      <t>カンリ</t>
    </rPh>
    <rPh sb="6" eb="8">
      <t>タイセイ</t>
    </rPh>
    <rPh sb="9" eb="11">
      <t>カクリツ</t>
    </rPh>
    <phoneticPr fontId="1"/>
  </si>
  <si>
    <r>
      <t xml:space="preserve">（１） </t>
    </r>
    <r>
      <rPr>
        <sz val="11"/>
        <rFont val="游ゴシック"/>
        <family val="3"/>
        <charset val="128"/>
        <scheme val="minor"/>
      </rPr>
      <t>出納      ★確認資料：経理規程、収入伺綴、収入証憑綴</t>
    </r>
    <rPh sb="4" eb="6">
      <t>スイトウ</t>
    </rPh>
    <phoneticPr fontId="1"/>
  </si>
  <si>
    <r>
      <t>○収入</t>
    </r>
    <r>
      <rPr>
        <sz val="11"/>
        <rFont val="游ゴシック"/>
        <family val="3"/>
        <charset val="128"/>
        <scheme val="minor"/>
      </rPr>
      <t>・支出決議（伺）がなされているか</t>
    </r>
    <rPh sb="4" eb="6">
      <t>シシュツ</t>
    </rPh>
    <phoneticPr fontId="1"/>
  </si>
  <si>
    <r>
      <t>○会計伝票、収入証憑</t>
    </r>
    <r>
      <rPr>
        <sz val="11"/>
        <rFont val="游ゴシック"/>
        <family val="3"/>
        <charset val="128"/>
        <scheme val="minor"/>
      </rPr>
      <t>類、補助簿等を１０年間保管しているか</t>
    </r>
    <rPh sb="1" eb="3">
      <t>カイケイ</t>
    </rPh>
    <rPh sb="3" eb="5">
      <t>デンピョウ</t>
    </rPh>
    <rPh sb="10" eb="11">
      <t>ルイ</t>
    </rPh>
    <rPh sb="12" eb="15">
      <t>ホジョボ</t>
    </rPh>
    <rPh sb="15" eb="16">
      <t>トウ</t>
    </rPh>
    <rPh sb="19" eb="20">
      <t>ネン</t>
    </rPh>
    <rPh sb="20" eb="21">
      <t>カン</t>
    </rPh>
    <phoneticPr fontId="1"/>
  </si>
  <si>
    <r>
      <t>○</t>
    </r>
    <r>
      <rPr>
        <sz val="11"/>
        <rFont val="游ゴシック"/>
        <family val="3"/>
        <charset val="128"/>
        <scheme val="minor"/>
      </rPr>
      <t>金銭収入は経理規程で定める期限内に必ず金融機関に預け入れしているか</t>
    </r>
    <rPh sb="1" eb="3">
      <t>キンセン</t>
    </rPh>
    <rPh sb="6" eb="8">
      <t>ケイリ</t>
    </rPh>
    <rPh sb="8" eb="10">
      <t>キテイ</t>
    </rPh>
    <rPh sb="11" eb="12">
      <t>サダ</t>
    </rPh>
    <rPh sb="14" eb="17">
      <t>キゲンナイ</t>
    </rPh>
    <phoneticPr fontId="1"/>
  </si>
  <si>
    <r>
      <t>（２）</t>
    </r>
    <r>
      <rPr>
        <sz val="11"/>
        <rFont val="游ゴシック"/>
        <family val="3"/>
        <charset val="128"/>
        <scheme val="minor"/>
      </rPr>
      <t xml:space="preserve">現金 </t>
    </r>
    <rPh sb="3" eb="5">
      <t>ゲンキン</t>
    </rPh>
    <phoneticPr fontId="1"/>
  </si>
  <si>
    <t>○職員による立て替え払いを行っていないか</t>
    <rPh sb="1" eb="3">
      <t>ショクイン</t>
    </rPh>
    <rPh sb="6" eb="7">
      <t>タ</t>
    </rPh>
    <rPh sb="8" eb="9">
      <t>カ</t>
    </rPh>
    <rPh sb="10" eb="11">
      <t>ハラ</t>
    </rPh>
    <rPh sb="13" eb="14">
      <t>オコナ</t>
    </rPh>
    <phoneticPr fontId="1"/>
  </si>
  <si>
    <t>10　貸借対照表</t>
    <phoneticPr fontId="1"/>
  </si>
  <si>
    <t>11　施設型給付費等の経理</t>
    <phoneticPr fontId="1"/>
  </si>
  <si>
    <t>(1) 管理体制の確立</t>
    <rPh sb="4" eb="8">
      <t>カンリタイセイ</t>
    </rPh>
    <rPh sb="9" eb="11">
      <t>カクリツ</t>
    </rPh>
    <phoneticPr fontId="1"/>
  </si>
  <si>
    <t>(1) 出納</t>
    <rPh sb="4" eb="6">
      <t>スイトウ</t>
    </rPh>
    <phoneticPr fontId="1"/>
  </si>
  <si>
    <t>(2) 現金</t>
    <rPh sb="4" eb="6">
      <t>ゲンキン</t>
    </rPh>
    <phoneticPr fontId="1"/>
  </si>
  <si>
    <t>(3) 事業計画書等の状況</t>
    <rPh sb="8" eb="9">
      <t>ショ</t>
    </rPh>
    <rPh sb="9" eb="10">
      <t>トウ</t>
    </rPh>
    <phoneticPr fontId="1"/>
  </si>
  <si>
    <t>(6) 防災対策</t>
    <rPh sb="4" eb="6">
      <t>ボウサイ</t>
    </rPh>
    <rPh sb="6" eb="8">
      <t>タイサク</t>
    </rPh>
    <phoneticPr fontId="1"/>
  </si>
  <si>
    <t>(7)安全計画の策定</t>
    <rPh sb="3" eb="5">
      <t>アンゼン</t>
    </rPh>
    <rPh sb="5" eb="7">
      <t>ケイカク</t>
    </rPh>
    <rPh sb="8" eb="10">
      <t>サクテイ</t>
    </rPh>
    <phoneticPr fontId="1"/>
  </si>
  <si>
    <t>(8)自動車を運行する場合の所在確認</t>
    <rPh sb="3" eb="6">
      <t>ジドウシャ</t>
    </rPh>
    <rPh sb="7" eb="9">
      <t>ウンコウ</t>
    </rPh>
    <rPh sb="11" eb="13">
      <t>バアイ</t>
    </rPh>
    <rPh sb="14" eb="16">
      <t>ショザイ</t>
    </rPh>
    <rPh sb="16" eb="18">
      <t>カクニン</t>
    </rPh>
    <phoneticPr fontId="1"/>
  </si>
  <si>
    <t>（１）教育及び保育の内容に関する全体的な計画、指導計画の策定の状況      ★確認資料：各計画</t>
    <rPh sb="3" eb="5">
      <t>キョウイク</t>
    </rPh>
    <rPh sb="5" eb="6">
      <t>オヨ</t>
    </rPh>
    <rPh sb="7" eb="9">
      <t>ホイク</t>
    </rPh>
    <rPh sb="10" eb="12">
      <t>ナイヨウ</t>
    </rPh>
    <rPh sb="13" eb="14">
      <t>カン</t>
    </rPh>
    <phoneticPr fontId="1"/>
  </si>
  <si>
    <t>(4) 献立・食育</t>
    <rPh sb="7" eb="9">
      <t>ショクイク</t>
    </rPh>
    <phoneticPr fontId="1"/>
  </si>
  <si>
    <t>(5) 検食</t>
    <phoneticPr fontId="1"/>
  </si>
  <si>
    <t>(6) 塩分</t>
    <phoneticPr fontId="1"/>
  </si>
  <si>
    <t>(7) 調理委託</t>
    <phoneticPr fontId="1"/>
  </si>
  <si>
    <t>(8) 衛生管理体制</t>
    <phoneticPr fontId="1"/>
  </si>
  <si>
    <t>(9) 検便の実施状況</t>
    <phoneticPr fontId="1"/>
  </si>
  <si>
    <t>（５） 検食         ★確認資料：給食予定・実施献立表及び給食日誌（給食関係帳簿・様式１）</t>
    <phoneticPr fontId="1"/>
  </si>
  <si>
    <t>（６） 塩分   ★確認資料：栄養出納表（給食関係帳簿様式４）、調味料による食塩摂取状況（同様式５）</t>
    <phoneticPr fontId="1"/>
  </si>
  <si>
    <t>（７） 調理委託      ★確認資料：契約書</t>
    <phoneticPr fontId="1"/>
  </si>
  <si>
    <t>（８） 衛生管理体制</t>
    <phoneticPr fontId="1"/>
  </si>
  <si>
    <t>（１０）保存食</t>
    <phoneticPr fontId="1"/>
  </si>
  <si>
    <t>(3) 給食関係諸帳簿</t>
    <rPh sb="8" eb="9">
      <t>ショ</t>
    </rPh>
    <rPh sb="9" eb="11">
      <t>チョウボ</t>
    </rPh>
    <phoneticPr fontId="1"/>
  </si>
  <si>
    <t>(10)保存食</t>
    <phoneticPr fontId="1"/>
  </si>
  <si>
    <t>(6)医薬品等</t>
    <rPh sb="3" eb="6">
      <t>イヤクヒン</t>
    </rPh>
    <rPh sb="6" eb="7">
      <t>トウ</t>
    </rPh>
    <phoneticPr fontId="1"/>
  </si>
  <si>
    <t>「固定資産売却損・処分損」が計上されているか</t>
  </si>
  <si>
    <r>
      <t>（</t>
    </r>
    <r>
      <rPr>
        <sz val="11"/>
        <rFont val="游ゴシック"/>
        <family val="3"/>
        <charset val="128"/>
        <scheme val="minor"/>
      </rPr>
      <t>理事長又は園長の変更があったが、変更届が未提出の施設</t>
    </r>
    <r>
      <rPr>
        <sz val="11"/>
        <color theme="1"/>
        <rFont val="游ゴシック"/>
        <family val="2"/>
        <charset val="128"/>
        <scheme val="minor"/>
      </rPr>
      <t>）</t>
    </r>
    <rPh sb="1" eb="4">
      <t>リジチョウ</t>
    </rPh>
    <rPh sb="4" eb="5">
      <t>マタ</t>
    </rPh>
    <rPh sb="6" eb="8">
      <t>エンチョウ</t>
    </rPh>
    <rPh sb="17" eb="20">
      <t>ヘンコウトドケ</t>
    </rPh>
    <rPh sb="21" eb="24">
      <t>ミテイシュツ</t>
    </rPh>
    <rPh sb="25" eb="27">
      <t>シセツ</t>
    </rPh>
    <phoneticPr fontId="1"/>
  </si>
  <si>
    <t>　</t>
    <phoneticPr fontId="1"/>
  </si>
  <si>
    <r>
      <t>○委託費等の管理・運用については、</t>
    </r>
    <r>
      <rPr>
        <sz val="11"/>
        <rFont val="游ゴシック"/>
        <family val="3"/>
        <charset val="128"/>
        <scheme val="minor"/>
      </rPr>
      <t>銀行、郵便局等への預貯金等安全確実でかつ換金性の高い方法で</t>
    </r>
    <rPh sb="17" eb="19">
      <t>ギンコウ</t>
    </rPh>
    <rPh sb="20" eb="23">
      <t>ユウビンキョク</t>
    </rPh>
    <rPh sb="23" eb="24">
      <t>トウ</t>
    </rPh>
    <rPh sb="26" eb="29">
      <t>ヨチョキン</t>
    </rPh>
    <rPh sb="29" eb="30">
      <t>トウ</t>
    </rPh>
    <phoneticPr fontId="1"/>
  </si>
  <si>
    <t>行われているか</t>
  </si>
  <si>
    <r>
      <t>★確認資料：労働者名簿、36協定書、出勤簿、休暇簿、時間外勤務命令簿、賃金台帳</t>
    </r>
    <r>
      <rPr>
        <sz val="11"/>
        <rFont val="游ゴシック"/>
        <family val="3"/>
        <charset val="128"/>
        <scheme val="minor"/>
      </rPr>
      <t>、雇用契約書</t>
    </r>
    <rPh sb="40" eb="42">
      <t>コヨウ</t>
    </rPh>
    <rPh sb="42" eb="45">
      <t>ケイヤクショ</t>
    </rPh>
    <phoneticPr fontId="1"/>
  </si>
  <si>
    <r>
      <t>〇</t>
    </r>
    <r>
      <rPr>
        <sz val="11"/>
        <rFont val="游ゴシック"/>
        <family val="3"/>
        <charset val="128"/>
        <scheme val="minor"/>
      </rPr>
      <t>１か月単位変形労働時間制に関して協定を締結又は就業規則に規定しているか（１年単位変形労働時間制の場合は、労使協定及び休日カレンダーを労働基準監督署へ届け出ているか）</t>
    </r>
    <rPh sb="3" eb="6">
      <t>ツキタンイ</t>
    </rPh>
    <rPh sb="22" eb="23">
      <t>マタ</t>
    </rPh>
    <rPh sb="24" eb="26">
      <t>シュウギョウ</t>
    </rPh>
    <rPh sb="26" eb="28">
      <t>キソク</t>
    </rPh>
    <rPh sb="29" eb="31">
      <t>キテイ</t>
    </rPh>
    <rPh sb="38" eb="41">
      <t>ネンタンイ</t>
    </rPh>
    <rPh sb="41" eb="43">
      <t>ヘンケイ</t>
    </rPh>
    <rPh sb="43" eb="45">
      <t>ロウドウ</t>
    </rPh>
    <rPh sb="45" eb="48">
      <t>ジカンセイ</t>
    </rPh>
    <rPh sb="49" eb="51">
      <t>バアイ</t>
    </rPh>
    <rPh sb="53" eb="55">
      <t>ロウシ</t>
    </rPh>
    <rPh sb="55" eb="57">
      <t>キョウテイ</t>
    </rPh>
    <rPh sb="57" eb="58">
      <t>オヨ</t>
    </rPh>
    <rPh sb="59" eb="61">
      <t>キュウジツ</t>
    </rPh>
    <phoneticPr fontId="1"/>
  </si>
  <si>
    <t>〇「有」の場合、２／３保育教諭要件（児童が在園するすべての時間帯において、保育教諭必要数の３分の２以上は特例によらない保育教諭を配置していること。以下同じ）を満たしているか</t>
    <rPh sb="22" eb="23">
      <t>エン</t>
    </rPh>
    <phoneticPr fontId="1"/>
  </si>
  <si>
    <r>
      <t>◎認定こども園は、職員が職務上知り得た児童、保護者等の秘密について、在職中及び退職後も秘密を漏らすことがないよう、</t>
    </r>
    <r>
      <rPr>
        <sz val="11"/>
        <rFont val="游ゴシック"/>
        <family val="3"/>
        <charset val="128"/>
        <scheme val="minor"/>
      </rPr>
      <t>必要な措置（規程等の整備、雇用時の取り決め等）を講じているか</t>
    </r>
    <rPh sb="1" eb="3">
      <t>ニンテイ</t>
    </rPh>
    <rPh sb="6" eb="7">
      <t>エン</t>
    </rPh>
    <rPh sb="63" eb="65">
      <t>キテイ</t>
    </rPh>
    <rPh sb="65" eb="66">
      <t>トウ</t>
    </rPh>
    <rPh sb="67" eb="69">
      <t>セイビ</t>
    </rPh>
    <rPh sb="70" eb="73">
      <t>コヨウジ</t>
    </rPh>
    <rPh sb="74" eb="75">
      <t>ト</t>
    </rPh>
    <rPh sb="76" eb="77">
      <t>キ</t>
    </rPh>
    <rPh sb="78" eb="79">
      <t>トウ</t>
    </rPh>
    <phoneticPr fontId="1"/>
  </si>
  <si>
    <r>
      <t>◎</t>
    </r>
    <r>
      <rPr>
        <sz val="11"/>
        <rFont val="游ゴシック"/>
        <family val="3"/>
        <charset val="128"/>
        <scheme val="minor"/>
      </rPr>
      <t>児童の処遇の状況を明らかにする諸帳簿（児童簿、指導日誌、経過記録簿、指導要録等）</t>
    </r>
    <rPh sb="1" eb="3">
      <t>ジドウ</t>
    </rPh>
    <rPh sb="4" eb="6">
      <t>ショグウ</t>
    </rPh>
    <rPh sb="7" eb="9">
      <t>ジョウキョウ</t>
    </rPh>
    <rPh sb="10" eb="11">
      <t>アキ</t>
    </rPh>
    <rPh sb="20" eb="22">
      <t>ジドウ</t>
    </rPh>
    <rPh sb="22" eb="23">
      <t>ボ</t>
    </rPh>
    <rPh sb="24" eb="26">
      <t>シドウ</t>
    </rPh>
    <rPh sb="26" eb="28">
      <t>ニッシ</t>
    </rPh>
    <rPh sb="29" eb="31">
      <t>ケイカ</t>
    </rPh>
    <rPh sb="31" eb="33">
      <t>キロク</t>
    </rPh>
    <rPh sb="33" eb="34">
      <t>ボ</t>
    </rPh>
    <rPh sb="35" eb="37">
      <t>シドウ</t>
    </rPh>
    <rPh sb="37" eb="39">
      <t>ヨウロク</t>
    </rPh>
    <rPh sb="39" eb="40">
      <t>トウ</t>
    </rPh>
    <phoneticPr fontId="1"/>
  </si>
  <si>
    <t>は記録されているか</t>
    <phoneticPr fontId="1"/>
  </si>
  <si>
    <t>〇収入・支出発生の都度会計伝票を起票し、会計責任者の承認（決裁）を得ているか</t>
    <rPh sb="1" eb="3">
      <t>シュウニュウ</t>
    </rPh>
    <rPh sb="4" eb="6">
      <t>シシュツ</t>
    </rPh>
    <rPh sb="6" eb="8">
      <t>ハッセイ</t>
    </rPh>
    <rPh sb="9" eb="11">
      <t>ツド</t>
    </rPh>
    <rPh sb="11" eb="13">
      <t>カイケイ</t>
    </rPh>
    <rPh sb="13" eb="15">
      <t>デンピョウ</t>
    </rPh>
    <rPh sb="16" eb="18">
      <t>キヒョウ</t>
    </rPh>
    <rPh sb="20" eb="22">
      <t>カイケイ</t>
    </rPh>
    <rPh sb="22" eb="25">
      <t>セキニンシャ</t>
    </rPh>
    <rPh sb="26" eb="28">
      <t>ショウニン</t>
    </rPh>
    <rPh sb="29" eb="31">
      <t>ケッサイ</t>
    </rPh>
    <rPh sb="33" eb="34">
      <t>エ</t>
    </rPh>
    <phoneticPr fontId="1"/>
  </si>
  <si>
    <t>有の場合の金額</t>
    <rPh sb="0" eb="1">
      <t>ア</t>
    </rPh>
    <rPh sb="2" eb="4">
      <t>バアイ</t>
    </rPh>
    <rPh sb="5" eb="7">
      <t>キンガク</t>
    </rPh>
    <phoneticPr fontId="1"/>
  </si>
  <si>
    <t>努めている場合、具体的な取組内容</t>
    <rPh sb="0" eb="1">
      <t>ツト</t>
    </rPh>
    <rPh sb="5" eb="7">
      <t>バアイ</t>
    </rPh>
    <rPh sb="8" eb="11">
      <t>グタイテキ</t>
    </rPh>
    <rPh sb="12" eb="14">
      <t>トリクミ</t>
    </rPh>
    <rPh sb="14" eb="16">
      <t>ナイヨウ</t>
    </rPh>
    <phoneticPr fontId="1"/>
  </si>
  <si>
    <r>
      <t>○労働条件の改善等による</t>
    </r>
    <r>
      <rPr>
        <sz val="11"/>
        <rFont val="游ゴシック"/>
        <family val="3"/>
        <charset val="128"/>
        <scheme val="minor"/>
      </rPr>
      <t>職員の定着促進及び離職防止対策</t>
    </r>
    <phoneticPr fontId="1"/>
  </si>
  <si>
    <t>○「島根県運営適正化委員会」の行う調査依頼があった場合に、調査に協力しているか</t>
    <rPh sb="19" eb="21">
      <t>イライ</t>
    </rPh>
    <rPh sb="25" eb="27">
      <t>バアイ</t>
    </rPh>
    <rPh sb="29" eb="31">
      <t>チョウサ</t>
    </rPh>
    <phoneticPr fontId="1"/>
  </si>
  <si>
    <r>
      <t>○タオルは他の児童や職員と共用しない</t>
    </r>
    <r>
      <rPr>
        <sz val="11"/>
        <rFont val="游ゴシック"/>
        <family val="3"/>
        <charset val="128"/>
        <scheme val="minor"/>
      </rPr>
      <t>か、又はペーパータオルにしているか</t>
    </r>
    <rPh sb="20" eb="21">
      <t>マタ</t>
    </rPh>
    <phoneticPr fontId="1"/>
  </si>
  <si>
    <t xml:space="preserve">○医薬品等の整備、管理がされているか </t>
    <rPh sb="9" eb="11">
      <t>カンリ</t>
    </rPh>
    <phoneticPr fontId="1"/>
  </si>
  <si>
    <r>
      <t>○小口現金の</t>
    </r>
    <r>
      <rPr>
        <sz val="11"/>
        <rFont val="游ゴシック"/>
        <family val="3"/>
        <charset val="128"/>
        <scheme val="minor"/>
      </rPr>
      <t>取扱は経理規程どおり（限度額の範囲内、出納帳への記帳）に行われているか</t>
    </r>
    <rPh sb="6" eb="8">
      <t>トリアツカイ</t>
    </rPh>
    <rPh sb="9" eb="11">
      <t>ケイリ</t>
    </rPh>
    <rPh sb="11" eb="13">
      <t>キテイ</t>
    </rPh>
    <rPh sb="21" eb="24">
      <t>ハンイナイ</t>
    </rPh>
    <rPh sb="25" eb="28">
      <t>スイトウチョウ</t>
    </rPh>
    <rPh sb="30" eb="32">
      <t>キチョウ</t>
    </rPh>
    <rPh sb="34" eb="35">
      <t>オコナ</t>
    </rPh>
    <phoneticPr fontId="1"/>
  </si>
  <si>
    <t>○保育士を雇用する際に、保育士特定登録取消者管理システムのデータベースを活用しているか</t>
    <rPh sb="5" eb="7">
      <t>コヨウ</t>
    </rPh>
    <rPh sb="9" eb="10">
      <t>サイ</t>
    </rPh>
    <rPh sb="12" eb="15">
      <t>ホイクシ</t>
    </rPh>
    <rPh sb="15" eb="17">
      <t>トクテイ</t>
    </rPh>
    <rPh sb="17" eb="19">
      <t>トウロク</t>
    </rPh>
    <rPh sb="19" eb="21">
      <t>トリケシ</t>
    </rPh>
    <rPh sb="21" eb="22">
      <t>シャ</t>
    </rPh>
    <rPh sb="22" eb="24">
      <t>カンリ</t>
    </rPh>
    <rPh sb="36" eb="38">
      <t>カツヨウ</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</si>
  <si>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</si>
  <si>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</si>
  <si>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職名　</t>
    <rPh sb="0" eb="2">
      <t>ショクメイ</t>
    </rPh>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</si>
  <si>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20">
      <t>エンゲキノウ</t>
    </rPh>
    <rPh sb="22" eb="24">
      <t>ハアク</t>
    </rPh>
    <rPh sb="26" eb="28">
      <t>ゴエン</t>
    </rPh>
    <rPh sb="28" eb="29">
      <t>トウ</t>
    </rPh>
    <rPh sb="32" eb="34">
      <t>チッソク</t>
    </rPh>
    <rPh sb="39" eb="41">
      <t>ジョキョ</t>
    </rPh>
    <phoneticPr fontId="1"/>
  </si>
  <si>
    <t>目標量</t>
    <rPh sb="0" eb="3">
      <t>モクヒョウリョウ</t>
    </rPh>
    <phoneticPr fontId="1"/>
  </si>
  <si>
    <t>給食</t>
    <rPh sb="0" eb="2">
      <t>キュウショク</t>
    </rPh>
    <phoneticPr fontId="1"/>
  </si>
  <si>
    <t>グラム</t>
    <phoneticPr fontId="1"/>
  </si>
  <si>
    <t>うち調味料</t>
    <rPh sb="2" eb="5">
      <t>チョウミリョウ</t>
    </rPh>
    <phoneticPr fontId="1"/>
  </si>
  <si>
    <t>を送付しているか。</t>
  </si>
  <si>
    <t>15：1</t>
    <phoneticPr fontId="1"/>
  </si>
  <si>
    <t>25 :１</t>
    <phoneticPr fontId="1"/>
  </si>
  <si>
    <t xml:space="preserve"> （注3）経過措置として、当分の間は３歳児について２０対１、４・５歳児については３０対１として差し支えない。【根拠】島根県児童福祉施設の設備及び運営に関する基準を定める条例附則（経過措置）</t>
    <rPh sb="5" eb="9">
      <t>ケイカソチ</t>
    </rPh>
    <rPh sb="13" eb="15">
      <t>トウブン</t>
    </rPh>
    <rPh sb="16" eb="17">
      <t>カン</t>
    </rPh>
    <rPh sb="19" eb="21">
      <t>サイジ</t>
    </rPh>
    <rPh sb="27" eb="28">
      <t>タイ</t>
    </rPh>
    <rPh sb="33" eb="35">
      <t>サイジ</t>
    </rPh>
    <rPh sb="42" eb="43">
      <t>タイ</t>
    </rPh>
    <rPh sb="55" eb="57">
      <t>コンキョ</t>
    </rPh>
    <rPh sb="58" eb="61">
      <t>シマネケン</t>
    </rPh>
    <rPh sb="61" eb="65">
      <t>ジドウフクシ</t>
    </rPh>
    <rPh sb="65" eb="67">
      <t>シセツ</t>
    </rPh>
    <rPh sb="68" eb="70">
      <t>セツビ</t>
    </rPh>
    <rPh sb="70" eb="71">
      <t>オヨ</t>
    </rPh>
    <rPh sb="72" eb="74">
      <t>ウンエイ</t>
    </rPh>
    <rPh sb="75" eb="76">
      <t>カン</t>
    </rPh>
    <rPh sb="78" eb="80">
      <t>キジュン</t>
    </rPh>
    <rPh sb="81" eb="82">
      <t>サダ</t>
    </rPh>
    <rPh sb="84" eb="86">
      <t>ジョウレイ</t>
    </rPh>
    <rPh sb="86" eb="88">
      <t>フソク</t>
    </rPh>
    <rPh sb="89" eb="93">
      <t>ケイカソチ</t>
    </rPh>
    <phoneticPr fontId="1"/>
  </si>
  <si>
    <t xml:space="preserve">新　配置基準 </t>
    <rPh sb="0" eb="1">
      <t>シン</t>
    </rPh>
    <rPh sb="2" eb="4">
      <t>ハイチ</t>
    </rPh>
    <rPh sb="4" eb="6">
      <t>キジュン</t>
    </rPh>
    <phoneticPr fontId="1"/>
  </si>
  <si>
    <t>□上記のうち、死亡事故や治療に要する期間が30日以上の負傷や疾病を伴う重篤な事故等が発生した場合、市町村担当課に事故の報告をしているか</t>
    <phoneticPr fontId="1"/>
  </si>
  <si>
    <t>　※重篤な事故等が発生していない場合、該当なしを選択</t>
    <rPh sb="2" eb="4">
      <t>ジュウトク</t>
    </rPh>
    <rPh sb="5" eb="7">
      <t>ジコ</t>
    </rPh>
    <rPh sb="7" eb="8">
      <t>トウ</t>
    </rPh>
    <rPh sb="9" eb="11">
      <t>ハッセイ</t>
    </rPh>
    <rPh sb="16" eb="18">
      <t>バアイ</t>
    </rPh>
    <rPh sb="19" eb="21">
      <t>ガイトウ</t>
    </rPh>
    <rPh sb="24" eb="26">
      <t>センタク</t>
    </rPh>
    <phoneticPr fontId="1"/>
  </si>
  <si>
    <t>□事故発生時の対応マニュアルが作成され、医師や保護者への緊急連絡体制が整っているか</t>
    <phoneticPr fontId="1"/>
  </si>
  <si>
    <t>□事故が発生した場合又はそれに至る危険性がある事態が生じた場合に、その状況及び対応等の記録・報告を行うほか、その分析を通じた改善策を職員に周知徹底しているか</t>
    <phoneticPr fontId="1"/>
  </si>
  <si>
    <t>□賠償すべき事故が発生した場合に備えて保険に加入しているか</t>
    <phoneticPr fontId="1"/>
  </si>
  <si>
    <r>
      <t>○</t>
    </r>
    <r>
      <rPr>
        <sz val="11"/>
        <color theme="1"/>
        <rFont val="游ゴシック"/>
        <family val="2"/>
        <charset val="128"/>
        <scheme val="minor"/>
      </rPr>
      <t>塩分の摂取量は設定した目標量以下</t>
    </r>
    <r>
      <rPr>
        <sz val="11"/>
        <color theme="1"/>
        <rFont val="游ゴシック"/>
        <family val="2"/>
        <charset val="128"/>
        <scheme val="minor"/>
      </rPr>
      <t>になっているか</t>
    </r>
    <rPh sb="8" eb="10">
      <t>セッテイ</t>
    </rPh>
    <rPh sb="12" eb="14">
      <t>モクヒョウ</t>
    </rPh>
    <rPh sb="14" eb="15">
      <t>リョウ</t>
    </rPh>
    <rPh sb="15" eb="17">
      <t>イカ</t>
    </rPh>
    <phoneticPr fontId="1"/>
  </si>
  <si>
    <r>
      <t>◎小学校（転園の場合は転園先の園）に幼保連携型認定こども園の指導要録</t>
    </r>
    <r>
      <rPr>
        <sz val="11"/>
        <rFont val="游ゴシック"/>
        <family val="3"/>
        <charset val="128"/>
        <scheme val="minor"/>
      </rPr>
      <t>（電子保存したものを含む）</t>
    </r>
    <rPh sb="35" eb="39">
      <t>デンシホゾン</t>
    </rPh>
    <rPh sb="44" eb="45">
      <t>フク</t>
    </rPh>
    <phoneticPr fontId="1"/>
  </si>
  <si>
    <r>
      <t>３歳児　　　　　　　　　</t>
    </r>
    <r>
      <rPr>
        <sz val="8"/>
        <rFont val="游ゴシック"/>
        <family val="3"/>
        <charset val="128"/>
      </rPr>
      <t>（注３）</t>
    </r>
    <rPh sb="13" eb="14">
      <t>チュウ</t>
    </rPh>
    <phoneticPr fontId="1"/>
  </si>
  <si>
    <r>
      <t>４歳以上児　　　　　</t>
    </r>
    <r>
      <rPr>
        <sz val="8"/>
        <rFont val="游ゴシック"/>
        <family val="3"/>
        <charset val="128"/>
      </rPr>
      <t>（注３）</t>
    </r>
    <phoneticPr fontId="1"/>
  </si>
  <si>
    <t>表１（旧基準）</t>
    <rPh sb="0" eb="1">
      <t>ヒョウ</t>
    </rPh>
    <rPh sb="3" eb="4">
      <t>キュウ</t>
    </rPh>
    <rPh sb="4" eb="6">
      <t>キジュン</t>
    </rPh>
    <phoneticPr fontId="1"/>
  </si>
  <si>
    <t>グラム</t>
    <phoneticPr fontId="1"/>
  </si>
  <si>
    <t>表１（旧基準）へ⇒</t>
    <rPh sb="0" eb="1">
      <t>ヒョウ</t>
    </rPh>
    <rPh sb="3" eb="6">
      <t>キュウキジュン</t>
    </rPh>
    <phoneticPr fontId="1"/>
  </si>
  <si>
    <t>○インターネットバンキングを利用しているか</t>
    <phoneticPr fontId="1"/>
  </si>
  <si>
    <t>　ネットバンキング運用状況</t>
    <phoneticPr fontId="1"/>
  </si>
  <si>
    <t>職　名</t>
    <rPh sb="0" eb="1">
      <t>ショク</t>
    </rPh>
    <rPh sb="2" eb="3">
      <t>ナ</t>
    </rPh>
    <phoneticPr fontId="1"/>
  </si>
  <si>
    <t>管理者</t>
    <rPh sb="0" eb="3">
      <t>カンリシャ</t>
    </rPh>
    <phoneticPr fontId="1"/>
  </si>
  <si>
    <t>取引データ作成者</t>
    <rPh sb="0" eb="2">
      <t>トリヒキ</t>
    </rPh>
    <rPh sb="5" eb="8">
      <t>サクセイシャ</t>
    </rPh>
    <phoneticPr fontId="1"/>
  </si>
  <si>
    <t>承認者</t>
    <rPh sb="0" eb="3">
      <t>ショウニンシャ</t>
    </rPh>
    <phoneticPr fontId="1"/>
  </si>
  <si>
    <t>〇令和６年度に取得物品等がある場合、固定資産の増が行われているか</t>
    <rPh sb="1" eb="3">
      <t>レイワ</t>
    </rPh>
    <rPh sb="4" eb="6">
      <t>ネンド</t>
    </rPh>
    <rPh sb="7" eb="9">
      <t>シュトク</t>
    </rPh>
    <rPh sb="9" eb="11">
      <t>ブッピン</t>
    </rPh>
    <rPh sb="11" eb="12">
      <t>トウ</t>
    </rPh>
    <rPh sb="15" eb="17">
      <t>バアイ</t>
    </rPh>
    <rPh sb="18" eb="22">
      <t>コテイシサン</t>
    </rPh>
    <rPh sb="23" eb="24">
      <t>ゾウ</t>
    </rPh>
    <rPh sb="25" eb="26">
      <t>オコナ</t>
    </rPh>
    <phoneticPr fontId="1"/>
  </si>
  <si>
    <t>〇令和６年度に廃棄（又は売却）物品等がある場合、固定資産の減、固定資産管理台帳からの削除が行われているか</t>
    <rPh sb="1" eb="3">
      <t>レイワ</t>
    </rPh>
    <rPh sb="4" eb="6">
      <t>ネンド</t>
    </rPh>
    <rPh sb="7" eb="9">
      <t>ハイキ</t>
    </rPh>
    <rPh sb="10" eb="11">
      <t>マタ</t>
    </rPh>
    <rPh sb="12" eb="14">
      <t>バイキャク</t>
    </rPh>
    <rPh sb="15" eb="17">
      <t>ブッピン</t>
    </rPh>
    <rPh sb="17" eb="18">
      <t>トウ</t>
    </rPh>
    <rPh sb="21" eb="23">
      <t>バアイ</t>
    </rPh>
    <rPh sb="24" eb="28">
      <t>コテイシサン</t>
    </rPh>
    <rPh sb="29" eb="30">
      <t>ゲン</t>
    </rPh>
    <rPh sb="31" eb="35">
      <t>コテイシサン</t>
    </rPh>
    <rPh sb="35" eb="37">
      <t>カンリ</t>
    </rPh>
    <rPh sb="37" eb="39">
      <t>ダイチョウ</t>
    </rPh>
    <rPh sb="42" eb="44">
      <t>サクジョ</t>
    </rPh>
    <rPh sb="45" eb="46">
      <t>オコナ</t>
    </rPh>
    <phoneticPr fontId="1"/>
  </si>
  <si>
    <t>〇令和６年度に廃棄（又は売却）物品等がある場合、事業活動計算書の「固定資産売却益」又は</t>
    <rPh sb="1" eb="3">
      <t>レイワ</t>
    </rPh>
    <rPh sb="4" eb="6">
      <t>ネンド</t>
    </rPh>
    <rPh sb="7" eb="9">
      <t>ハイキ</t>
    </rPh>
    <rPh sb="10" eb="11">
      <t>マタ</t>
    </rPh>
    <rPh sb="12" eb="14">
      <t>バイキャク</t>
    </rPh>
    <rPh sb="15" eb="17">
      <t>ブッピン</t>
    </rPh>
    <rPh sb="17" eb="18">
      <t>トウ</t>
    </rPh>
    <rPh sb="21" eb="23">
      <t>バアイ</t>
    </rPh>
    <rPh sb="24" eb="26">
      <t>ジギョウ</t>
    </rPh>
    <rPh sb="26" eb="28">
      <t>カツドウ</t>
    </rPh>
    <rPh sb="28" eb="31">
      <t>ケイサンショ</t>
    </rPh>
    <rPh sb="33" eb="35">
      <t>コテイ</t>
    </rPh>
    <rPh sb="35" eb="37">
      <t>シサン</t>
    </rPh>
    <rPh sb="37" eb="40">
      <t>バイキャクエキ</t>
    </rPh>
    <rPh sb="41" eb="42">
      <t>マタ</t>
    </rPh>
    <phoneticPr fontId="1"/>
  </si>
  <si>
    <r>
      <t>　※</t>
    </r>
    <r>
      <rPr>
        <sz val="11"/>
        <rFont val="游ゴシック"/>
        <family val="3"/>
        <charset val="128"/>
        <scheme val="minor"/>
      </rPr>
      <t>令和６年度取得物品については現物確認をすること</t>
    </r>
    <rPh sb="2" eb="4">
      <t>レイワ</t>
    </rPh>
    <rPh sb="7" eb="9">
      <t>シュトク</t>
    </rPh>
    <phoneticPr fontId="1"/>
  </si>
  <si>
    <t>○結果の記録を作成、保存（５年間）しているか</t>
    <rPh sb="1" eb="3">
      <t>ケッカ</t>
    </rPh>
    <rPh sb="4" eb="6">
      <t>キロク</t>
    </rPh>
    <rPh sb="7" eb="9">
      <t>サクセイ</t>
    </rPh>
    <rPh sb="10" eb="12">
      <t>ホゾン</t>
    </rPh>
    <rPh sb="14" eb="16">
      <t>ネンカン</t>
    </rPh>
    <phoneticPr fontId="1"/>
  </si>
  <si>
    <t>〇危険個所や老朽箇所の安全対策（棚等の転倒防止、落下物防止、敷地周囲の柵整備、倉庫の施錠等）、</t>
    <rPh sb="1" eb="5">
      <t>キケンカショ</t>
    </rPh>
    <rPh sb="6" eb="8">
      <t>ロウキュウ</t>
    </rPh>
    <rPh sb="8" eb="10">
      <t>カショ</t>
    </rPh>
    <rPh sb="11" eb="15">
      <t>アンゼンタイサク</t>
    </rPh>
    <rPh sb="24" eb="27">
      <t>ラッカブツ</t>
    </rPh>
    <rPh sb="27" eb="29">
      <t>ボウシ</t>
    </rPh>
    <rPh sb="30" eb="32">
      <t>シキチ</t>
    </rPh>
    <rPh sb="32" eb="34">
      <t>シュウイ</t>
    </rPh>
    <rPh sb="35" eb="36">
      <t>サク</t>
    </rPh>
    <rPh sb="36" eb="38">
      <t>セイビ</t>
    </rPh>
    <rPh sb="39" eb="40">
      <t>サク</t>
    </rPh>
    <rPh sb="41" eb="43">
      <t>セイビトウ</t>
    </rPh>
    <phoneticPr fontId="1"/>
  </si>
  <si>
    <t>新配置基準（3歳児・４歳以上児）</t>
    <rPh sb="0" eb="1">
      <t>シン</t>
    </rPh>
    <rPh sb="1" eb="3">
      <t>ハイチ</t>
    </rPh>
    <rPh sb="3" eb="5">
      <t>キジュン</t>
    </rPh>
    <rPh sb="7" eb="9">
      <t>サイジ</t>
    </rPh>
    <rPh sb="11" eb="14">
      <t>サイイジョウ</t>
    </rPh>
    <rPh sb="14" eb="15">
      <t>ジ</t>
    </rPh>
    <phoneticPr fontId="1"/>
  </si>
  <si>
    <t>※旧配置基準を適用する場合は記載不要です。</t>
    <rPh sb="1" eb="2">
      <t>キュウ</t>
    </rPh>
    <rPh sb="2" eb="4">
      <t>ハイチ</t>
    </rPh>
    <rPh sb="4" eb="6">
      <t>キジュン</t>
    </rPh>
    <rPh sb="7" eb="9">
      <t>テキヨウ</t>
    </rPh>
    <rPh sb="11" eb="13">
      <t>バアイ</t>
    </rPh>
    <rPh sb="14" eb="16">
      <t>キサイ</t>
    </rPh>
    <rPh sb="16" eb="18">
      <t>フヨウ</t>
    </rPh>
    <phoneticPr fontId="1"/>
  </si>
  <si>
    <t>旧配置基準（3歳児・４歳以上児）</t>
    <rPh sb="0" eb="1">
      <t>キュウ</t>
    </rPh>
    <rPh sb="1" eb="3">
      <t>ハイチ</t>
    </rPh>
    <rPh sb="3" eb="5">
      <t>キジュン</t>
    </rPh>
    <rPh sb="7" eb="9">
      <t>サイジ</t>
    </rPh>
    <rPh sb="11" eb="14">
      <t>サイイジョウ</t>
    </rPh>
    <rPh sb="14" eb="15">
      <t>ジ</t>
    </rPh>
    <phoneticPr fontId="1"/>
  </si>
  <si>
    <t>※新配置基準を適用する場合は記載不要です。</t>
    <rPh sb="1" eb="2">
      <t>シン</t>
    </rPh>
    <rPh sb="2" eb="4">
      <t>ハイチ</t>
    </rPh>
    <rPh sb="4" eb="6">
      <t>キジュン</t>
    </rPh>
    <rPh sb="7" eb="9">
      <t>テキヨウ</t>
    </rPh>
    <rPh sb="11" eb="13">
      <t>バアイ</t>
    </rPh>
    <rPh sb="14" eb="16">
      <t>キサイ</t>
    </rPh>
    <rPh sb="16" eb="18">
      <t>フヨウ</t>
    </rPh>
    <phoneticPr fontId="1"/>
  </si>
  <si>
    <t>保育士B</t>
    <rPh sb="0" eb="3">
      <t>ホイクシ</t>
    </rPh>
    <phoneticPr fontId="1"/>
  </si>
  <si>
    <t>その他</t>
    <phoneticPr fontId="1"/>
  </si>
  <si>
    <t>一時預かり事業</t>
    <rPh sb="0" eb="3">
      <t>イチジアズ</t>
    </rPh>
    <rPh sb="5" eb="7">
      <t>ジギョウ</t>
    </rPh>
    <phoneticPr fontId="1"/>
  </si>
  <si>
    <t>病児保育事業</t>
    <rPh sb="0" eb="4">
      <t>ビョウジホイク</t>
    </rPh>
    <rPh sb="4" eb="6">
      <t>ジギョウ</t>
    </rPh>
    <phoneticPr fontId="1"/>
  </si>
  <si>
    <t>★確認資料：保育士証、幼稚園教員免許、子育て支援員研修修了証</t>
    <rPh sb="6" eb="10">
      <t>ホイクシショウ</t>
    </rPh>
    <rPh sb="11" eb="14">
      <t>ヨウチエン</t>
    </rPh>
    <rPh sb="14" eb="16">
      <t>キョウイン</t>
    </rPh>
    <rPh sb="16" eb="18">
      <t>メンキョ</t>
    </rPh>
    <rPh sb="19" eb="21">
      <t>コソダ</t>
    </rPh>
    <rPh sb="22" eb="25">
      <t>シエンイン</t>
    </rPh>
    <rPh sb="25" eb="27">
      <t>ケンシュウ</t>
    </rPh>
    <rPh sb="27" eb="30">
      <t>シュウリョウショウ</t>
    </rPh>
    <phoneticPr fontId="1"/>
  </si>
  <si>
    <t>どのような振り返りを行っているか</t>
    <rPh sb="10" eb="11">
      <t>オコナ</t>
    </rPh>
    <phoneticPr fontId="1"/>
  </si>
  <si>
    <t>〇ホームページ等に掲載する児童の画像について、性的な部位を含む画像等を掲載しないなど、子ども</t>
    <rPh sb="7" eb="8">
      <t>トウ</t>
    </rPh>
    <rPh sb="9" eb="11">
      <t>ケイサイ</t>
    </rPh>
    <rPh sb="13" eb="15">
      <t>ジドウ</t>
    </rPh>
    <rPh sb="16" eb="18">
      <t>ガゾウ</t>
    </rPh>
    <rPh sb="43" eb="44">
      <t>コ</t>
    </rPh>
    <phoneticPr fontId="1"/>
  </si>
  <si>
    <t>の権利を守る観点から配慮しているか</t>
  </si>
  <si>
    <t>第三者委員の職名　　　</t>
    <rPh sb="0" eb="1">
      <t>ダイ</t>
    </rPh>
    <rPh sb="1" eb="3">
      <t>サンシャ</t>
    </rPh>
    <rPh sb="3" eb="5">
      <t>イイン</t>
    </rPh>
    <rPh sb="6" eb="8">
      <t>ショクメイ</t>
    </rPh>
    <phoneticPr fontId="1"/>
  </si>
  <si>
    <t>掲示による場合の掲示場所　　</t>
    <rPh sb="0" eb="2">
      <t>ケイジ</t>
    </rPh>
    <rPh sb="5" eb="7">
      <t>バアイ</t>
    </rPh>
    <rPh sb="8" eb="10">
      <t>ケイジ</t>
    </rPh>
    <rPh sb="10" eb="12">
      <t>バショ</t>
    </rPh>
    <phoneticPr fontId="1"/>
  </si>
  <si>
    <t>備品・遊具等の安全管理（ハサミ等刃物のかたづけ、掲示における粘着テープ等使用など）を行っているか</t>
    <rPh sb="24" eb="26">
      <t>ケイジ</t>
    </rPh>
    <rPh sb="35" eb="36">
      <t>トウ</t>
    </rPh>
    <phoneticPr fontId="1"/>
  </si>
  <si>
    <t>◎研修参加が特定の職員に偏らずに実施しているか</t>
    <rPh sb="16" eb="18">
      <t>ジッシ</t>
    </rPh>
    <phoneticPr fontId="1"/>
  </si>
  <si>
    <t>○パワハラ、セクハラ等ハラスメント防止措置が適切に講じられているか</t>
    <rPh sb="10" eb="11">
      <t>トウ</t>
    </rPh>
    <rPh sb="17" eb="21">
      <t>ボウシソチ</t>
    </rPh>
    <rPh sb="22" eb="24">
      <t>テキセツ</t>
    </rPh>
    <rPh sb="25" eb="26">
      <t>コウ</t>
    </rPh>
    <phoneticPr fontId="1"/>
  </si>
  <si>
    <t>○給与・諸手当の支給基準が明確であり、かつ当該基準どおりに支給されているか。</t>
    <rPh sb="8" eb="12">
      <t>シキュウキジュン</t>
    </rPh>
    <rPh sb="13" eb="15">
      <t>メイカク</t>
    </rPh>
    <rPh sb="21" eb="23">
      <t>トウガイ</t>
    </rPh>
    <rPh sb="23" eb="25">
      <t>キジュン</t>
    </rPh>
    <phoneticPr fontId="1"/>
  </si>
  <si>
    <t>○旅費に関する規程を整備し、当該規程と支給実態に差異はないか</t>
    <rPh sb="4" eb="5">
      <t>カン</t>
    </rPh>
    <rPh sb="7" eb="9">
      <t>キテイ</t>
    </rPh>
    <rPh sb="10" eb="12">
      <t>セイビ</t>
    </rPh>
    <rPh sb="14" eb="18">
      <t>トウガイキテイ</t>
    </rPh>
    <rPh sb="19" eb="23">
      <t>シキュウジッタイ</t>
    </rPh>
    <rPh sb="24" eb="26">
      <t>サイ</t>
    </rPh>
    <phoneticPr fontId="1"/>
  </si>
  <si>
    <t>〇「有」の場合、幼稚園教諭等の免許は有効か</t>
    <rPh sb="18" eb="20">
      <t>ユウコウ</t>
    </rPh>
    <phoneticPr fontId="1"/>
  </si>
  <si>
    <t>○苦情解決の仕組み等（責任者・担当者、第三者委員の氏名・連絡先、仕組み）を施設内の見えやすい位置に掲示・パンフレットの配布等の方法により、保護者・職員に周知しているか</t>
    <rPh sb="41" eb="42">
      <t>ミ</t>
    </rPh>
    <rPh sb="46" eb="48">
      <t>イチ</t>
    </rPh>
    <phoneticPr fontId="1"/>
  </si>
  <si>
    <t>・防犯講習・防犯訓練の実施や不審者対応マニュアルの整備</t>
    <rPh sb="1" eb="3">
      <t>ボウハン</t>
    </rPh>
    <rPh sb="3" eb="5">
      <t>コウシュウ</t>
    </rPh>
    <rPh sb="6" eb="8">
      <t>ボウハン</t>
    </rPh>
    <rPh sb="8" eb="10">
      <t>クンレン</t>
    </rPh>
    <rPh sb="14" eb="19">
      <t>フシンシャタイオウ</t>
    </rPh>
    <rPh sb="25" eb="27">
      <t>セイビ</t>
    </rPh>
    <phoneticPr fontId="1"/>
  </si>
  <si>
    <t>・警察等関係機関や地域住民等との連携による協力体制</t>
    <rPh sb="9" eb="11">
      <t>チイキ</t>
    </rPh>
    <rPh sb="11" eb="13">
      <t>ジュウミン</t>
    </rPh>
    <rPh sb="13" eb="14">
      <t>トウ</t>
    </rPh>
    <rPh sb="21" eb="23">
      <t>キョウリョク</t>
    </rPh>
    <phoneticPr fontId="1"/>
  </si>
  <si>
    <t>○防火管理者は、管理、監督的の地位にある者で、講習を受講しているか</t>
    <rPh sb="13" eb="14">
      <t>テキ</t>
    </rPh>
    <phoneticPr fontId="1"/>
  </si>
  <si>
    <t>〇市町村地域防災計画に定められた浸水想定区域内等又は土砂災害警戒区域内等の要配慮者利用施設に該当する場合、「避難確保計画」を作成し、市町村に報告しているか</t>
    <rPh sb="4" eb="6">
      <t>チイキ</t>
    </rPh>
    <rPh sb="18" eb="20">
      <t>ソウテイ</t>
    </rPh>
    <rPh sb="20" eb="22">
      <t>クイキ</t>
    </rPh>
    <rPh sb="37" eb="38">
      <t>ヨウ</t>
    </rPh>
    <rPh sb="38" eb="40">
      <t>ハイリョ</t>
    </rPh>
    <rPh sb="40" eb="41">
      <t>モノ</t>
    </rPh>
    <rPh sb="41" eb="43">
      <t>リヨウ</t>
    </rPh>
    <rPh sb="43" eb="45">
      <t>シセツ</t>
    </rPh>
    <rPh sb="46" eb="48">
      <t>ガイトウ</t>
    </rPh>
    <phoneticPr fontId="1"/>
  </si>
  <si>
    <t>　また、避難確保計画に基づき避難訓練を実施し、その結果を市町村に報告しているか</t>
    <rPh sb="4" eb="6">
      <t>ヒナン</t>
    </rPh>
    <rPh sb="6" eb="8">
      <t>カクホ</t>
    </rPh>
    <rPh sb="8" eb="10">
      <t>ケイカク</t>
    </rPh>
    <rPh sb="11" eb="12">
      <t>モト</t>
    </rPh>
    <rPh sb="14" eb="18">
      <t>ヒナンクンレン</t>
    </rPh>
    <rPh sb="19" eb="21">
      <t>ジッシ</t>
    </rPh>
    <rPh sb="25" eb="27">
      <t>ケッカ</t>
    </rPh>
    <rPh sb="28" eb="31">
      <t>シチョウソン</t>
    </rPh>
    <rPh sb="32" eb="34">
      <t>ホウコク</t>
    </rPh>
    <phoneticPr fontId="1"/>
  </si>
  <si>
    <t>（６） 医薬品等　　 ★確認資料：医薬品管理表</t>
    <rPh sb="17" eb="20">
      <t>イヤクヒン</t>
    </rPh>
    <rPh sb="20" eb="23">
      <t>カンリヒョウ</t>
    </rPh>
    <phoneticPr fontId="1"/>
  </si>
  <si>
    <t>〇送迎時における駐車場等での事故防止のため、保護者や職員への注意喚起及び駐車場の適切な</t>
    <rPh sb="1" eb="4">
      <t>ソウゲイジ</t>
    </rPh>
    <rPh sb="8" eb="11">
      <t>チュウシャジョウ</t>
    </rPh>
    <rPh sb="11" eb="12">
      <t>トウ</t>
    </rPh>
    <rPh sb="14" eb="16">
      <t>ジコ</t>
    </rPh>
    <rPh sb="16" eb="18">
      <t>アンゼン</t>
    </rPh>
    <rPh sb="22" eb="25">
      <t>ホゴシャ</t>
    </rPh>
    <rPh sb="26" eb="28">
      <t>ショクイン</t>
    </rPh>
    <rPh sb="30" eb="32">
      <t>チュウイ</t>
    </rPh>
    <rPh sb="32" eb="34">
      <t>カンキ</t>
    </rPh>
    <rPh sb="34" eb="35">
      <t>オヨ</t>
    </rPh>
    <rPh sb="36" eb="39">
      <t>チュウシャジョウ</t>
    </rPh>
    <rPh sb="40" eb="42">
      <t>テキセツ</t>
    </rPh>
    <phoneticPr fontId="1"/>
  </si>
  <si>
    <t>安全対策を行っているか</t>
    <rPh sb="5" eb="6">
      <t>オコナ</t>
    </rPh>
    <phoneticPr fontId="1"/>
  </si>
  <si>
    <r>
      <t>〇「児童生徒性暴力等からこどもたちを守るために」リーフレット型ガイドライン</t>
    </r>
    <r>
      <rPr>
        <sz val="9"/>
        <rFont val="游ゴシック"/>
        <family val="3"/>
        <charset val="128"/>
        <scheme val="minor"/>
      </rPr>
      <t>（令和6年8月29日子第424号）</t>
    </r>
    <rPh sb="30" eb="31">
      <t>カタ</t>
    </rPh>
    <phoneticPr fontId="1"/>
  </si>
  <si>
    <t>を職員周知及び掲示等により活用しているか</t>
    <phoneticPr fontId="1"/>
  </si>
  <si>
    <t>◎虐待等と疑われる事案であると認定こども園で確認した場合、市町村、県へ相談、通報を行っているか</t>
    <rPh sb="1" eb="3">
      <t>ギャクタイ</t>
    </rPh>
    <rPh sb="3" eb="4">
      <t>トウ</t>
    </rPh>
    <rPh sb="5" eb="6">
      <t>ウタガ</t>
    </rPh>
    <rPh sb="9" eb="11">
      <t>ジアン</t>
    </rPh>
    <rPh sb="15" eb="17">
      <t>ニンテイ</t>
    </rPh>
    <rPh sb="20" eb="21">
      <t>エン</t>
    </rPh>
    <rPh sb="22" eb="24">
      <t>カクニン</t>
    </rPh>
    <rPh sb="26" eb="28">
      <t>バアイ</t>
    </rPh>
    <rPh sb="29" eb="32">
      <t>シチョウソン</t>
    </rPh>
    <rPh sb="33" eb="34">
      <t>ケン</t>
    </rPh>
    <rPh sb="35" eb="37">
      <t>ソウダン</t>
    </rPh>
    <rPh sb="38" eb="40">
      <t>ツウホウ</t>
    </rPh>
    <rPh sb="41" eb="42">
      <t>オコナ</t>
    </rPh>
    <phoneticPr fontId="1"/>
  </si>
  <si>
    <t>◎不適切な保育（虐待等と疑われる事案）防止のため、全国保育士会のチェックリストを活用する等</t>
    <rPh sb="1" eb="4">
      <t>フテキセツ</t>
    </rPh>
    <rPh sb="5" eb="7">
      <t>ホイク</t>
    </rPh>
    <rPh sb="8" eb="10">
      <t>ギャクタイ</t>
    </rPh>
    <rPh sb="10" eb="11">
      <t>トウ</t>
    </rPh>
    <rPh sb="12" eb="13">
      <t>ウタガ</t>
    </rPh>
    <rPh sb="16" eb="18">
      <t>ジアン</t>
    </rPh>
    <rPh sb="19" eb="21">
      <t>ボウシ</t>
    </rPh>
    <rPh sb="25" eb="27">
      <t>ゼンコク</t>
    </rPh>
    <rPh sb="27" eb="30">
      <t>ホイクシ</t>
    </rPh>
    <rPh sb="30" eb="31">
      <t>カイ</t>
    </rPh>
    <rPh sb="40" eb="42">
      <t>カツヨウ</t>
    </rPh>
    <rPh sb="44" eb="45">
      <t>トウ</t>
    </rPh>
    <phoneticPr fontId="1"/>
  </si>
  <si>
    <t>◎地域住民や地域の活動との連携、協力、交流等を行っているか</t>
    <rPh sb="1" eb="3">
      <t>チイキ</t>
    </rPh>
    <phoneticPr fontId="1"/>
  </si>
  <si>
    <t>□令和６年度の事故件数</t>
    <rPh sb="1" eb="3">
      <t>レイワ</t>
    </rPh>
    <rPh sb="4" eb="6">
      <t>ネンド</t>
    </rPh>
    <rPh sb="7" eb="9">
      <t>ジコ</t>
    </rPh>
    <rPh sb="9" eb="11">
      <t>ケンスウ</t>
    </rPh>
    <phoneticPr fontId="1"/>
  </si>
  <si>
    <t>□令和７年度の事故件数（監査日前々月末日現在）</t>
    <rPh sb="1" eb="3">
      <t>レイワ</t>
    </rPh>
    <rPh sb="4" eb="6">
      <t>ネンド</t>
    </rPh>
    <rPh sb="7" eb="9">
      <t>ジコ</t>
    </rPh>
    <rPh sb="9" eb="11">
      <t>ケンスウ</t>
    </rPh>
    <rPh sb="12" eb="14">
      <t>カンサ</t>
    </rPh>
    <rPh sb="14" eb="15">
      <t>ビ</t>
    </rPh>
    <rPh sb="15" eb="17">
      <t>ゼンゼン</t>
    </rPh>
    <rPh sb="17" eb="18">
      <t>ツキ</t>
    </rPh>
    <rPh sb="18" eb="20">
      <t>マツジツ</t>
    </rPh>
    <rPh sb="20" eb="22">
      <t>ゲンザイ</t>
    </rPh>
    <phoneticPr fontId="1"/>
  </si>
  <si>
    <t>（６）防災対策　避難訓練の状況（令和６年度の状況）　★確認資料：避難訓練記録、消防計画　</t>
    <rPh sb="3" eb="5">
      <t>ボウサイ</t>
    </rPh>
    <rPh sb="5" eb="7">
      <t>タイサク</t>
    </rPh>
    <rPh sb="8" eb="12">
      <t>ヒナンクンレン</t>
    </rPh>
    <rPh sb="13" eb="15">
      <t>ジョウキョウ</t>
    </rPh>
    <rPh sb="16" eb="18">
      <t>レイワ</t>
    </rPh>
    <rPh sb="19" eb="21">
      <t>ネンド</t>
    </rPh>
    <rPh sb="22" eb="24">
      <t>ジョウキョウ</t>
    </rPh>
    <rPh sb="27" eb="29">
      <t>カクニン</t>
    </rPh>
    <rPh sb="29" eb="31">
      <t>シリョウ</t>
    </rPh>
    <rPh sb="32" eb="34">
      <t>ヒナン</t>
    </rPh>
    <rPh sb="34" eb="36">
      <t>クンレン</t>
    </rPh>
    <rPh sb="36" eb="38">
      <t>キロク</t>
    </rPh>
    <rPh sb="39" eb="41">
      <t>ショウボウ</t>
    </rPh>
    <rPh sb="41" eb="43">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</si>
</sst>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00_ "/>
    <numFmt numFmtId="178" formatCode="0.0_ "/>
    <numFmt numFmtId="179" formatCode="#,##0;[Red]#,##0"/>
  </numFmts>
  <fonts count="76"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font>
    <font>
      <sz val="11"/>
      <color theme="1"/>
      <name val="游ゴシック"/>
      <family val="3"/>
      <charset val="128"/>
      <scheme val="minor"/>
    </font>
    <font>
      <b/>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1"/>
      <color theme="1"/>
      <name val="游ゴシック"/>
      <family val="3"/>
      <charset val="128"/>
    </font>
    <font>
      <b/>
      <sz val="16"/>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b/>
      <sz val="28"/>
      <color theme="1"/>
      <name val="游ゴシック"/>
      <family val="3"/>
      <charset val="128"/>
      <scheme val="minor"/>
    </font>
    <font>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
      <strike/>
      <sz val="11"/>
      <color rgb="FFFF0000"/>
      <name val="游ゴシック"/>
      <family val="3"/>
      <charset val="128"/>
    </font>
    <font>
      <b/>
      <sz val="11"/>
      <color theme="1"/>
      <name val="游ゴシック"/>
      <family val="3"/>
      <charset val="128"/>
    </font>
    <font>
      <sz val="14"/>
      <color theme="1"/>
      <name val="ＭＳ 明朝"/>
      <family val="1"/>
      <charset val="128"/>
    </font>
    <font>
      <sz val="12"/>
      <color theme="1"/>
      <name val="游ゴシック"/>
      <family val="2"/>
      <charset val="128"/>
      <scheme val="minor"/>
    </font>
    <font>
      <sz val="7"/>
      <color theme="1"/>
      <name val="游ゴシック"/>
      <family val="3"/>
      <charset val="128"/>
    </font>
    <font>
      <sz val="10.5"/>
      <color theme="1"/>
      <name val="ＭＳ 明朝"/>
      <family val="1"/>
      <charset val="128"/>
    </font>
    <font>
      <sz val="13"/>
      <color theme="1"/>
      <name val="游ゴシック"/>
      <family val="3"/>
      <charset val="128"/>
    </font>
    <font>
      <sz val="10.5"/>
      <color theme="1"/>
      <name val="Century"/>
      <family val="1"/>
    </font>
    <font>
      <sz val="9"/>
      <color theme="1"/>
      <name val="ＭＳ 明朝"/>
      <family val="1"/>
      <charset val="128"/>
    </font>
    <font>
      <sz val="10.5"/>
      <color theme="1"/>
      <name val="Times New Roman"/>
      <family val="1"/>
    </font>
    <font>
      <i/>
      <sz val="10.5"/>
      <color theme="1"/>
      <name val="ＭＳ 明朝"/>
      <family val="1"/>
      <charset val="128"/>
    </font>
    <font>
      <b/>
      <sz val="12"/>
      <color theme="1"/>
      <name val="游ゴシック"/>
      <family val="3"/>
      <charset val="128"/>
      <scheme val="minor"/>
    </font>
    <font>
      <sz val="11"/>
      <name val="游ゴシック"/>
      <family val="2"/>
      <charset val="128"/>
      <scheme val="minor"/>
    </font>
    <font>
      <sz val="8"/>
      <color theme="1"/>
      <name val="游ゴシック"/>
      <family val="3"/>
      <charset val="128"/>
      <scheme val="minor"/>
    </font>
    <font>
      <sz val="8"/>
      <color theme="1"/>
      <name val="游ゴシック"/>
      <family val="3"/>
      <charset val="128"/>
    </font>
    <font>
      <sz val="10"/>
      <color theme="1"/>
      <name val="游ゴシック"/>
      <family val="3"/>
      <charset val="128"/>
    </font>
    <font>
      <sz val="11"/>
      <name val="游ゴシック"/>
      <family val="3"/>
      <charset val="128"/>
      <scheme val="minor"/>
    </font>
    <font>
      <sz val="9"/>
      <color theme="1"/>
      <name val="游ゴシック"/>
      <family val="3"/>
      <charset val="128"/>
    </font>
    <font>
      <sz val="18"/>
      <color theme="1"/>
      <name val="游ゴシック"/>
      <family val="2"/>
      <charset val="128"/>
      <scheme val="minor"/>
    </font>
    <font>
      <sz val="12"/>
      <color theme="1"/>
      <name val="ＭＳ ゴシック"/>
      <family val="3"/>
      <charset val="128"/>
    </font>
    <font>
      <u/>
      <sz val="11"/>
      <color theme="1"/>
      <name val="游ゴシック"/>
      <family val="3"/>
      <charset val="128"/>
    </font>
    <font>
      <sz val="6"/>
      <color theme="1"/>
      <name val="游ゴシック"/>
      <family val="3"/>
      <charset val="128"/>
      <scheme val="minor"/>
    </font>
    <font>
      <sz val="8"/>
      <color theme="1"/>
      <name val="游ゴシック"/>
      <family val="2"/>
      <charset val="128"/>
      <scheme val="minor"/>
    </font>
    <font>
      <sz val="14"/>
      <color theme="1"/>
      <name val="游ゴシック"/>
      <family val="2"/>
      <charset val="128"/>
      <scheme val="minor"/>
    </font>
    <font>
      <b/>
      <sz val="12"/>
      <color theme="1"/>
      <name val="ＭＳ ゴシック"/>
      <family val="3"/>
      <charset val="128"/>
    </font>
    <font>
      <sz val="10.5"/>
      <color theme="1"/>
      <name val="游ゴシック"/>
      <family val="2"/>
      <charset val="128"/>
      <scheme val="minor"/>
    </font>
    <font>
      <sz val="10.5"/>
      <color theme="1"/>
      <name val="游ゴシック"/>
      <family val="3"/>
      <charset val="128"/>
      <scheme val="minor"/>
    </font>
    <font>
      <u/>
      <sz val="10"/>
      <color theme="1"/>
      <name val="游ゴシック"/>
      <family val="3"/>
      <charset val="128"/>
    </font>
    <font>
      <sz val="5"/>
      <color theme="1"/>
      <name val="游ゴシック"/>
      <family val="2"/>
      <charset val="128"/>
      <scheme val="minor"/>
    </font>
    <font>
      <sz val="5"/>
      <color theme="1"/>
      <name val="游ゴシック"/>
      <family val="3"/>
      <charset val="128"/>
      <scheme val="minor"/>
    </font>
    <font>
      <sz val="13"/>
      <color theme="1"/>
      <name val="游ゴシック"/>
      <family val="2"/>
      <charset val="128"/>
      <scheme val="minor"/>
    </font>
    <font>
      <sz val="11"/>
      <color rgb="FFFF0000"/>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2"/>
      <charset val="128"/>
      <scheme val="minor"/>
    </font>
    <font>
      <strike/>
      <sz val="11"/>
      <color theme="1"/>
      <name val="游ゴシック"/>
      <family val="2"/>
      <charset val="128"/>
      <scheme val="minor"/>
    </font>
    <font>
      <sz val="9"/>
      <color rgb="FFFF0000"/>
      <name val="游ゴシック"/>
      <family val="3"/>
      <charset val="128"/>
      <scheme val="minor"/>
    </font>
    <font>
      <sz val="10"/>
      <name val="游ゴシック"/>
      <family val="3"/>
      <charset val="128"/>
      <scheme val="minor"/>
    </font>
    <font>
      <sz val="10"/>
      <color rgb="FFFF0000"/>
      <name val="游ゴシック"/>
      <family val="3"/>
      <charset val="128"/>
      <scheme val="minor"/>
    </font>
    <font>
      <sz val="11"/>
      <name val="游ゴシック"/>
      <family val="3"/>
      <charset val="128"/>
    </font>
    <font>
      <sz val="11"/>
      <color rgb="FFFF0000"/>
      <name val="游ゴシック"/>
      <family val="2"/>
      <charset val="128"/>
      <scheme val="minor"/>
    </font>
    <font>
      <strike/>
      <sz val="11"/>
      <color theme="1"/>
      <name val="游ゴシック"/>
      <family val="3"/>
      <charset val="128"/>
      <scheme val="minor"/>
    </font>
    <font>
      <u val="double"/>
      <sz val="11"/>
      <name val="游ゴシック"/>
      <family val="3"/>
      <charset val="128"/>
    </font>
    <font>
      <u val="double"/>
      <sz val="1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sz val="10"/>
      <name val="游ゴシック"/>
      <family val="2"/>
      <charset val="128"/>
      <scheme val="minor"/>
    </font>
    <font>
      <strike/>
      <sz val="11"/>
      <name val="游ゴシック"/>
      <family val="3"/>
      <charset val="128"/>
      <scheme val="minor"/>
    </font>
    <font>
      <b/>
      <sz val="11"/>
      <color rgb="FFFF0000"/>
      <name val="游ゴシック"/>
      <family val="3"/>
      <charset val="128"/>
      <scheme val="minor"/>
    </font>
    <font>
      <sz val="11"/>
      <color rgb="FFFF0000"/>
      <name val="游ゴシック"/>
      <family val="3"/>
      <charset val="128"/>
    </font>
    <font>
      <sz val="8"/>
      <name val="游ゴシック"/>
      <family val="3"/>
      <charset val="128"/>
    </font>
    <font>
      <sz val="10"/>
      <name val="游ゴシック"/>
      <family val="3"/>
      <charset val="128"/>
    </font>
    <font>
      <b/>
      <sz val="11"/>
      <name val="游ゴシック"/>
      <family val="3"/>
      <charset val="128"/>
    </font>
    <font>
      <b/>
      <sz val="8"/>
      <color rgb="FFFF0000"/>
      <name val="游ゴシック"/>
      <family val="3"/>
      <charset val="128"/>
      <scheme val="minor"/>
    </font>
    <font>
      <u/>
      <sz val="11"/>
      <color theme="10"/>
      <name val="游ゴシック"/>
      <family val="2"/>
      <charset val="128"/>
      <scheme val="minor"/>
    </font>
    <font>
      <b/>
      <sz val="18"/>
      <name val="游ゴシック"/>
      <family val="3"/>
      <charset val="128"/>
      <scheme val="minor"/>
    </font>
    <font>
      <sz val="12"/>
      <name val="游ゴシック"/>
      <family val="3"/>
      <charset val="128"/>
      <scheme val="minor"/>
    </font>
    <font>
      <sz val="18"/>
      <name val="游ゴシック"/>
      <family val="3"/>
      <charset val="128"/>
      <scheme val="minor"/>
    </font>
    <font>
      <sz val="9"/>
      <name val="游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2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indexed="64"/>
      </top>
      <bottom/>
      <diagonal/>
    </border>
    <border>
      <left/>
      <right style="thin">
        <color rgb="FF000000"/>
      </right>
      <top style="medium">
        <color auto="1"/>
      </top>
      <bottom/>
      <diagonal/>
    </border>
    <border>
      <left style="medium">
        <color indexed="64"/>
      </left>
      <right/>
      <top/>
      <bottom/>
      <diagonal/>
    </border>
    <border>
      <left style="thin">
        <color rgb="FF000000"/>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auto="1"/>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medium">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auto="1"/>
      </top>
      <bottom style="thin">
        <color auto="1"/>
      </bottom>
      <diagonal/>
    </border>
    <border>
      <left style="thin">
        <color indexed="64"/>
      </left>
      <right/>
      <top style="medium">
        <color indexed="64"/>
      </top>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rgb="FF000000"/>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auto="1"/>
      </bottom>
      <diagonal/>
    </border>
    <border>
      <left style="thin">
        <color rgb="FF000000"/>
      </left>
      <right/>
      <top style="medium">
        <color indexed="64"/>
      </top>
      <bottom/>
      <diagonal/>
    </border>
    <border>
      <left/>
      <right style="thin">
        <color auto="1"/>
      </right>
      <top style="medium">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style="thick">
        <color rgb="FFFF0000"/>
      </left>
      <right/>
      <top/>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ck">
        <color rgb="FFFF0000"/>
      </left>
      <right/>
      <top style="thin">
        <color rgb="FFFF0000"/>
      </top>
      <bottom style="thin">
        <color rgb="FFFF0000"/>
      </bottom>
      <diagonal/>
    </border>
    <border>
      <left/>
      <right/>
      <top style="thin">
        <color rgb="FFFF0000"/>
      </top>
      <bottom style="thin">
        <color rgb="FFFF0000"/>
      </bottom>
      <diagonal/>
    </border>
    <border>
      <left/>
      <right style="thick">
        <color rgb="FFFF0000"/>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style="thick">
        <color rgb="FFFF0000"/>
      </left>
      <right style="thin">
        <color indexed="64"/>
      </right>
      <top style="thick">
        <color rgb="FFFF0000"/>
      </top>
      <bottom style="thin">
        <color rgb="FFFF0000"/>
      </bottom>
      <diagonal/>
    </border>
    <border>
      <left style="thin">
        <color indexed="64"/>
      </left>
      <right style="thin">
        <color indexed="64"/>
      </right>
      <top style="thick">
        <color rgb="FFFF0000"/>
      </top>
      <bottom style="thin">
        <color rgb="FFFF0000"/>
      </bottom>
      <diagonal/>
    </border>
    <border>
      <left style="thin">
        <color indexed="64"/>
      </left>
      <right style="thick">
        <color rgb="FFFF0000"/>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ck">
        <color rgb="FFFF0000"/>
      </right>
      <top style="thin">
        <color rgb="FFFF0000"/>
      </top>
      <bottom style="thin">
        <color rgb="FFFF0000"/>
      </bottom>
      <diagonal/>
    </border>
    <border>
      <left style="thick">
        <color rgb="FFFF0000"/>
      </left>
      <right style="thin">
        <color indexed="64"/>
      </right>
      <top style="thin">
        <color rgb="FFFF0000"/>
      </top>
      <bottom style="thick">
        <color rgb="FFFF0000"/>
      </bottom>
      <diagonal/>
    </border>
    <border>
      <left style="thin">
        <color indexed="64"/>
      </left>
      <right style="thin">
        <color indexed="64"/>
      </right>
      <top style="thin">
        <color rgb="FFFF0000"/>
      </top>
      <bottom style="thick">
        <color rgb="FFFF0000"/>
      </bottom>
      <diagonal/>
    </border>
    <border>
      <left style="thin">
        <color indexed="64"/>
      </left>
      <right style="thick">
        <color rgb="FFFF0000"/>
      </right>
      <top style="thin">
        <color rgb="FFFF0000"/>
      </top>
      <bottom style="thick">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top/>
      <bottom style="thin">
        <color rgb="FFFF0000"/>
      </bottom>
      <diagonal/>
    </border>
    <border>
      <left/>
      <right style="thick">
        <color rgb="FFFF0000"/>
      </right>
      <top/>
      <bottom style="thin">
        <color rgb="FFFF0000"/>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style="thin">
        <color indexed="64"/>
      </right>
      <top/>
      <bottom style="thick">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ck">
        <color rgb="FFFF0000"/>
      </left>
      <right style="thin">
        <color rgb="FFFF0000"/>
      </right>
      <top style="thick">
        <color rgb="FFFF0000"/>
      </top>
      <bottom style="thin">
        <color indexed="64"/>
      </bottom>
      <diagonal/>
    </border>
    <border>
      <left style="thin">
        <color rgb="FFFF0000"/>
      </left>
      <right style="thin">
        <color rgb="FFFF0000"/>
      </right>
      <top style="thick">
        <color rgb="FFFF0000"/>
      </top>
      <bottom style="thin">
        <color indexed="64"/>
      </bottom>
      <diagonal/>
    </border>
    <border>
      <left style="thin">
        <color rgb="FFFF0000"/>
      </left>
      <right style="thin">
        <color rgb="FFFF0000"/>
      </right>
      <top style="thick">
        <color rgb="FFFF0000"/>
      </top>
      <bottom/>
      <diagonal/>
    </border>
    <border>
      <left style="thick">
        <color rgb="FFFF0000"/>
      </left>
      <right style="thin">
        <color rgb="FFFF0000"/>
      </right>
      <top style="thin">
        <color indexed="64"/>
      </top>
      <bottom style="thick">
        <color rgb="FFFF0000"/>
      </bottom>
      <diagonal/>
    </border>
    <border>
      <left style="thin">
        <color rgb="FFFF0000"/>
      </left>
      <right style="thin">
        <color rgb="FFFF0000"/>
      </right>
      <top style="thin">
        <color indexed="64"/>
      </top>
      <bottom style="thick">
        <color rgb="FFFF0000"/>
      </bottom>
      <diagonal/>
    </border>
    <border>
      <left style="thin">
        <color rgb="FFFF0000"/>
      </left>
      <right style="thin">
        <color rgb="FFFF0000"/>
      </right>
      <top/>
      <bottom style="thick">
        <color rgb="FFFF0000"/>
      </bottom>
      <diagonal/>
    </border>
    <border>
      <left style="thick">
        <color rgb="FFFF0000"/>
      </left>
      <right style="thin">
        <color rgb="FFFF0000"/>
      </right>
      <top style="thick">
        <color rgb="FFFF0000"/>
      </top>
      <bottom/>
      <diagonal/>
    </border>
    <border>
      <left style="thick">
        <color rgb="FFFF0000"/>
      </left>
      <right style="thin">
        <color rgb="FFFF0000"/>
      </right>
      <top/>
      <bottom style="thick">
        <color rgb="FFFF0000"/>
      </bottom>
      <diagonal/>
    </border>
    <border>
      <left/>
      <right style="thick">
        <color rgb="FFFF0000"/>
      </right>
      <top style="thin">
        <color indexed="64"/>
      </top>
      <bottom style="thin">
        <color indexed="64"/>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
      <left style="thin">
        <color rgb="FFFF0000"/>
      </left>
      <right style="thick">
        <color rgb="FFFF0000"/>
      </right>
      <top/>
      <bottom style="thin">
        <color rgb="FFFF0000"/>
      </bottom>
      <diagonal/>
    </border>
    <border>
      <left style="thick">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rgb="FF000000"/>
      </top>
      <bottom style="thin">
        <color rgb="FF000000"/>
      </bottom>
      <diagonal/>
    </border>
    <border>
      <left style="thin">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n">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right style="medium">
        <color indexed="64"/>
      </right>
      <top style="thin">
        <color auto="1"/>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bottom style="thin">
        <color indexed="64"/>
      </bottom>
      <diagonal/>
    </border>
    <border>
      <left/>
      <right style="thick">
        <color rgb="FFFF0000"/>
      </right>
      <top style="thin">
        <color indexed="64"/>
      </top>
      <bottom/>
      <diagonal/>
    </border>
    <border>
      <left style="thin">
        <color rgb="FFFF0000"/>
      </left>
      <right/>
      <top style="thick">
        <color rgb="FFFF0000"/>
      </top>
      <bottom style="thick">
        <color rgb="FFFF0000"/>
      </bottom>
      <diagonal/>
    </border>
    <border>
      <left/>
      <right style="thin">
        <color rgb="FFFF0000"/>
      </right>
      <top style="thick">
        <color rgb="FFFF0000"/>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right style="thin">
        <color indexed="64"/>
      </right>
      <top style="thick">
        <color rgb="FFFF0000"/>
      </top>
      <bottom style="medium">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rgb="FFFF0000"/>
      </left>
      <right style="hair">
        <color rgb="FFFF0000"/>
      </right>
      <top style="thick">
        <color rgb="FFFF0000"/>
      </top>
      <bottom style="thin">
        <color rgb="FFFF0000"/>
      </bottom>
      <diagonal/>
    </border>
    <border>
      <left style="hair">
        <color rgb="FFFF0000"/>
      </left>
      <right style="thin">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rgb="FFFF0000"/>
      </left>
      <right style="thin">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thick">
        <color rgb="FFFF0000"/>
      </right>
      <top style="thin">
        <color indexed="64"/>
      </top>
      <bottom style="medium">
        <color indexed="64"/>
      </bottom>
      <diagonal/>
    </border>
    <border>
      <left style="medium">
        <color indexed="64"/>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style="thin">
        <color indexed="64"/>
      </top>
      <bottom style="thin">
        <color indexed="64"/>
      </bottom>
      <diagonal/>
    </border>
    <border>
      <left style="thick">
        <color rgb="FFFF0000"/>
      </left>
      <right/>
      <top/>
      <bottom style="thin">
        <color indexed="64"/>
      </bottom>
      <diagonal/>
    </border>
    <border>
      <left style="thick">
        <color rgb="FFFF0000"/>
      </left>
      <right/>
      <top/>
      <bottom style="thin">
        <color theme="1"/>
      </bottom>
      <diagonal/>
    </border>
    <border>
      <left/>
      <right/>
      <top/>
      <bottom style="thin">
        <color theme="1"/>
      </bottom>
      <diagonal/>
    </border>
    <border>
      <left/>
      <right style="thick">
        <color rgb="FFFF0000"/>
      </right>
      <top/>
      <bottom style="thin">
        <color theme="1"/>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thin">
        <color indexed="64"/>
      </right>
      <top style="thin">
        <color indexed="64"/>
      </top>
      <bottom style="thick">
        <color rgb="FFFF0000"/>
      </bottom>
      <diagonal/>
    </border>
    <border>
      <left style="thin">
        <color auto="1"/>
      </left>
      <right style="thin">
        <color auto="1"/>
      </right>
      <top style="thick">
        <color rgb="FFFF0000"/>
      </top>
      <bottom style="medium">
        <color auto="1"/>
      </bottom>
      <diagonal/>
    </border>
    <border>
      <left style="thick">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ck">
        <color rgb="FFFF0000"/>
      </right>
      <top style="thin">
        <color rgb="FFFF0000"/>
      </top>
      <bottom/>
      <diagonal/>
    </border>
    <border>
      <left/>
      <right style="medium">
        <color indexed="64"/>
      </right>
      <top/>
      <bottom style="thin">
        <color indexed="64"/>
      </bottom>
      <diagonal/>
    </border>
    <border>
      <left style="thin">
        <color rgb="FFFF0000"/>
      </left>
      <right/>
      <top style="thick">
        <color rgb="FFFF0000"/>
      </top>
      <bottom style="thin">
        <color rgb="FFFF0000"/>
      </bottom>
      <diagonal/>
    </border>
    <border>
      <left style="thin">
        <color rgb="FFFF0000"/>
      </left>
      <right/>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thick">
        <color rgb="FFFF0000"/>
      </bottom>
      <diagonal/>
    </border>
    <border>
      <left style="thin">
        <color indexed="64"/>
      </left>
      <right/>
      <top style="medium">
        <color indexed="64"/>
      </top>
      <bottom style="medium">
        <color indexed="64"/>
      </bottom>
      <diagonal/>
    </border>
    <border>
      <left/>
      <right/>
      <top style="hair">
        <color indexed="64"/>
      </top>
      <bottom/>
      <diagonal/>
    </border>
    <border>
      <left/>
      <right/>
      <top style="thin">
        <color theme="1"/>
      </top>
      <bottom style="thick">
        <color rgb="FFFF0000"/>
      </bottom>
      <diagonal/>
    </border>
    <border>
      <left style="thin">
        <color indexed="64"/>
      </left>
      <right style="thick">
        <color rgb="FFFF0000"/>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ck">
        <color rgb="FFFF0000"/>
      </left>
      <right style="thick">
        <color rgb="FFFF0000"/>
      </right>
      <top style="thick">
        <color rgb="FFFF0000"/>
      </top>
      <bottom style="thin">
        <color indexed="64"/>
      </bottom>
      <diagonal/>
    </border>
    <border>
      <left/>
      <right style="thin">
        <color indexed="64"/>
      </right>
      <top/>
      <bottom style="thick">
        <color rgb="FFFF0000"/>
      </bottom>
      <diagonal/>
    </border>
    <border>
      <left/>
      <right style="thin">
        <color rgb="FFFF0000"/>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thick">
        <color rgb="FFFF0000"/>
      </right>
      <top style="thin">
        <color rgb="FFFF0000"/>
      </top>
      <bottom/>
      <diagonal/>
    </border>
    <border>
      <left style="thin">
        <color rgb="FFFF0000"/>
      </left>
      <right/>
      <top style="thick">
        <color rgb="FFFF0000"/>
      </top>
      <bottom/>
      <diagonal/>
    </border>
    <border>
      <left style="thin">
        <color rgb="FFFF0000"/>
      </left>
      <right/>
      <top/>
      <bottom style="thick">
        <color rgb="FFFF0000"/>
      </bottom>
      <diagonal/>
    </border>
    <border>
      <left/>
      <right/>
      <top style="thin">
        <color indexed="64"/>
      </top>
      <bottom style="thick">
        <color rgb="FFFF0000"/>
      </bottom>
      <diagonal/>
    </border>
    <border>
      <left/>
      <right style="thick">
        <color rgb="FFFF0000"/>
      </right>
      <top style="thin">
        <color rgb="FFFF0000"/>
      </top>
      <bottom/>
      <diagonal/>
    </border>
    <border>
      <left style="thick">
        <color rgb="FFFF0000"/>
      </left>
      <right/>
      <top style="thin">
        <color rgb="FFFF0000"/>
      </top>
      <bottom/>
      <diagonal/>
    </border>
    <border>
      <left/>
      <right style="thick">
        <color rgb="FFFF0000"/>
      </right>
      <top style="hair">
        <color indexed="64"/>
      </top>
      <bottom style="thin">
        <color indexed="64"/>
      </bottom>
      <diagonal/>
    </border>
    <border>
      <left style="thick">
        <color rgb="FFFF0000"/>
      </left>
      <right/>
      <top/>
      <bottom style="thin">
        <color rgb="FFFF0000"/>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rgb="FFFF0000"/>
      </left>
      <right/>
      <top/>
      <bottom style="hair">
        <color indexed="64"/>
      </bottom>
      <diagonal/>
    </border>
    <border>
      <left/>
      <right style="thin">
        <color indexed="64"/>
      </right>
      <top style="hair">
        <color indexed="64"/>
      </top>
      <bottom style="hair">
        <color indexed="64"/>
      </bottom>
      <diagonal/>
    </border>
    <border>
      <left/>
      <right style="thick">
        <color rgb="FFFF0000"/>
      </right>
      <top/>
      <bottom style="hair">
        <color indexed="64"/>
      </bottom>
      <diagonal/>
    </border>
    <border>
      <left style="thick">
        <color rgb="FFFF0000"/>
      </left>
      <right/>
      <top style="hair">
        <color indexed="64"/>
      </top>
      <bottom/>
      <diagonal/>
    </border>
    <border>
      <left style="thin">
        <color indexed="64"/>
      </left>
      <right/>
      <top style="hair">
        <color indexed="64"/>
      </top>
      <bottom/>
      <diagonal/>
    </border>
    <border>
      <left/>
      <right style="thick">
        <color rgb="FFFF0000"/>
      </right>
      <top style="hair">
        <color indexed="64"/>
      </top>
      <bottom/>
      <diagonal/>
    </border>
    <border>
      <left/>
      <right style="thin">
        <color indexed="64"/>
      </right>
      <top style="hair">
        <color indexed="64"/>
      </top>
      <bottom/>
      <diagonal/>
    </border>
    <border>
      <left/>
      <right style="thin">
        <color indexed="64"/>
      </right>
      <top style="thick">
        <color rgb="FFFF0000"/>
      </top>
      <bottom/>
      <diagonal/>
    </border>
    <border>
      <left style="thin">
        <color indexed="64"/>
      </left>
      <right/>
      <top style="thick">
        <color rgb="FFFF0000"/>
      </top>
      <bottom/>
      <diagonal/>
    </border>
    <border>
      <left style="thin">
        <color indexed="64"/>
      </left>
      <right/>
      <top/>
      <bottom style="thick">
        <color rgb="FFFF0000"/>
      </bottom>
      <diagonal/>
    </border>
    <border diagonalUp="1">
      <left style="medium">
        <color rgb="FFFF0000"/>
      </left>
      <right/>
      <top style="medium">
        <color rgb="FFFF0000"/>
      </top>
      <bottom style="medium">
        <color rgb="FFFF0000"/>
      </bottom>
      <diagonal style="thin">
        <color rgb="FFFF0000"/>
      </diagonal>
    </border>
    <border diagonalUp="1">
      <left/>
      <right/>
      <top style="medium">
        <color rgb="FFFF0000"/>
      </top>
      <bottom style="medium">
        <color rgb="FFFF0000"/>
      </bottom>
      <diagonal style="thin">
        <color rgb="FFFF0000"/>
      </diagonal>
    </border>
    <border diagonalUp="1">
      <left/>
      <right style="thin">
        <color rgb="FFFF0000"/>
      </right>
      <top style="medium">
        <color rgb="FFFF0000"/>
      </top>
      <bottom style="medium">
        <color rgb="FFFF0000"/>
      </bottom>
      <diagonal style="thin">
        <color rgb="FFFF0000"/>
      </diagonal>
    </border>
    <border>
      <left style="medium">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rgb="FFFF0000"/>
      </left>
      <right style="thin">
        <color indexed="64"/>
      </right>
      <top style="thick">
        <color rgb="FFFF0000"/>
      </top>
      <bottom style="medium">
        <color rgb="FFFF0000"/>
      </bottom>
      <diagonal/>
    </border>
    <border>
      <left style="thin">
        <color indexed="64"/>
      </left>
      <right style="thin">
        <color indexed="64"/>
      </right>
      <top style="thick">
        <color rgb="FFFF0000"/>
      </top>
      <bottom style="medium">
        <color rgb="FFFF0000"/>
      </bottom>
      <diagonal/>
    </border>
    <border>
      <left style="thin">
        <color indexed="64"/>
      </left>
      <right style="thick">
        <color rgb="FFFF0000"/>
      </right>
      <top style="thick">
        <color rgb="FFFF0000"/>
      </top>
      <bottom style="medium">
        <color rgb="FFFF0000"/>
      </bottom>
      <diagonal/>
    </border>
  </borders>
  <cellStyleXfs count="3">
    <xf numFmtId="0" fontId="0" fillId="0" borderId="0">
      <alignment vertical="center"/>
    </xf>
    <xf numFmtId="38" fontId="16" fillId="0" borderId="0" applyFont="0" applyFill="0" applyBorder="0" applyAlignment="0" applyProtection="0">
      <alignment vertical="center"/>
    </xf>
    <xf numFmtId="0" fontId="71" fillId="0" borderId="0" applyNumberFormat="0" applyFill="0" applyBorder="0" applyAlignment="0" applyProtection="0">
      <alignment vertical="center"/>
    </xf>
  </cellStyleXfs>
  <cellXfs count="1163">
    <xf numFmtId="0" fontId="0" fillId="0" borderId="0" xfId="0">
      <alignment vertical="center"/>
    </xf>
    <xf numFmtId="0" fontId="2" fillId="0" borderId="0" xfId="0" applyFont="1">
      <alignment vertical="center"/>
    </xf>
    <xf numFmtId="0" fontId="3" fillId="0" borderId="0" xfId="0" applyFont="1">
      <alignmen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8" fillId="0" borderId="0" xfId="0" applyFont="1">
      <alignment vertical="center"/>
    </xf>
    <xf numFmtId="0" fontId="4" fillId="0" borderId="0" xfId="0" applyFont="1">
      <alignment vertical="center"/>
    </xf>
    <xf numFmtId="0" fontId="10" fillId="0" borderId="0" xfId="0" applyFont="1" applyBorder="1">
      <alignment vertical="center"/>
    </xf>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Fill="1" applyBorder="1">
      <alignment vertical="center"/>
    </xf>
    <xf numFmtId="0" fontId="0" fillId="0" borderId="0" xfId="0" applyBorder="1" applyAlignment="1">
      <alignment horizontal="center" vertical="center"/>
    </xf>
    <xf numFmtId="0" fontId="8"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wrapText="1"/>
    </xf>
    <xf numFmtId="0" fontId="3" fillId="0" borderId="0" xfId="0" applyFont="1" applyBorder="1" applyAlignment="1">
      <alignment horizontal="center" vertical="center"/>
    </xf>
    <xf numFmtId="0" fontId="0" fillId="0" borderId="1" xfId="0"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0" xfId="0"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Alignment="1">
      <alignment vertical="center"/>
    </xf>
    <xf numFmtId="0" fontId="19" fillId="0" borderId="0" xfId="0" applyFont="1" applyAlignment="1">
      <alignment vertical="center"/>
    </xf>
    <xf numFmtId="0" fontId="20" fillId="0" borderId="0" xfId="0" applyFont="1">
      <alignment vertical="center"/>
    </xf>
    <xf numFmtId="0" fontId="8" fillId="0" borderId="0" xfId="0" applyFont="1" applyAlignment="1">
      <alignment horizontal="left" vertical="center"/>
    </xf>
    <xf numFmtId="0" fontId="19" fillId="0" borderId="0" xfId="0" applyFont="1" applyBorder="1" applyAlignment="1">
      <alignment vertical="center"/>
    </xf>
    <xf numFmtId="0" fontId="8" fillId="0" borderId="18" xfId="0" applyFont="1" applyBorder="1" applyAlignment="1">
      <alignment horizontal="right" vertical="center" wrapText="1"/>
    </xf>
    <xf numFmtId="0" fontId="8" fillId="0" borderId="4" xfId="0" applyFont="1" applyBorder="1" applyAlignment="1">
      <alignment horizontal="right" vertical="center" wrapText="1"/>
    </xf>
    <xf numFmtId="0" fontId="8" fillId="0" borderId="60" xfId="0" applyFont="1" applyBorder="1" applyAlignment="1">
      <alignment horizontal="right" vertical="center" wrapText="1"/>
    </xf>
    <xf numFmtId="0" fontId="8" fillId="0" borderId="0" xfId="0" applyFont="1" applyBorder="1" applyAlignment="1">
      <alignment horizontal="left" vertical="center" wrapText="1"/>
    </xf>
    <xf numFmtId="0" fontId="8" fillId="0" borderId="63" xfId="0" applyFont="1" applyBorder="1" applyAlignment="1">
      <alignment horizontal="center" vertical="center" wrapText="1"/>
    </xf>
    <xf numFmtId="0" fontId="24" fillId="0" borderId="0" xfId="0" applyFont="1" applyAlignment="1">
      <alignment vertical="center" wrapText="1"/>
    </xf>
    <xf numFmtId="0" fontId="25" fillId="0" borderId="0" xfId="0" applyFont="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3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0" xfId="0" applyFont="1" applyBorder="1" applyAlignment="1">
      <alignment horizontal="justify" vertical="center" wrapText="1"/>
    </xf>
    <xf numFmtId="0" fontId="8" fillId="0" borderId="0" xfId="0" applyFont="1" applyAlignment="1">
      <alignment vertical="center" wrapText="1"/>
    </xf>
    <xf numFmtId="0" fontId="26" fillId="0" borderId="0" xfId="0" applyFont="1" applyAlignment="1">
      <alignment horizontal="justify" vertical="center"/>
    </xf>
    <xf numFmtId="0" fontId="27" fillId="0" borderId="0" xfId="0" applyFont="1"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 xfId="0" applyBorder="1" applyAlignment="1"/>
    <xf numFmtId="0" fontId="0" fillId="0" borderId="1" xfId="0" applyBorder="1" applyAlignment="1">
      <alignment vertical="center"/>
    </xf>
    <xf numFmtId="0" fontId="0" fillId="0" borderId="0" xfId="0" applyAlignment="1">
      <alignment horizontal="left" vertical="center" wrapText="1"/>
    </xf>
    <xf numFmtId="0" fontId="0" fillId="0" borderId="6" xfId="0" applyBorder="1" applyAlignment="1"/>
    <xf numFmtId="0" fontId="0" fillId="0" borderId="7" xfId="0" applyBorder="1" applyAlignment="1"/>
    <xf numFmtId="0" fontId="0" fillId="0" borderId="0" xfId="0" applyBorder="1" applyAlignment="1">
      <alignment horizontal="center" vertical="center" shrinkToFit="1"/>
    </xf>
    <xf numFmtId="0" fontId="5" fillId="0" borderId="6" xfId="0" applyFont="1" applyBorder="1">
      <alignment vertical="center"/>
    </xf>
    <xf numFmtId="0" fontId="6" fillId="0" borderId="6" xfId="0" applyFont="1" applyBorder="1">
      <alignment vertical="center"/>
    </xf>
    <xf numFmtId="0" fontId="10" fillId="0" borderId="6" xfId="0" applyFont="1" applyBorder="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0" fillId="0" borderId="6" xfId="0" applyBorder="1" applyAlignment="1">
      <alignment horizontal="left" vertical="center"/>
    </xf>
    <xf numFmtId="0" fontId="0" fillId="0" borderId="7" xfId="0" applyBorder="1">
      <alignment vertical="center"/>
    </xf>
    <xf numFmtId="0" fontId="0" fillId="0" borderId="6" xfId="0" applyBorder="1">
      <alignment vertical="center"/>
    </xf>
    <xf numFmtId="0" fontId="0" fillId="0" borderId="10" xfId="0" applyBorder="1">
      <alignment vertical="center"/>
    </xf>
    <xf numFmtId="0" fontId="11" fillId="0" borderId="3" xfId="0" applyFont="1" applyBorder="1" applyAlignment="1">
      <alignment horizontal="center" vertical="center" wrapText="1" shrinkToFit="1"/>
    </xf>
    <xf numFmtId="0" fontId="29" fillId="0" borderId="0" xfId="0" applyFont="1">
      <alignment vertical="center"/>
    </xf>
    <xf numFmtId="0" fontId="0" fillId="0" borderId="0" xfId="0" applyFill="1">
      <alignment vertical="center"/>
    </xf>
    <xf numFmtId="0" fontId="0" fillId="0" borderId="106" xfId="0" applyBorder="1" applyAlignment="1">
      <alignment horizontal="center" vertical="center"/>
    </xf>
    <xf numFmtId="0" fontId="0" fillId="0" borderId="109" xfId="0" applyBorder="1">
      <alignment vertical="center"/>
    </xf>
    <xf numFmtId="0" fontId="7" fillId="0" borderId="0" xfId="0" applyFont="1" applyBorder="1">
      <alignment vertical="center"/>
    </xf>
    <xf numFmtId="0" fontId="0" fillId="0" borderId="6" xfId="0" applyBorder="1" applyAlignment="1">
      <alignment horizontal="center" vertical="center"/>
    </xf>
    <xf numFmtId="0" fontId="8" fillId="0" borderId="20" xfId="0" applyFont="1" applyBorder="1" applyAlignment="1">
      <alignment horizontal="center" vertical="center" wrapText="1"/>
    </xf>
    <xf numFmtId="0" fontId="8" fillId="0" borderId="0" xfId="0" applyFont="1" applyAlignment="1">
      <alignment horizontal="left" vertical="center" wrapText="1"/>
    </xf>
    <xf numFmtId="0" fontId="8" fillId="0" borderId="8" xfId="0" applyFont="1" applyBorder="1" applyAlignment="1">
      <alignment vertical="center" wrapText="1"/>
    </xf>
    <xf numFmtId="0" fontId="8" fillId="0" borderId="28" xfId="0" applyFont="1" applyBorder="1" applyAlignment="1">
      <alignment vertical="center" wrapText="1"/>
    </xf>
    <xf numFmtId="0" fontId="32" fillId="0" borderId="0" xfId="0" applyFont="1" applyAlignment="1">
      <alignment horizontal="left" vertical="center" wrapText="1"/>
    </xf>
    <xf numFmtId="0" fontId="8" fillId="0" borderId="3" xfId="0" applyFont="1" applyBorder="1" applyAlignment="1">
      <alignment horizontal="center" wrapText="1"/>
    </xf>
    <xf numFmtId="49" fontId="8" fillId="0" borderId="34"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0" fontId="8" fillId="2" borderId="10" xfId="0" applyFont="1" applyFill="1" applyBorder="1" applyAlignment="1">
      <alignment horizontal="right" vertical="center" wrapText="1"/>
    </xf>
    <xf numFmtId="0" fontId="23" fillId="3" borderId="67" xfId="0" applyFont="1" applyFill="1" applyBorder="1" applyAlignment="1">
      <alignment horizontal="right" vertical="center" wrapText="1"/>
    </xf>
    <xf numFmtId="0" fontId="8" fillId="0" borderId="30" xfId="0" applyFont="1" applyBorder="1" applyAlignment="1">
      <alignment vertical="center" wrapText="1"/>
    </xf>
    <xf numFmtId="0" fontId="8" fillId="0" borderId="35" xfId="0" applyFont="1" applyBorder="1" applyAlignment="1">
      <alignment vertical="center" wrapText="1"/>
    </xf>
    <xf numFmtId="0" fontId="8" fillId="0" borderId="12" xfId="0" applyFont="1" applyBorder="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8" fillId="0" borderId="20" xfId="0" applyFont="1" applyBorder="1" applyAlignment="1">
      <alignment horizontal="left" vertical="center" wrapText="1"/>
    </xf>
    <xf numFmtId="0" fontId="8" fillId="3" borderId="54" xfId="0" applyFont="1" applyFill="1" applyBorder="1" applyAlignment="1">
      <alignment horizontal="center" vertical="center" wrapText="1"/>
    </xf>
    <xf numFmtId="0" fontId="8" fillId="3" borderId="54" xfId="0" applyFont="1" applyFill="1" applyBorder="1" applyAlignment="1">
      <alignment horizontal="justify" vertical="center" wrapText="1"/>
    </xf>
    <xf numFmtId="0" fontId="23" fillId="3" borderId="55" xfId="0" applyFont="1" applyFill="1" applyBorder="1" applyAlignment="1">
      <alignment horizontal="justify" vertical="center" wrapText="1"/>
    </xf>
    <xf numFmtId="0" fontId="8" fillId="0" borderId="4" xfId="0" applyFont="1" applyBorder="1" applyAlignment="1">
      <alignment vertical="center" wrapText="1"/>
    </xf>
    <xf numFmtId="0" fontId="35" fillId="0" borderId="0" xfId="0" applyFont="1">
      <alignment vertical="center"/>
    </xf>
    <xf numFmtId="0" fontId="36" fillId="0" borderId="0" xfId="0" applyFont="1">
      <alignment vertical="center"/>
    </xf>
    <xf numFmtId="0" fontId="0" fillId="0" borderId="1" xfId="0" applyBorder="1">
      <alignment vertical="center"/>
    </xf>
    <xf numFmtId="0" fontId="0" fillId="0" borderId="0" xfId="0">
      <alignment vertical="center"/>
    </xf>
    <xf numFmtId="0" fontId="0" fillId="0" borderId="0" xfId="0" applyAlignment="1">
      <alignment horizontal="right" vertical="center"/>
    </xf>
    <xf numFmtId="0" fontId="8" fillId="0" borderId="8" xfId="0" applyFont="1" applyBorder="1" applyAlignment="1">
      <alignment horizontal="center" vertical="center" wrapText="1"/>
    </xf>
    <xf numFmtId="0" fontId="0" fillId="0" borderId="2" xfId="0" applyBorder="1">
      <alignment vertical="center"/>
    </xf>
    <xf numFmtId="0" fontId="0" fillId="0" borderId="0" xfId="0">
      <alignment vertical="center"/>
    </xf>
    <xf numFmtId="0" fontId="0" fillId="0" borderId="0" xfId="0" applyBorder="1">
      <alignment vertical="center"/>
    </xf>
    <xf numFmtId="0" fontId="7" fillId="0" borderId="33" xfId="0" applyFont="1" applyBorder="1" applyAlignment="1">
      <alignment horizontal="center" vertical="center" wrapText="1"/>
    </xf>
    <xf numFmtId="0" fontId="0" fillId="0" borderId="54" xfId="0" applyBorder="1" applyAlignment="1">
      <alignment horizontal="center" vertical="center"/>
    </xf>
    <xf numFmtId="0" fontId="39" fillId="0" borderId="176" xfId="0" applyFont="1"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xf>
    <xf numFmtId="0" fontId="7" fillId="0" borderId="63" xfId="0" applyFont="1" applyBorder="1" applyAlignment="1">
      <alignment horizontal="center" vertical="center" wrapText="1"/>
    </xf>
    <xf numFmtId="0" fontId="0" fillId="0" borderId="64" xfId="0" applyBorder="1" applyAlignment="1">
      <alignment horizontal="center" vertical="center"/>
    </xf>
    <xf numFmtId="0" fontId="0" fillId="0" borderId="177" xfId="0" applyBorder="1" applyAlignment="1">
      <alignment horizontal="center" vertical="center" shrinkToFit="1"/>
    </xf>
    <xf numFmtId="0" fontId="0" fillId="0" borderId="178" xfId="0" applyBorder="1" applyAlignment="1">
      <alignment horizontal="center" vertical="center" shrinkToFit="1"/>
    </xf>
    <xf numFmtId="0" fontId="0" fillId="0" borderId="65" xfId="0" applyBorder="1" applyAlignment="1">
      <alignment vertical="center" shrinkToFit="1"/>
    </xf>
    <xf numFmtId="0" fontId="0" fillId="0" borderId="66" xfId="0" applyBorder="1" applyAlignment="1">
      <alignment vertical="center" shrinkToFit="1"/>
    </xf>
    <xf numFmtId="0" fontId="0" fillId="0" borderId="180" xfId="0" applyBorder="1" applyAlignment="1">
      <alignment horizontal="center" vertical="center"/>
    </xf>
    <xf numFmtId="0" fontId="0" fillId="0" borderId="179" xfId="0" applyBorder="1" applyAlignment="1">
      <alignment horizontal="center" vertical="center"/>
    </xf>
    <xf numFmtId="0" fontId="0" fillId="0" borderId="154" xfId="0" applyBorder="1" applyAlignment="1">
      <alignment horizontal="left" vertical="center"/>
    </xf>
    <xf numFmtId="0" fontId="0" fillId="4" borderId="82" xfId="0" applyFill="1" applyBorder="1" applyAlignment="1" applyProtection="1">
      <alignment horizontal="left" vertical="center"/>
      <protection locked="0"/>
    </xf>
    <xf numFmtId="0" fontId="0" fillId="4" borderId="119" xfId="0" applyFill="1" applyBorder="1" applyAlignment="1" applyProtection="1">
      <alignment horizontal="left" vertical="center"/>
      <protection locked="0"/>
    </xf>
    <xf numFmtId="0" fontId="0" fillId="4" borderId="120" xfId="0" applyFill="1" applyBorder="1" applyAlignment="1" applyProtection="1">
      <alignment horizontal="left" vertical="center"/>
      <protection locked="0"/>
    </xf>
    <xf numFmtId="0" fontId="0" fillId="4" borderId="84" xfId="0" applyFill="1" applyBorder="1" applyAlignment="1" applyProtection="1">
      <alignment horizontal="left" vertical="center"/>
      <protection locked="0"/>
    </xf>
    <xf numFmtId="0" fontId="0" fillId="4" borderId="81" xfId="0" applyFill="1" applyBorder="1" applyAlignment="1" applyProtection="1">
      <alignment horizontal="left" vertical="center"/>
      <protection locked="0"/>
    </xf>
    <xf numFmtId="0" fontId="8" fillId="4" borderId="81" xfId="0" applyFont="1" applyFill="1" applyBorder="1" applyAlignment="1" applyProtection="1">
      <alignment horizontal="center" vertical="center" wrapText="1"/>
      <protection locked="0"/>
    </xf>
    <xf numFmtId="0" fontId="8" fillId="4" borderId="111" xfId="0" applyFont="1" applyFill="1" applyBorder="1" applyAlignment="1" applyProtection="1">
      <alignment horizontal="center" vertical="center" wrapText="1"/>
      <protection locked="0"/>
    </xf>
    <xf numFmtId="0" fontId="8" fillId="4" borderId="112" xfId="0" applyFont="1" applyFill="1" applyBorder="1" applyAlignment="1" applyProtection="1">
      <alignment horizontal="center" vertical="center" wrapText="1"/>
      <protection locked="0"/>
    </xf>
    <xf numFmtId="0" fontId="8" fillId="4" borderId="122" xfId="0" applyFont="1" applyFill="1" applyBorder="1" applyAlignment="1" applyProtection="1">
      <alignment horizontal="center" vertical="center" wrapText="1"/>
      <protection locked="0"/>
    </xf>
    <xf numFmtId="0" fontId="8" fillId="4" borderId="123" xfId="0" applyFont="1" applyFill="1" applyBorder="1" applyAlignment="1" applyProtection="1">
      <alignment horizontal="center" vertical="center" wrapText="1"/>
      <protection locked="0"/>
    </xf>
    <xf numFmtId="0" fontId="23" fillId="4" borderId="113" xfId="0" applyFont="1" applyFill="1" applyBorder="1" applyAlignment="1" applyProtection="1">
      <alignment horizontal="center" vertical="center" wrapText="1"/>
      <protection locked="0"/>
    </xf>
    <xf numFmtId="0" fontId="23" fillId="4" borderId="137" xfId="0" applyFont="1" applyFill="1" applyBorder="1" applyAlignment="1" applyProtection="1">
      <alignment horizontal="center" vertical="center" wrapText="1"/>
      <protection locked="0"/>
    </xf>
    <xf numFmtId="0" fontId="23" fillId="4" borderId="124" xfId="0" applyFont="1" applyFill="1" applyBorder="1" applyAlignment="1" applyProtection="1">
      <alignment horizontal="center" vertical="center" wrapText="1"/>
      <protection locked="0"/>
    </xf>
    <xf numFmtId="0" fontId="23" fillId="4" borderId="116" xfId="0" applyFont="1" applyFill="1" applyBorder="1" applyAlignment="1" applyProtection="1">
      <alignment horizontal="center" vertical="center" wrapText="1"/>
      <protection locked="0"/>
    </xf>
    <xf numFmtId="0" fontId="23" fillId="4" borderId="136" xfId="0" applyFont="1" applyFill="1" applyBorder="1" applyAlignment="1" applyProtection="1">
      <alignment horizontal="center" vertical="center" wrapText="1"/>
      <protection locked="0"/>
    </xf>
    <xf numFmtId="0" fontId="0" fillId="0" borderId="7" xfId="0" applyFill="1" applyBorder="1" applyAlignment="1">
      <alignment horizontal="center" vertical="center"/>
    </xf>
    <xf numFmtId="0" fontId="0" fillId="4" borderId="134" xfId="0" applyFill="1" applyBorder="1" applyAlignment="1" applyProtection="1">
      <alignment horizontal="center" vertical="center"/>
      <protection locked="0"/>
    </xf>
    <xf numFmtId="0" fontId="0" fillId="4" borderId="111" xfId="0" applyFill="1" applyBorder="1" applyAlignment="1" applyProtection="1">
      <alignment horizontal="center" vertical="center" shrinkToFit="1"/>
      <protection locked="0"/>
    </xf>
    <xf numFmtId="0" fontId="0" fillId="4" borderId="112" xfId="0" applyFill="1" applyBorder="1" applyAlignment="1" applyProtection="1">
      <alignment horizontal="center" vertical="center"/>
      <protection locked="0"/>
    </xf>
    <xf numFmtId="0" fontId="0" fillId="4" borderId="170" xfId="0" applyFill="1" applyBorder="1" applyAlignment="1" applyProtection="1">
      <alignment horizontal="center" vertical="center" shrinkToFit="1"/>
      <protection locked="0"/>
    </xf>
    <xf numFmtId="0" fontId="0" fillId="4" borderId="171" xfId="0" applyFill="1" applyBorder="1" applyAlignment="1" applyProtection="1">
      <alignment horizontal="center" vertical="center" shrinkToFit="1"/>
      <protection locked="0"/>
    </xf>
    <xf numFmtId="0" fontId="0" fillId="4" borderId="112" xfId="0" applyFill="1" applyBorder="1" applyAlignment="1" applyProtection="1">
      <alignment horizontal="center" vertical="center" shrinkToFit="1"/>
      <protection locked="0"/>
    </xf>
    <xf numFmtId="0" fontId="0" fillId="4" borderId="170" xfId="0" applyFill="1" applyBorder="1" applyAlignment="1" applyProtection="1">
      <alignment horizontal="center" vertical="center"/>
      <protection locked="0"/>
    </xf>
    <xf numFmtId="0" fontId="0" fillId="4" borderId="171" xfId="0" applyFill="1" applyBorder="1" applyAlignment="1" applyProtection="1">
      <alignment horizontal="center" vertical="center"/>
      <protection locked="0"/>
    </xf>
    <xf numFmtId="0" fontId="0" fillId="4" borderId="113" xfId="0" applyFill="1" applyBorder="1" applyAlignment="1" applyProtection="1">
      <alignment vertical="center" shrinkToFit="1"/>
      <protection locked="0"/>
    </xf>
    <xf numFmtId="0" fontId="0" fillId="4" borderId="122" xfId="0" applyFill="1" applyBorder="1" applyAlignment="1" applyProtection="1">
      <alignment horizontal="center" vertical="center" shrinkToFit="1"/>
      <protection locked="0"/>
    </xf>
    <xf numFmtId="0" fontId="0" fillId="4" borderId="123" xfId="0" applyFill="1" applyBorder="1" applyAlignment="1" applyProtection="1">
      <alignment horizontal="center" vertical="center"/>
      <protection locked="0"/>
    </xf>
    <xf numFmtId="0" fontId="0" fillId="4" borderId="172" xfId="0" applyFill="1" applyBorder="1" applyAlignment="1" applyProtection="1">
      <alignment horizontal="center" vertical="center" shrinkToFit="1"/>
      <protection locked="0"/>
    </xf>
    <xf numFmtId="0" fontId="0" fillId="4" borderId="173" xfId="0" applyFill="1" applyBorder="1" applyAlignment="1" applyProtection="1">
      <alignment horizontal="center" vertical="center" shrinkToFit="1"/>
      <protection locked="0"/>
    </xf>
    <xf numFmtId="0" fontId="0" fillId="4" borderId="123" xfId="0" applyFill="1" applyBorder="1" applyAlignment="1" applyProtection="1">
      <alignment horizontal="center" vertical="center" shrinkToFit="1"/>
      <protection locked="0"/>
    </xf>
    <xf numFmtId="0" fontId="0" fillId="4" borderId="172" xfId="0" applyFill="1" applyBorder="1" applyAlignment="1" applyProtection="1">
      <alignment horizontal="center" vertical="center"/>
      <protection locked="0"/>
    </xf>
    <xf numFmtId="0" fontId="0" fillId="4" borderId="173" xfId="0" applyFill="1" applyBorder="1" applyAlignment="1" applyProtection="1">
      <alignment horizontal="center" vertical="center"/>
      <protection locked="0"/>
    </xf>
    <xf numFmtId="0" fontId="0" fillId="4" borderId="124" xfId="0" applyFill="1" applyBorder="1" applyAlignment="1" applyProtection="1">
      <alignment vertical="center" shrinkToFit="1"/>
      <protection locked="0"/>
    </xf>
    <xf numFmtId="0" fontId="0" fillId="4" borderId="114" xfId="0" applyFill="1" applyBorder="1" applyAlignment="1" applyProtection="1">
      <alignment horizontal="center" vertical="center" shrinkToFit="1"/>
      <protection locked="0"/>
    </xf>
    <xf numFmtId="0" fontId="0" fillId="4" borderId="115" xfId="0" applyFill="1" applyBorder="1" applyAlignment="1" applyProtection="1">
      <alignment horizontal="center" vertical="center"/>
      <protection locked="0"/>
    </xf>
    <xf numFmtId="0" fontId="0" fillId="4" borderId="174" xfId="0" applyFill="1" applyBorder="1" applyAlignment="1" applyProtection="1">
      <alignment horizontal="center" vertical="center" shrinkToFit="1"/>
      <protection locked="0"/>
    </xf>
    <xf numFmtId="0" fontId="0" fillId="4" borderId="175" xfId="0" applyFill="1" applyBorder="1" applyAlignment="1" applyProtection="1">
      <alignment horizontal="center" vertical="center" shrinkToFit="1"/>
      <protection locked="0"/>
    </xf>
    <xf numFmtId="0" fontId="0" fillId="4" borderId="115" xfId="0" applyFill="1" applyBorder="1" applyAlignment="1" applyProtection="1">
      <alignment horizontal="center" vertical="center" shrinkToFit="1"/>
      <protection locked="0"/>
    </xf>
    <xf numFmtId="0" fontId="0" fillId="4" borderId="174" xfId="0" applyFill="1" applyBorder="1" applyAlignment="1" applyProtection="1">
      <alignment horizontal="center" vertical="center"/>
      <protection locked="0"/>
    </xf>
    <xf numFmtId="0" fontId="0" fillId="4" borderId="175" xfId="0" applyFill="1" applyBorder="1" applyAlignment="1" applyProtection="1">
      <alignment horizontal="center" vertical="center"/>
      <protection locked="0"/>
    </xf>
    <xf numFmtId="0" fontId="0" fillId="4" borderId="116" xfId="0" applyFill="1" applyBorder="1" applyAlignment="1" applyProtection="1">
      <alignment vertical="center" shrinkToFit="1"/>
      <protection locked="0"/>
    </xf>
    <xf numFmtId="0" fontId="0" fillId="4" borderId="82" xfId="0" applyFill="1" applyBorder="1" applyAlignment="1" applyProtection="1">
      <alignment horizontal="center" vertical="center"/>
      <protection locked="0"/>
    </xf>
    <xf numFmtId="0" fontId="0" fillId="4" borderId="83" xfId="0" applyFill="1" applyBorder="1" applyAlignment="1" applyProtection="1">
      <alignment horizontal="center" vertical="center"/>
      <protection locked="0"/>
    </xf>
    <xf numFmtId="0" fontId="0" fillId="0" borderId="187" xfId="0" applyBorder="1" applyAlignment="1">
      <alignment horizontal="center" vertical="center"/>
    </xf>
    <xf numFmtId="0" fontId="7" fillId="0" borderId="176" xfId="0" applyFont="1" applyBorder="1" applyAlignment="1">
      <alignment horizontal="center" vertical="center" wrapText="1"/>
    </xf>
    <xf numFmtId="0" fontId="0" fillId="0" borderId="188" xfId="0" applyBorder="1" applyAlignment="1">
      <alignment horizontal="center" vertical="center" shrinkToFit="1"/>
    </xf>
    <xf numFmtId="0" fontId="7" fillId="0" borderId="189" xfId="0" applyFont="1" applyBorder="1" applyAlignment="1">
      <alignment horizontal="center" vertical="center" wrapText="1"/>
    </xf>
    <xf numFmtId="0" fontId="7" fillId="0" borderId="187" xfId="0" applyFont="1" applyBorder="1" applyAlignment="1">
      <alignment horizontal="center" vertical="center" wrapText="1"/>
    </xf>
    <xf numFmtId="0" fontId="15" fillId="0" borderId="176" xfId="0" applyFont="1" applyBorder="1" applyAlignment="1">
      <alignment horizontal="center" vertical="center" wrapText="1"/>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3" xfId="0" applyBorder="1">
      <alignment vertical="center"/>
    </xf>
    <xf numFmtId="0" fontId="0" fillId="0" borderId="5" xfId="0" applyBorder="1">
      <alignment vertical="center"/>
    </xf>
    <xf numFmtId="38" fontId="0" fillId="0" borderId="1" xfId="0" applyNumberFormat="1" applyBorder="1">
      <alignment vertical="center"/>
    </xf>
    <xf numFmtId="0" fontId="0" fillId="0" borderId="14" xfId="0" applyBorder="1">
      <alignment vertical="center"/>
    </xf>
    <xf numFmtId="57" fontId="0" fillId="0" borderId="3" xfId="0" quotePrefix="1" applyNumberFormat="1" applyBorder="1">
      <alignment vertical="center"/>
    </xf>
    <xf numFmtId="0" fontId="0" fillId="0" borderId="13" xfId="0" applyBorder="1">
      <alignment vertical="center"/>
    </xf>
    <xf numFmtId="0" fontId="0" fillId="0" borderId="18" xfId="0" applyBorder="1">
      <alignment vertical="center"/>
    </xf>
    <xf numFmtId="0" fontId="0" fillId="0" borderId="0" xfId="0">
      <alignment vertical="center"/>
    </xf>
    <xf numFmtId="0" fontId="0" fillId="0" borderId="4" xfId="0" applyFill="1" applyBorder="1">
      <alignment vertical="center"/>
    </xf>
    <xf numFmtId="0" fontId="8" fillId="0" borderId="192" xfId="0" applyFont="1" applyFill="1" applyBorder="1" applyAlignment="1" applyProtection="1">
      <alignment horizontal="center" vertical="center" wrapText="1"/>
    </xf>
    <xf numFmtId="0" fontId="23" fillId="4" borderId="111" xfId="0" applyFont="1" applyFill="1" applyBorder="1" applyAlignment="1" applyProtection="1">
      <alignment horizontal="center" vertical="center" wrapText="1"/>
      <protection locked="0"/>
    </xf>
    <xf numFmtId="0" fontId="23" fillId="4" borderId="112" xfId="0" applyFont="1" applyFill="1" applyBorder="1" applyAlignment="1" applyProtection="1">
      <alignment horizontal="center" vertical="center" wrapText="1"/>
      <protection locked="0"/>
    </xf>
    <xf numFmtId="0" fontId="23" fillId="4" borderId="138" xfId="0" applyFont="1" applyFill="1" applyBorder="1" applyAlignment="1" applyProtection="1">
      <alignment horizontal="center" vertical="center" wrapText="1"/>
      <protection locked="0"/>
    </xf>
    <xf numFmtId="0" fontId="23" fillId="4" borderId="139" xfId="0" applyFont="1" applyFill="1" applyBorder="1" applyAlignment="1" applyProtection="1">
      <alignment horizontal="center" vertical="center" wrapText="1"/>
      <protection locked="0"/>
    </xf>
    <xf numFmtId="0" fontId="23" fillId="4" borderId="122" xfId="0" applyFont="1" applyFill="1" applyBorder="1" applyAlignment="1" applyProtection="1">
      <alignment horizontal="center" vertical="center" wrapText="1"/>
      <protection locked="0"/>
    </xf>
    <xf numFmtId="0" fontId="23" fillId="4" borderId="123" xfId="0" applyFont="1" applyFill="1" applyBorder="1" applyAlignment="1" applyProtection="1">
      <alignment horizontal="center" vertical="center" wrapText="1"/>
      <protection locked="0"/>
    </xf>
    <xf numFmtId="0" fontId="23" fillId="4" borderId="114" xfId="0" applyFont="1" applyFill="1" applyBorder="1" applyAlignment="1" applyProtection="1">
      <alignment horizontal="center" vertical="center" wrapText="1"/>
      <protection locked="0"/>
    </xf>
    <xf numFmtId="0" fontId="23" fillId="4" borderId="115" xfId="0" applyFont="1" applyFill="1" applyBorder="1" applyAlignment="1" applyProtection="1">
      <alignment horizontal="center" vertical="center" wrapText="1"/>
      <protection locked="0"/>
    </xf>
    <xf numFmtId="0" fontId="23" fillId="4" borderId="144" xfId="0" applyFont="1" applyFill="1" applyBorder="1" applyAlignment="1" applyProtection="1">
      <alignment horizontal="center" vertical="center" wrapText="1"/>
      <protection locked="0"/>
    </xf>
    <xf numFmtId="0" fontId="23" fillId="4" borderId="145" xfId="0" applyFont="1" applyFill="1" applyBorder="1" applyAlignment="1" applyProtection="1">
      <alignment horizontal="center" vertical="center" wrapText="1"/>
      <protection locked="0"/>
    </xf>
    <xf numFmtId="0" fontId="23" fillId="4" borderId="135"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center" vertical="center" wrapText="1"/>
      <protection locked="0"/>
    </xf>
    <xf numFmtId="0" fontId="23" fillId="4" borderId="148" xfId="0" applyFont="1" applyFill="1" applyBorder="1" applyAlignment="1" applyProtection="1">
      <alignment horizontal="center" vertical="center" wrapText="1"/>
      <protection locked="0"/>
    </xf>
    <xf numFmtId="0" fontId="23" fillId="0" borderId="39" xfId="0" applyFont="1" applyBorder="1" applyAlignment="1">
      <alignment horizontal="center" vertical="center" wrapText="1"/>
    </xf>
    <xf numFmtId="0" fontId="23" fillId="0" borderId="143" xfId="0" applyFont="1" applyBorder="1" applyAlignment="1">
      <alignment horizontal="center" vertical="center" wrapText="1"/>
    </xf>
    <xf numFmtId="0" fontId="23" fillId="0" borderId="23" xfId="0" applyFont="1" applyBorder="1" applyAlignment="1">
      <alignment horizontal="center" vertical="center" wrapText="1"/>
    </xf>
    <xf numFmtId="0" fontId="23" fillId="4" borderId="82" xfId="0" applyFont="1" applyFill="1" applyBorder="1" applyAlignment="1" applyProtection="1">
      <alignment horizontal="center" vertical="center" wrapText="1"/>
      <protection locked="0"/>
    </xf>
    <xf numFmtId="0" fontId="23" fillId="4" borderId="83" xfId="0" applyFont="1" applyFill="1" applyBorder="1" applyAlignment="1" applyProtection="1">
      <alignment horizontal="center" vertical="center" wrapText="1"/>
      <protection locked="0"/>
    </xf>
    <xf numFmtId="0" fontId="23" fillId="4" borderId="84" xfId="0" applyFont="1" applyFill="1" applyBorder="1" applyAlignment="1" applyProtection="1">
      <alignment horizontal="center" vertical="center" wrapText="1"/>
      <protection locked="0"/>
    </xf>
    <xf numFmtId="0" fontId="23" fillId="0" borderId="46" xfId="0" applyFont="1" applyBorder="1" applyAlignment="1">
      <alignment horizontal="center" vertical="center" wrapText="1"/>
    </xf>
    <xf numFmtId="0" fontId="23" fillId="0" borderId="149"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9" xfId="0" applyFont="1" applyBorder="1" applyAlignment="1">
      <alignment horizontal="center" vertical="center" wrapText="1"/>
    </xf>
    <xf numFmtId="0" fontId="0" fillId="4" borderId="83" xfId="0" applyFill="1" applyBorder="1" applyAlignment="1" applyProtection="1">
      <alignment horizontal="center" vertical="center"/>
      <protection locked="0"/>
    </xf>
    <xf numFmtId="0" fontId="0" fillId="0" borderId="0" xfId="0">
      <alignment vertical="center"/>
    </xf>
    <xf numFmtId="0" fontId="0" fillId="0" borderId="0" xfId="0">
      <alignment vertical="center"/>
    </xf>
    <xf numFmtId="0" fontId="8" fillId="0" borderId="0" xfId="0" applyFont="1">
      <alignment vertical="center"/>
    </xf>
    <xf numFmtId="0" fontId="0" fillId="0" borderId="0" xfId="0" applyBorder="1" applyAlignment="1">
      <alignment horizontal="center" vertical="center"/>
    </xf>
    <xf numFmtId="0" fontId="0" fillId="0" borderId="0" xfId="0">
      <alignment vertical="center"/>
    </xf>
    <xf numFmtId="0" fontId="0" fillId="0" borderId="0" xfId="0">
      <alignment vertical="center"/>
    </xf>
    <xf numFmtId="0" fontId="0" fillId="0" borderId="0" xfId="0" applyBorder="1">
      <alignment vertical="center"/>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0" xfId="0">
      <alignment vertical="center"/>
    </xf>
    <xf numFmtId="0" fontId="0" fillId="0" borderId="2"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0"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177" fontId="0" fillId="0" borderId="0" xfId="0" applyNumberFormat="1" applyBorder="1" applyAlignment="1">
      <alignment vertical="center"/>
    </xf>
    <xf numFmtId="177" fontId="0" fillId="0" borderId="18" xfId="0" applyNumberFormat="1" applyBorder="1" applyAlignment="1">
      <alignment vertical="center"/>
    </xf>
    <xf numFmtId="177" fontId="0" fillId="0" borderId="12" xfId="0" applyNumberFormat="1" applyBorder="1" applyAlignment="1">
      <alignment horizontal="right" vertical="center"/>
    </xf>
    <xf numFmtId="177" fontId="0" fillId="0" borderId="13" xfId="0" applyNumberFormat="1" applyBorder="1" applyAlignment="1">
      <alignment horizontal="right" vertical="center"/>
    </xf>
    <xf numFmtId="0" fontId="23" fillId="4" borderId="197" xfId="0" applyFont="1" applyFill="1" applyBorder="1" applyAlignment="1" applyProtection="1">
      <alignment horizontal="center" vertical="center" wrapText="1"/>
      <protection locked="0"/>
    </xf>
    <xf numFmtId="0" fontId="23" fillId="4" borderId="198" xfId="0" applyFont="1" applyFill="1" applyBorder="1" applyAlignment="1" applyProtection="1">
      <alignment horizontal="center" vertical="center" wrapText="1"/>
      <protection locked="0"/>
    </xf>
    <xf numFmtId="0" fontId="23" fillId="4" borderId="199" xfId="0" applyFont="1" applyFill="1" applyBorder="1" applyAlignment="1" applyProtection="1">
      <alignment horizontal="center" vertical="center" wrapText="1"/>
      <protection locked="0"/>
    </xf>
    <xf numFmtId="0" fontId="23" fillId="4" borderId="200" xfId="0" applyFont="1" applyFill="1" applyBorder="1" applyAlignment="1" applyProtection="1">
      <alignment horizontal="center" vertical="center" wrapText="1"/>
      <protection locked="0"/>
    </xf>
    <xf numFmtId="0" fontId="23" fillId="4" borderId="156" xfId="0" applyFont="1" applyFill="1" applyBorder="1" applyAlignment="1" applyProtection="1">
      <alignment horizontal="center" vertical="center" wrapText="1"/>
      <protection locked="0"/>
    </xf>
    <xf numFmtId="0" fontId="8" fillId="2" borderId="2" xfId="0" applyFont="1" applyFill="1" applyBorder="1" applyAlignment="1">
      <alignment horizontal="right" vertical="center" wrapText="1"/>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01" xfId="0" applyFont="1" applyFill="1" applyBorder="1" applyAlignment="1">
      <alignment horizontal="justify"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202" xfId="0" applyBorder="1" applyAlignment="1">
      <alignment vertical="center"/>
    </xf>
    <xf numFmtId="0" fontId="0" fillId="0" borderId="12" xfId="0" applyBorder="1" applyAlignment="1">
      <alignment vertical="center"/>
    </xf>
    <xf numFmtId="177" fontId="0" fillId="0" borderId="12" xfId="0" applyNumberFormat="1" applyBorder="1" applyAlignment="1">
      <alignment vertical="center"/>
    </xf>
    <xf numFmtId="177" fontId="0" fillId="0" borderId="13" xfId="0" applyNumberFormat="1" applyBorder="1" applyAlignment="1">
      <alignment vertical="center"/>
    </xf>
    <xf numFmtId="0" fontId="0" fillId="0" borderId="203" xfId="0" applyBorder="1" applyAlignment="1">
      <alignment vertical="center"/>
    </xf>
    <xf numFmtId="0" fontId="47" fillId="4" borderId="81" xfId="0" applyFont="1" applyFill="1" applyBorder="1" applyAlignment="1" applyProtection="1">
      <alignment horizontal="center" vertical="center"/>
      <protection locked="0"/>
    </xf>
    <xf numFmtId="0" fontId="0" fillId="4" borderId="81" xfId="0" applyFill="1" applyBorder="1" applyAlignment="1" applyProtection="1">
      <alignment horizontal="center" vertical="center"/>
      <protection locked="0"/>
    </xf>
    <xf numFmtId="0" fontId="0" fillId="0" borderId="0" xfId="0">
      <alignment vertical="center"/>
    </xf>
    <xf numFmtId="0" fontId="0" fillId="0" borderId="0" xfId="0" applyBorder="1" applyAlignment="1">
      <alignment horizontal="center" vertical="center"/>
    </xf>
    <xf numFmtId="0" fontId="0" fillId="0" borderId="0" xfId="0">
      <alignment vertical="center"/>
    </xf>
    <xf numFmtId="0" fontId="0" fillId="0" borderId="0" xfId="0" applyBorder="1" applyAlignment="1">
      <alignment horizontal="center" vertical="center"/>
    </xf>
    <xf numFmtId="0" fontId="49" fillId="0" borderId="6" xfId="0" applyFont="1" applyBorder="1">
      <alignment vertical="center"/>
    </xf>
    <xf numFmtId="0" fontId="51" fillId="0" borderId="0" xfId="0" applyFont="1" applyBorder="1">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Alignment="1">
      <alignment vertical="center" wrapText="1"/>
    </xf>
    <xf numFmtId="0" fontId="0" fillId="0" borderId="0" xfId="0" applyBorder="1" applyAlignment="1">
      <alignment horizontal="center" vertical="center"/>
    </xf>
    <xf numFmtId="0" fontId="33" fillId="0" borderId="0" xfId="0" applyFont="1" applyFill="1" applyBorder="1" applyAlignment="1">
      <alignment horizontal="center" vertical="center" wrapText="1"/>
    </xf>
    <xf numFmtId="179" fontId="33" fillId="0" borderId="0" xfId="0" applyNumberFormat="1" applyFont="1" applyFill="1" applyBorder="1" applyAlignment="1">
      <alignment horizontal="center" vertical="center" wrapText="1"/>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wrapText="1"/>
    </xf>
    <xf numFmtId="0" fontId="33" fillId="0" borderId="0" xfId="0" applyFont="1" applyFill="1" applyBorder="1" applyAlignment="1">
      <alignment vertical="center" wrapText="1"/>
    </xf>
    <xf numFmtId="0" fontId="54" fillId="0" borderId="0" xfId="0" applyFont="1" applyFill="1" applyBorder="1" applyAlignment="1">
      <alignment horizontal="center" vertical="center" wrapText="1"/>
    </xf>
    <xf numFmtId="58" fontId="54" fillId="0" borderId="0" xfId="0" applyNumberFormat="1" applyFont="1" applyFill="1" applyBorder="1" applyAlignment="1">
      <alignment horizontal="center" vertical="center" wrapText="1"/>
    </xf>
    <xf numFmtId="0" fontId="53" fillId="0" borderId="0" xfId="0" applyFont="1" applyFill="1" applyBorder="1" applyAlignment="1">
      <alignment horizontal="center" vertical="center" wrapText="1"/>
    </xf>
    <xf numFmtId="0" fontId="48" fillId="0" borderId="0" xfId="0" applyFont="1" applyBorder="1" applyAlignment="1">
      <alignment horizontal="left" vertical="center"/>
    </xf>
    <xf numFmtId="0" fontId="33" fillId="0" borderId="0" xfId="0" applyFont="1" applyFill="1" applyBorder="1" applyAlignment="1">
      <alignment horizontal="left" vertical="center" wrapText="1"/>
    </xf>
    <xf numFmtId="0" fontId="48" fillId="0" borderId="0" xfId="0" applyFont="1" applyBorder="1" applyAlignment="1">
      <alignment horizontal="center" vertical="center"/>
    </xf>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Fill="1">
      <alignment vertical="center"/>
    </xf>
    <xf numFmtId="0" fontId="33" fillId="0" borderId="0" xfId="0" applyFont="1" applyFill="1">
      <alignment vertical="center"/>
    </xf>
    <xf numFmtId="0" fontId="0" fillId="0" borderId="0" xfId="0" applyBorder="1" applyAlignment="1">
      <alignment horizontal="center" vertical="center"/>
    </xf>
    <xf numFmtId="0" fontId="0" fillId="4" borderId="0" xfId="0" applyFill="1" applyBorder="1" applyAlignment="1" applyProtection="1">
      <alignment horizontal="left" vertical="center"/>
      <protection locked="0"/>
    </xf>
    <xf numFmtId="0" fontId="0" fillId="4" borderId="208" xfId="0" applyFill="1" applyBorder="1" applyAlignment="1" applyProtection="1">
      <alignment horizontal="left" vertical="center"/>
      <protection locked="0"/>
    </xf>
    <xf numFmtId="0" fontId="0" fillId="0" borderId="0" xfId="0" applyFill="1" applyBorder="1" applyAlignment="1" applyProtection="1">
      <alignment vertical="center" wrapText="1"/>
      <protection locked="0"/>
    </xf>
    <xf numFmtId="0" fontId="56" fillId="0" borderId="0" xfId="0" applyFont="1" applyFill="1">
      <alignment vertical="center"/>
    </xf>
    <xf numFmtId="0" fontId="0" fillId="0" borderId="1" xfId="0" applyFill="1" applyBorder="1">
      <alignment vertical="center"/>
    </xf>
    <xf numFmtId="0" fontId="29" fillId="0" borderId="3" xfId="0" applyFont="1" applyBorder="1">
      <alignment vertical="center"/>
    </xf>
    <xf numFmtId="0" fontId="29" fillId="0" borderId="14" xfId="0" applyFont="1" applyBorder="1">
      <alignment vertical="center"/>
    </xf>
    <xf numFmtId="0" fontId="29" fillId="0" borderId="9" xfId="0" applyFont="1" applyBorder="1">
      <alignment vertical="center"/>
    </xf>
    <xf numFmtId="0" fontId="29" fillId="0" borderId="1" xfId="0" applyFont="1" applyBorder="1">
      <alignment vertical="center"/>
    </xf>
    <xf numFmtId="0" fontId="33" fillId="0" borderId="1" xfId="0" applyFont="1" applyBorder="1">
      <alignment vertical="center"/>
    </xf>
    <xf numFmtId="0" fontId="33" fillId="0" borderId="0" xfId="0" applyFont="1" applyAlignment="1">
      <alignment vertical="center" wrapText="1"/>
    </xf>
    <xf numFmtId="0" fontId="33" fillId="0" borderId="6" xfId="0" applyFont="1" applyBorder="1" applyAlignment="1">
      <alignment vertical="center" wrapText="1"/>
    </xf>
    <xf numFmtId="0" fontId="33" fillId="0" borderId="8" xfId="0" applyFont="1" applyBorder="1" applyAlignment="1">
      <alignment vertical="center" wrapText="1"/>
    </xf>
    <xf numFmtId="0" fontId="33" fillId="0" borderId="7" xfId="0" applyFont="1" applyBorder="1" applyAlignment="1">
      <alignment vertical="center" wrapText="1"/>
    </xf>
    <xf numFmtId="0" fontId="33" fillId="0" borderId="0" xfId="0" applyFont="1">
      <alignment vertical="center"/>
    </xf>
    <xf numFmtId="0" fontId="8" fillId="0" borderId="61" xfId="0" applyFont="1" applyBorder="1" applyAlignment="1">
      <alignment horizontal="center" vertical="center" textRotation="255"/>
    </xf>
    <xf numFmtId="0" fontId="29" fillId="0" borderId="4" xfId="0" applyFont="1" applyBorder="1">
      <alignment vertical="center"/>
    </xf>
    <xf numFmtId="0" fontId="29" fillId="0" borderId="5" xfId="0" applyFont="1" applyBorder="1">
      <alignment vertical="center"/>
    </xf>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06" xfId="0" applyBorder="1">
      <alignment vertical="center"/>
    </xf>
    <xf numFmtId="0" fontId="0" fillId="0" borderId="0" xfId="0" applyBorder="1" applyAlignment="1">
      <alignment horizontal="center" vertical="center"/>
    </xf>
    <xf numFmtId="0" fontId="29" fillId="0" borderId="0" xfId="0" applyFont="1" applyFill="1" applyAlignment="1">
      <alignment vertical="center"/>
    </xf>
    <xf numFmtId="0" fontId="29" fillId="0" borderId="11" xfId="0" applyFont="1" applyBorder="1">
      <alignment vertical="center"/>
    </xf>
    <xf numFmtId="0" fontId="29" fillId="0" borderId="0" xfId="0" applyFont="1" applyFill="1">
      <alignment vertical="center"/>
    </xf>
    <xf numFmtId="0" fontId="0" fillId="0" borderId="0" xfId="0">
      <alignment vertical="center"/>
    </xf>
    <xf numFmtId="0" fontId="0" fillId="0" borderId="0" xfId="0" applyAlignment="1">
      <alignment vertical="center" wrapText="1"/>
    </xf>
    <xf numFmtId="0" fontId="0" fillId="0" borderId="0" xfId="0" applyFill="1">
      <alignment vertical="center"/>
    </xf>
    <xf numFmtId="0" fontId="0" fillId="0" borderId="0" xfId="0" applyBorder="1" applyAlignment="1">
      <alignment horizontal="center" vertical="center"/>
    </xf>
    <xf numFmtId="0" fontId="0" fillId="0" borderId="0" xfId="0">
      <alignment vertical="center"/>
    </xf>
    <xf numFmtId="0" fontId="0" fillId="0" borderId="0" xfId="0" applyFill="1">
      <alignment vertical="center"/>
    </xf>
    <xf numFmtId="0" fontId="57" fillId="0" borderId="0" xfId="0" applyFont="1" applyFill="1">
      <alignment vertical="center"/>
    </xf>
    <xf numFmtId="0" fontId="48" fillId="0" borderId="0" xfId="0" applyFont="1" applyFill="1">
      <alignment vertical="center"/>
    </xf>
    <xf numFmtId="0" fontId="48"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57" fillId="0" borderId="0" xfId="0" applyFont="1" applyFill="1" applyBorder="1" applyAlignment="1" applyProtection="1">
      <alignment horizontal="left" vertical="center"/>
      <protection locked="0"/>
    </xf>
    <xf numFmtId="0" fontId="0" fillId="0" borderId="0" xfId="0">
      <alignment vertical="center"/>
    </xf>
    <xf numFmtId="0" fontId="4" fillId="0" borderId="0" xfId="0" applyFont="1">
      <alignment vertical="center"/>
    </xf>
    <xf numFmtId="0" fontId="0" fillId="0" borderId="0" xfId="0"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106" xfId="0" applyBorder="1">
      <alignment vertical="center"/>
    </xf>
    <xf numFmtId="0" fontId="32" fillId="0" borderId="0" xfId="0" applyFont="1" applyAlignment="1">
      <alignment vertical="center"/>
    </xf>
    <xf numFmtId="0" fontId="8" fillId="0" borderId="0" xfId="0" applyFont="1">
      <alignment vertical="center"/>
    </xf>
    <xf numFmtId="0" fontId="8" fillId="0" borderId="0" xfId="0" applyFont="1" applyAlignment="1">
      <alignment horizontal="center" vertical="center" wrapText="1"/>
    </xf>
    <xf numFmtId="0" fontId="29" fillId="0" borderId="0" xfId="0" applyFont="1" applyFill="1">
      <alignment vertical="center"/>
    </xf>
    <xf numFmtId="0" fontId="0" fillId="0" borderId="0" xfId="0" applyBorder="1">
      <alignment vertical="center"/>
    </xf>
    <xf numFmtId="0" fontId="0" fillId="0" borderId="0" xfId="0" applyFill="1">
      <alignment vertical="center"/>
    </xf>
    <xf numFmtId="0" fontId="29" fillId="0" borderId="0" xfId="0" applyFont="1" applyFill="1" applyAlignment="1">
      <alignment horizontal="left" vertical="center"/>
    </xf>
    <xf numFmtId="0" fontId="0" fillId="0" borderId="106" xfId="0" applyBorder="1">
      <alignment vertical="center"/>
    </xf>
    <xf numFmtId="0" fontId="0" fillId="0" borderId="106" xfId="0" applyFont="1" applyFill="1" applyBorder="1">
      <alignment vertical="center"/>
    </xf>
    <xf numFmtId="0" fontId="57" fillId="0" borderId="106" xfId="0" applyFont="1" applyFill="1" applyBorder="1">
      <alignment vertical="center"/>
    </xf>
    <xf numFmtId="0" fontId="52" fillId="0" borderId="109" xfId="0" applyFont="1" applyFill="1" applyBorder="1">
      <alignment vertical="center"/>
    </xf>
    <xf numFmtId="0" fontId="58" fillId="0" borderId="109" xfId="0" applyFont="1" applyFill="1" applyBorder="1">
      <alignment vertical="center"/>
    </xf>
    <xf numFmtId="0" fontId="3" fillId="0" borderId="109" xfId="0" applyFont="1" applyFill="1" applyBorder="1">
      <alignment vertical="center"/>
    </xf>
    <xf numFmtId="0" fontId="48" fillId="0" borderId="85" xfId="0" applyFont="1" applyFill="1" applyBorder="1" applyAlignment="1" applyProtection="1">
      <alignment vertical="center"/>
      <protection locked="0"/>
    </xf>
    <xf numFmtId="0" fontId="29" fillId="0" borderId="0" xfId="0" applyFont="1" applyFill="1" applyBorder="1">
      <alignment vertical="center"/>
    </xf>
    <xf numFmtId="0" fontId="0" fillId="0" borderId="0" xfId="0">
      <alignment vertical="center"/>
    </xf>
    <xf numFmtId="0" fontId="0" fillId="0" borderId="104" xfId="0" applyBorder="1" applyAlignment="1">
      <alignment horizontal="center" vertical="center"/>
    </xf>
    <xf numFmtId="0" fontId="0" fillId="0" borderId="0" xfId="0" applyBorder="1">
      <alignment vertical="center"/>
    </xf>
    <xf numFmtId="0" fontId="0" fillId="0" borderId="85" xfId="0" applyBorder="1">
      <alignment vertical="center"/>
    </xf>
    <xf numFmtId="0" fontId="0" fillId="0" borderId="85" xfId="0" applyBorder="1" applyAlignment="1">
      <alignment horizontal="center" vertical="center"/>
    </xf>
    <xf numFmtId="0" fontId="0" fillId="0" borderId="0" xfId="0" applyFill="1">
      <alignment vertical="center"/>
    </xf>
    <xf numFmtId="0" fontId="7" fillId="0" borderId="14" xfId="0" applyFont="1" applyBorder="1" applyAlignment="1">
      <alignment vertical="center" wrapText="1"/>
    </xf>
    <xf numFmtId="0" fontId="14" fillId="0" borderId="18" xfId="0" applyFont="1" applyBorder="1" applyAlignment="1">
      <alignment vertical="center" wrapText="1"/>
    </xf>
    <xf numFmtId="0" fontId="0" fillId="0" borderId="0" xfId="0" applyBorder="1">
      <alignment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0" xfId="0" applyFont="1" applyBorder="1" applyAlignment="1">
      <alignment horizontal="center" vertical="center"/>
    </xf>
    <xf numFmtId="0" fontId="0" fillId="0" borderId="14" xfId="0" applyFont="1" applyBorder="1" applyAlignment="1">
      <alignment horizontal="center" vertical="center"/>
    </xf>
    <xf numFmtId="0" fontId="63" fillId="0" borderId="0" xfId="0" applyFont="1">
      <alignment vertical="center"/>
    </xf>
    <xf numFmtId="0" fontId="64" fillId="0" borderId="14" xfId="0" applyFont="1" applyBorder="1" applyAlignment="1">
      <alignment horizontal="left" vertical="center"/>
    </xf>
    <xf numFmtId="0" fontId="33" fillId="0" borderId="106"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0" fillId="0" borderId="229" xfId="0" applyBorder="1" applyAlignment="1">
      <alignment horizontal="center" vertical="center"/>
    </xf>
    <xf numFmtId="0" fontId="0" fillId="0" borderId="232" xfId="0" applyBorder="1" applyAlignment="1">
      <alignment horizontal="center" vertical="center"/>
    </xf>
    <xf numFmtId="0" fontId="0" fillId="0" borderId="234" xfId="0" applyBorder="1" applyAlignment="1">
      <alignment horizontal="center" vertical="center"/>
    </xf>
    <xf numFmtId="0" fontId="0" fillId="0" borderId="14" xfId="0" applyFill="1" applyBorder="1">
      <alignment vertical="center"/>
    </xf>
    <xf numFmtId="0" fontId="0" fillId="0" borderId="9" xfId="0" applyFill="1" applyBorder="1">
      <alignment vertical="center"/>
    </xf>
    <xf numFmtId="0" fontId="0" fillId="0" borderId="0" xfId="0" applyAlignment="1">
      <alignment vertical="center" wrapText="1"/>
    </xf>
    <xf numFmtId="0" fontId="0" fillId="0" borderId="0" xfId="0">
      <alignment vertical="center"/>
    </xf>
    <xf numFmtId="0" fontId="29" fillId="0" borderId="0" xfId="0" applyFont="1" applyFill="1">
      <alignmen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lignment vertical="center"/>
    </xf>
    <xf numFmtId="0" fontId="0" fillId="0" borderId="0" xfId="0" applyFill="1">
      <alignment vertical="center"/>
    </xf>
    <xf numFmtId="0" fontId="65" fillId="0" borderId="0" xfId="0" applyFont="1">
      <alignment vertical="center"/>
    </xf>
    <xf numFmtId="0" fontId="57" fillId="0" borderId="0" xfId="0" applyFont="1">
      <alignment vertical="center"/>
    </xf>
    <xf numFmtId="0" fontId="48" fillId="0" borderId="0" xfId="0" applyFont="1">
      <alignment vertical="center"/>
    </xf>
    <xf numFmtId="0" fontId="3" fillId="0" borderId="0" xfId="0" applyFont="1" applyBorder="1">
      <alignment vertical="center"/>
    </xf>
    <xf numFmtId="0" fontId="3" fillId="0" borderId="0" xfId="0" applyFont="1" applyAlignment="1">
      <alignment vertical="center" wrapText="1"/>
    </xf>
    <xf numFmtId="0" fontId="33" fillId="0" borderId="0" xfId="0" applyFont="1" applyFill="1" applyBorder="1" applyAlignment="1">
      <alignment horizontal="left" vertical="center"/>
    </xf>
    <xf numFmtId="0" fontId="29" fillId="0" borderId="0" xfId="0" applyFont="1" applyFill="1">
      <alignment vertical="center"/>
    </xf>
    <xf numFmtId="0" fontId="0" fillId="0" borderId="0" xfId="0">
      <alignment vertical="center"/>
    </xf>
    <xf numFmtId="0" fontId="52"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0" fillId="0" borderId="9" xfId="0" applyBorder="1">
      <alignment vertical="center"/>
    </xf>
    <xf numFmtId="0" fontId="0" fillId="0" borderId="0" xfId="0" applyBorder="1" applyAlignment="1">
      <alignment horizontal="center" vertical="center" shrinkToFit="1"/>
    </xf>
    <xf numFmtId="0" fontId="29" fillId="0" borderId="0" xfId="0" applyFont="1" applyAlignment="1">
      <alignment vertical="center"/>
    </xf>
    <xf numFmtId="0" fontId="0" fillId="0" borderId="0" xfId="0">
      <alignment vertical="center"/>
    </xf>
    <xf numFmtId="0" fontId="0" fillId="0" borderId="0" xfId="0" applyBorder="1">
      <alignment vertical="center"/>
    </xf>
    <xf numFmtId="0" fontId="0" fillId="0" borderId="104" xfId="0" applyBorder="1">
      <alignment vertical="center"/>
    </xf>
    <xf numFmtId="0" fontId="29" fillId="0" borderId="0" xfId="0" applyFont="1" applyFill="1">
      <alignment vertical="center"/>
    </xf>
    <xf numFmtId="0" fontId="33" fillId="0" borderId="0" xfId="0" applyFont="1" applyFill="1">
      <alignment vertical="center"/>
    </xf>
    <xf numFmtId="0" fontId="0" fillId="0" borderId="0" xfId="0" applyBorder="1" applyAlignment="1">
      <alignment horizontal="center" vertical="center"/>
    </xf>
    <xf numFmtId="0" fontId="33" fillId="0" borderId="0" xfId="0" applyFont="1">
      <alignment vertical="center"/>
    </xf>
    <xf numFmtId="0" fontId="0" fillId="0" borderId="0" xfId="0" applyAlignment="1">
      <alignment vertical="center" wrapText="1"/>
    </xf>
    <xf numFmtId="0" fontId="0" fillId="0" borderId="0" xfId="0">
      <alignment vertical="center"/>
    </xf>
    <xf numFmtId="0" fontId="0" fillId="0" borderId="0" xfId="0" applyFont="1" applyAlignment="1">
      <alignment horizontal="left" vertical="center" wrapText="1"/>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vertical="top" wrapText="1"/>
    </xf>
    <xf numFmtId="0" fontId="29" fillId="0" borderId="0" xfId="0" applyFont="1">
      <alignment vertical="center"/>
    </xf>
    <xf numFmtId="0" fontId="33" fillId="0" borderId="0" xfId="0" applyFont="1" applyBorder="1">
      <alignment vertical="center"/>
    </xf>
    <xf numFmtId="0" fontId="33" fillId="0" borderId="0" xfId="0" applyFont="1" applyAlignment="1">
      <alignment vertical="center"/>
    </xf>
    <xf numFmtId="0" fontId="0" fillId="0" borderId="0" xfId="0">
      <alignment vertical="center"/>
    </xf>
    <xf numFmtId="0" fontId="0" fillId="0" borderId="0" xfId="0" applyFill="1">
      <alignment vertical="center"/>
    </xf>
    <xf numFmtId="0" fontId="0" fillId="0" borderId="0" xfId="0">
      <alignment vertical="center"/>
    </xf>
    <xf numFmtId="0" fontId="29" fillId="0" borderId="0" xfId="0" applyFont="1">
      <alignment vertical="center"/>
    </xf>
    <xf numFmtId="0" fontId="0" fillId="0" borderId="0" xfId="0" applyBorder="1" applyAlignment="1">
      <alignment horizontal="center" vertical="center"/>
    </xf>
    <xf numFmtId="0" fontId="0" fillId="0" borderId="0" xfId="0">
      <alignment vertical="center"/>
    </xf>
    <xf numFmtId="0" fontId="0" fillId="0" borderId="0" xfId="0" applyBorder="1" applyAlignment="1">
      <alignment horizontal="center" vertical="center"/>
    </xf>
    <xf numFmtId="0" fontId="0" fillId="0" borderId="0" xfId="0" applyFill="1">
      <alignment vertical="center"/>
    </xf>
    <xf numFmtId="0" fontId="8" fillId="0" borderId="0" xfId="0" applyFont="1" applyAlignment="1">
      <alignment horizontal="left" vertical="center" wrapText="1"/>
    </xf>
    <xf numFmtId="0" fontId="0" fillId="0" borderId="0" xfId="0">
      <alignment vertical="center"/>
    </xf>
    <xf numFmtId="0" fontId="0" fillId="0" borderId="0" xfId="0" applyBorder="1">
      <alignment vertical="center"/>
    </xf>
    <xf numFmtId="0" fontId="0" fillId="0" borderId="0" xfId="0" applyBorder="1" applyAlignment="1">
      <alignment horizontal="center" vertical="center" wrapText="1"/>
    </xf>
    <xf numFmtId="0" fontId="0" fillId="0" borderId="0" xfId="0" applyAlignment="1">
      <alignment horizontal="right" vertical="center"/>
    </xf>
    <xf numFmtId="0" fontId="8" fillId="0" borderId="0" xfId="0" applyFont="1">
      <alignment vertical="center"/>
    </xf>
    <xf numFmtId="0" fontId="0" fillId="0" borderId="0" xfId="0" applyBorder="1" applyAlignment="1">
      <alignment horizontal="center" vertical="center"/>
    </xf>
    <xf numFmtId="0" fontId="8" fillId="4" borderId="112" xfId="0" applyFont="1" applyFill="1" applyBorder="1" applyAlignment="1" applyProtection="1">
      <alignment horizontal="center" vertical="center" wrapText="1"/>
      <protection locked="0"/>
    </xf>
    <xf numFmtId="0" fontId="8" fillId="4" borderId="123" xfId="0" applyFont="1" applyFill="1" applyBorder="1" applyAlignment="1" applyProtection="1">
      <alignment horizontal="center" vertical="center" wrapText="1"/>
      <protection locked="0"/>
    </xf>
    <xf numFmtId="0" fontId="8" fillId="4" borderId="111" xfId="0" applyFont="1" applyFill="1" applyBorder="1" applyAlignment="1" applyProtection="1">
      <alignment horizontal="center" vertical="center" wrapText="1"/>
      <protection locked="0"/>
    </xf>
    <xf numFmtId="0" fontId="8" fillId="4" borderId="122" xfId="0" applyFont="1" applyFill="1" applyBorder="1" applyAlignment="1" applyProtection="1">
      <alignment horizontal="center" vertical="center" wrapText="1"/>
      <protection locked="0"/>
    </xf>
    <xf numFmtId="0" fontId="8" fillId="0" borderId="192" xfId="0" applyFont="1" applyFill="1" applyBorder="1" applyAlignment="1" applyProtection="1">
      <alignment horizontal="center" vertical="center" wrapText="1"/>
    </xf>
    <xf numFmtId="49" fontId="8" fillId="0" borderId="6" xfId="0" applyNumberFormat="1" applyFont="1" applyBorder="1" applyAlignment="1">
      <alignment horizontal="center" vertical="center" wrapText="1"/>
    </xf>
    <xf numFmtId="0" fontId="8" fillId="4" borderId="193" xfId="0" applyFont="1" applyFill="1" applyBorder="1" applyAlignment="1" applyProtection="1">
      <alignment horizontal="center" vertical="center" wrapText="1"/>
      <protection locked="0"/>
    </xf>
    <xf numFmtId="0" fontId="8" fillId="4" borderId="194" xfId="0" applyFont="1" applyFill="1" applyBorder="1" applyAlignment="1" applyProtection="1">
      <alignment horizontal="center" vertical="center" wrapText="1"/>
      <protection locked="0"/>
    </xf>
    <xf numFmtId="0" fontId="8" fillId="0" borderId="3" xfId="0" applyFont="1" applyBorder="1" applyAlignment="1">
      <alignment horizontal="center" wrapText="1"/>
    </xf>
    <xf numFmtId="0" fontId="32" fillId="0" borderId="0" xfId="0" applyFont="1" applyAlignment="1">
      <alignment horizontal="left" vertical="center" wrapText="1"/>
    </xf>
    <xf numFmtId="0" fontId="8" fillId="0" borderId="0" xfId="0" applyFont="1" applyAlignment="1">
      <alignment horizontal="left" vertical="center"/>
    </xf>
    <xf numFmtId="0" fontId="66" fillId="0" borderId="0" xfId="0" applyFont="1" applyAlignment="1">
      <alignment horizontal="left" vertical="center"/>
    </xf>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66" fillId="0" borderId="0" xfId="0" applyFont="1" applyBorder="1">
      <alignment vertical="center"/>
    </xf>
    <xf numFmtId="0" fontId="66" fillId="0" borderId="0" xfId="0" applyFont="1">
      <alignment vertical="center"/>
    </xf>
    <xf numFmtId="0" fontId="0" fillId="0" borderId="0" xfId="0" applyFill="1" applyBorder="1" applyAlignment="1" applyProtection="1">
      <alignment horizontal="center" vertical="center"/>
      <protection locked="0"/>
    </xf>
    <xf numFmtId="0" fontId="33" fillId="0" borderId="0" xfId="0" applyFont="1">
      <alignment vertical="center"/>
    </xf>
    <xf numFmtId="49" fontId="8" fillId="0" borderId="6" xfId="0" applyNumberFormat="1" applyFont="1" applyBorder="1" applyAlignment="1">
      <alignment horizontal="center" vertical="center"/>
    </xf>
    <xf numFmtId="0" fontId="0" fillId="0" borderId="0" xfId="0">
      <alignment vertical="center"/>
    </xf>
    <xf numFmtId="0" fontId="0" fillId="0" borderId="0" xfId="0" applyFill="1">
      <alignment vertical="center"/>
    </xf>
    <xf numFmtId="0" fontId="56" fillId="0" borderId="0" xfId="0" applyFont="1" applyAlignment="1">
      <alignment horizontal="left" vertical="center"/>
    </xf>
    <xf numFmtId="0" fontId="56" fillId="0" borderId="104" xfId="0" applyFont="1" applyBorder="1" applyAlignment="1">
      <alignment horizontal="left" vertical="center"/>
    </xf>
    <xf numFmtId="0" fontId="56" fillId="0" borderId="0" xfId="0" applyFont="1" applyBorder="1">
      <alignment vertical="center"/>
    </xf>
    <xf numFmtId="0" fontId="56" fillId="0" borderId="85" xfId="0" applyFont="1" applyBorder="1">
      <alignment vertical="center"/>
    </xf>
    <xf numFmtId="49" fontId="69" fillId="0" borderId="6" xfId="0" applyNumberFormat="1" applyFont="1" applyBorder="1" applyAlignment="1">
      <alignment horizontal="center" vertical="center" wrapText="1"/>
    </xf>
    <xf numFmtId="49" fontId="69" fillId="0" borderId="6" xfId="0" applyNumberFormat="1" applyFont="1" applyBorder="1" applyAlignment="1">
      <alignment horizontal="center" vertical="center"/>
    </xf>
    <xf numFmtId="0" fontId="0" fillId="0" borderId="0" xfId="0" applyBorder="1">
      <alignment vertical="center"/>
    </xf>
    <xf numFmtId="0" fontId="8" fillId="0" borderId="0" xfId="0" applyFont="1" applyBorder="1">
      <alignment vertical="center"/>
    </xf>
    <xf numFmtId="0" fontId="0" fillId="5" borderId="3" xfId="0" applyFill="1" applyBorder="1">
      <alignment vertical="center"/>
    </xf>
    <xf numFmtId="0" fontId="0" fillId="5" borderId="6" xfId="0" applyFill="1" applyBorder="1">
      <alignment vertical="center"/>
    </xf>
    <xf numFmtId="0" fontId="0" fillId="0" borderId="0" xfId="0">
      <alignment vertical="center"/>
    </xf>
    <xf numFmtId="0" fontId="8" fillId="4" borderId="123" xfId="0" applyFont="1" applyFill="1" applyBorder="1" applyAlignment="1" applyProtection="1">
      <alignment horizontal="center" vertical="center" wrapText="1"/>
      <protection locked="0"/>
    </xf>
    <xf numFmtId="0" fontId="8" fillId="4" borderId="122" xfId="0" applyFont="1" applyFill="1" applyBorder="1" applyAlignment="1" applyProtection="1">
      <alignment horizontal="center" vertical="center" wrapText="1"/>
      <protection locked="0"/>
    </xf>
    <xf numFmtId="0" fontId="0" fillId="0" borderId="0" xfId="0" applyBorder="1">
      <alignment vertical="center"/>
    </xf>
    <xf numFmtId="0" fontId="0" fillId="0" borderId="0" xfId="0">
      <alignment vertical="center"/>
    </xf>
    <xf numFmtId="0" fontId="0" fillId="0" borderId="0" xfId="0">
      <alignment vertical="center"/>
    </xf>
    <xf numFmtId="0" fontId="0" fillId="0" borderId="0" xfId="0" applyBorder="1" applyAlignment="1">
      <alignment horizontal="center" vertical="center"/>
    </xf>
    <xf numFmtId="0" fontId="29" fillId="0" borderId="0" xfId="0" applyFont="1" applyFill="1" applyBorder="1">
      <alignment vertical="center"/>
    </xf>
    <xf numFmtId="0" fontId="0" fillId="0" borderId="0" xfId="0" applyBorder="1" applyAlignment="1">
      <alignment horizontal="center" vertical="center" shrinkToFit="1"/>
    </xf>
    <xf numFmtId="0" fontId="0" fillId="0" borderId="60" xfId="0" applyBorder="1" applyAlignment="1">
      <alignment vertical="center" shrinkToFit="1"/>
    </xf>
    <xf numFmtId="0" fontId="0" fillId="0" borderId="0" xfId="0">
      <alignment vertical="center"/>
    </xf>
    <xf numFmtId="0" fontId="0" fillId="0" borderId="0" xfId="0" applyFill="1">
      <alignment vertical="center"/>
    </xf>
    <xf numFmtId="0" fontId="0" fillId="0" borderId="0" xfId="0">
      <alignment vertical="center"/>
    </xf>
    <xf numFmtId="0" fontId="0" fillId="7" borderId="8"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1" xfId="0" applyFill="1" applyBorder="1">
      <alignment vertical="center"/>
    </xf>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33" fillId="0" borderId="0" xfId="0" applyFont="1" applyFill="1">
      <alignment vertical="center"/>
    </xf>
    <xf numFmtId="0" fontId="0" fillId="0" borderId="0" xfId="0">
      <alignment vertical="center"/>
    </xf>
    <xf numFmtId="0" fontId="33" fillId="0" borderId="0" xfId="0" applyFont="1" applyBorder="1" applyAlignment="1">
      <alignment horizontal="center"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vertical="center" wrapText="1"/>
    </xf>
    <xf numFmtId="0" fontId="33" fillId="0" borderId="0" xfId="0" applyFont="1" applyFill="1" applyBorder="1">
      <alignment vertical="center"/>
    </xf>
    <xf numFmtId="0" fontId="0" fillId="0" borderId="0" xfId="0" applyFill="1">
      <alignment vertical="center"/>
    </xf>
    <xf numFmtId="0" fontId="56" fillId="0" borderId="0" xfId="0" applyFont="1">
      <alignment vertical="center"/>
    </xf>
    <xf numFmtId="0" fontId="56" fillId="0" borderId="0" xfId="0" applyFont="1" applyAlignment="1">
      <alignment horizontal="left" vertical="center"/>
    </xf>
    <xf numFmtId="0" fontId="0" fillId="0" borderId="0" xfId="0">
      <alignment vertical="center"/>
    </xf>
    <xf numFmtId="0" fontId="0" fillId="0" borderId="0" xfId="0" applyBorder="1">
      <alignment vertical="center"/>
    </xf>
    <xf numFmtId="0" fontId="33" fillId="0" borderId="0" xfId="0" applyFont="1">
      <alignment vertical="center"/>
    </xf>
    <xf numFmtId="0" fontId="3" fillId="0" borderId="0" xfId="0" applyFont="1">
      <alignment vertical="center"/>
    </xf>
    <xf numFmtId="0" fontId="33" fillId="0" borderId="0" xfId="0" applyFont="1" applyAlignment="1">
      <alignment horizontal="left" vertical="top" wrapText="1"/>
    </xf>
    <xf numFmtId="0" fontId="33" fillId="0" borderId="0" xfId="0" applyFont="1" applyAlignment="1">
      <alignment horizontal="center" vertical="center"/>
    </xf>
    <xf numFmtId="0" fontId="72" fillId="0" borderId="0" xfId="0" applyFont="1" applyAlignment="1" applyProtection="1">
      <alignment horizontal="center" vertical="center"/>
      <protection locked="0"/>
    </xf>
    <xf numFmtId="0" fontId="73" fillId="0" borderId="0" xfId="0" applyFont="1">
      <alignment vertical="center"/>
    </xf>
    <xf numFmtId="0" fontId="33" fillId="0" borderId="0" xfId="0" applyFont="1" applyAlignment="1">
      <alignment horizontal="right" vertical="center"/>
    </xf>
    <xf numFmtId="0" fontId="33" fillId="4" borderId="81" xfId="0" applyFont="1" applyFill="1" applyBorder="1" applyAlignment="1" applyProtection="1">
      <alignment horizontal="center" vertical="center"/>
      <protection locked="0"/>
    </xf>
    <xf numFmtId="0" fontId="54" fillId="0" borderId="242" xfId="0" applyFont="1" applyBorder="1" applyAlignment="1">
      <alignment horizontal="center" vertical="center" wrapText="1"/>
    </xf>
    <xf numFmtId="0" fontId="33" fillId="0" borderId="5" xfId="0" applyFont="1" applyBorder="1" applyAlignment="1">
      <alignment horizontal="center" vertical="center"/>
    </xf>
    <xf numFmtId="0" fontId="33" fillId="0" borderId="244" xfId="0" applyFont="1" applyBorder="1" applyAlignment="1">
      <alignment horizontal="center" vertical="center" shrinkToFit="1"/>
    </xf>
    <xf numFmtId="0" fontId="54" fillId="0" borderId="245" xfId="0" applyFont="1" applyBorder="1" applyAlignment="1">
      <alignment horizontal="center" vertical="center" wrapText="1"/>
    </xf>
    <xf numFmtId="0" fontId="33" fillId="0" borderId="168" xfId="0" applyFont="1" applyBorder="1" applyAlignment="1">
      <alignment horizontal="center" vertical="center" shrinkToFit="1"/>
    </xf>
    <xf numFmtId="0" fontId="33" fillId="0" borderId="169" xfId="0" applyFont="1" applyBorder="1" applyAlignment="1">
      <alignment horizontal="center" vertical="center" shrinkToFit="1"/>
    </xf>
    <xf numFmtId="0" fontId="33" fillId="0" borderId="244" xfId="0" applyFont="1" applyBorder="1" applyAlignment="1">
      <alignment horizontal="center" vertical="center"/>
    </xf>
    <xf numFmtId="0" fontId="33" fillId="0" borderId="243" xfId="0" applyFont="1" applyBorder="1" applyAlignment="1">
      <alignment horizontal="center" vertical="center"/>
    </xf>
    <xf numFmtId="0" fontId="33" fillId="0" borderId="4" xfId="0" applyFont="1" applyBorder="1" applyAlignment="1">
      <alignment horizontal="center" vertical="center"/>
    </xf>
    <xf numFmtId="0" fontId="33" fillId="0" borderId="246" xfId="0" applyFont="1" applyBorder="1" applyAlignment="1">
      <alignment horizontal="center" vertical="center" shrinkToFit="1"/>
    </xf>
    <xf numFmtId="0" fontId="54" fillId="0" borderId="247" xfId="0" applyFont="1" applyBorder="1" applyAlignment="1">
      <alignment horizontal="center" vertical="center" wrapText="1"/>
    </xf>
    <xf numFmtId="0" fontId="33" fillId="0" borderId="248" xfId="0" applyFont="1" applyBorder="1" applyAlignment="1">
      <alignment horizontal="center" vertical="center" shrinkToFit="1"/>
    </xf>
    <xf numFmtId="0" fontId="33" fillId="0" borderId="249" xfId="0" applyFont="1" applyBorder="1" applyAlignment="1">
      <alignment horizontal="center" vertical="center" shrinkToFit="1"/>
    </xf>
    <xf numFmtId="0" fontId="33" fillId="0" borderId="246" xfId="0" applyFont="1" applyBorder="1" applyAlignment="1">
      <alignment horizontal="center" vertical="center"/>
    </xf>
    <xf numFmtId="0" fontId="54" fillId="0" borderId="47" xfId="0" applyFont="1" applyBorder="1" applyAlignment="1">
      <alignment horizontal="center" vertical="center" wrapText="1"/>
    </xf>
    <xf numFmtId="0" fontId="33" fillId="0" borderId="3" xfId="0" applyFont="1" applyBorder="1" applyAlignment="1">
      <alignment horizontal="center" vertical="center"/>
    </xf>
    <xf numFmtId="0" fontId="33" fillId="0" borderId="190" xfId="0" applyFont="1" applyBorder="1" applyAlignment="1">
      <alignment horizontal="center" vertical="center" shrinkToFit="1"/>
    </xf>
    <xf numFmtId="0" fontId="54" fillId="0" borderId="191" xfId="0" applyFont="1" applyBorder="1" applyAlignment="1">
      <alignment horizontal="center" vertical="center" wrapText="1"/>
    </xf>
    <xf numFmtId="0" fontId="33" fillId="0" borderId="190" xfId="0" applyFont="1" applyBorder="1" applyAlignment="1">
      <alignment horizontal="center" vertical="center"/>
    </xf>
    <xf numFmtId="0" fontId="33" fillId="0" borderId="191" xfId="0" applyFont="1" applyBorder="1" applyAlignment="1">
      <alignment horizontal="center" vertical="center"/>
    </xf>
    <xf numFmtId="0" fontId="0" fillId="0" borderId="0" xfId="0">
      <alignment vertical="center"/>
    </xf>
    <xf numFmtId="0" fontId="0" fillId="0" borderId="0" xfId="0" applyFill="1">
      <alignment vertical="center"/>
    </xf>
    <xf numFmtId="0" fontId="0" fillId="5" borderId="11" xfId="0" applyFill="1" applyBorder="1">
      <alignment vertical="center"/>
    </xf>
    <xf numFmtId="0" fontId="0" fillId="4" borderId="83" xfId="0" applyFill="1" applyBorder="1" applyAlignment="1" applyProtection="1">
      <alignment horizontal="center" vertical="center"/>
      <protection locked="0"/>
    </xf>
    <xf numFmtId="0" fontId="0" fillId="4" borderId="84" xfId="0" applyFill="1" applyBorder="1" applyAlignment="1" applyProtection="1">
      <alignment horizontal="center" vertical="center"/>
      <protection locked="0"/>
    </xf>
    <xf numFmtId="0" fontId="10" fillId="4" borderId="92" xfId="0" applyFont="1" applyFill="1" applyBorder="1" applyProtection="1">
      <alignment vertical="center"/>
      <protection locked="0"/>
    </xf>
    <xf numFmtId="0" fontId="10" fillId="4" borderId="93" xfId="0" applyFont="1" applyFill="1" applyBorder="1" applyProtection="1">
      <alignment vertical="center"/>
      <protection locked="0"/>
    </xf>
    <xf numFmtId="0" fontId="10" fillId="4" borderId="94" xfId="0" applyFont="1" applyFill="1" applyBorder="1" applyProtection="1">
      <alignment vertical="center"/>
      <protection locked="0"/>
    </xf>
    <xf numFmtId="0" fontId="40" fillId="4" borderId="89" xfId="0" applyFont="1" applyFill="1" applyBorder="1" applyProtection="1">
      <alignment vertical="center"/>
      <protection locked="0"/>
    </xf>
    <xf numFmtId="0" fontId="40" fillId="4" borderId="90" xfId="0" applyFont="1" applyFill="1" applyBorder="1" applyProtection="1">
      <alignment vertical="center"/>
      <protection locked="0"/>
    </xf>
    <xf numFmtId="0" fontId="40" fillId="4" borderId="91" xfId="0" applyFont="1" applyFill="1" applyBorder="1" applyProtection="1">
      <alignment vertical="center"/>
      <protection locked="0"/>
    </xf>
    <xf numFmtId="0" fontId="40" fillId="4" borderId="86" xfId="0" applyFont="1" applyFill="1" applyBorder="1" applyProtection="1">
      <alignment vertical="center"/>
      <protection locked="0"/>
    </xf>
    <xf numFmtId="0" fontId="40" fillId="4" borderId="87" xfId="0" applyFont="1" applyFill="1" applyBorder="1" applyProtection="1">
      <alignment vertical="center"/>
      <protection locked="0"/>
    </xf>
    <xf numFmtId="0" fontId="40" fillId="4" borderId="88" xfId="0" applyFont="1" applyFill="1" applyBorder="1" applyProtection="1">
      <alignment vertical="center"/>
      <protection locked="0"/>
    </xf>
    <xf numFmtId="0" fontId="12" fillId="0" borderId="0" xfId="0" applyFont="1" applyAlignment="1">
      <alignment horizontal="center" vertical="center"/>
    </xf>
    <xf numFmtId="0" fontId="10" fillId="4" borderId="90" xfId="0" applyFont="1" applyFill="1" applyBorder="1" applyProtection="1">
      <alignment vertical="center"/>
      <protection locked="0"/>
    </xf>
    <xf numFmtId="0" fontId="10" fillId="4" borderId="91" xfId="0" applyFont="1" applyFill="1" applyBorder="1" applyProtection="1">
      <alignment vertical="center"/>
      <protection locked="0"/>
    </xf>
    <xf numFmtId="0" fontId="70" fillId="6" borderId="30" xfId="2" applyFont="1" applyFill="1" applyBorder="1" applyAlignment="1">
      <alignment horizontal="center" vertical="center"/>
    </xf>
    <xf numFmtId="0" fontId="70" fillId="6" borderId="32" xfId="2" applyFont="1" applyFill="1" applyBorder="1" applyAlignment="1">
      <alignment horizontal="center" vertical="center"/>
    </xf>
    <xf numFmtId="0" fontId="0" fillId="0" borderId="1" xfId="0" applyBorder="1" applyAlignment="1">
      <alignment horizontal="center"/>
    </xf>
    <xf numFmtId="0" fontId="33" fillId="0" borderId="6" xfId="0" applyFont="1" applyFill="1" applyBorder="1" applyAlignment="1">
      <alignment horizontal="center" vertical="center"/>
    </xf>
    <xf numFmtId="0" fontId="33" fillId="0" borderId="8" xfId="0" applyFont="1" applyFill="1" applyBorder="1" applyAlignment="1">
      <alignment horizontal="center" vertical="center"/>
    </xf>
    <xf numFmtId="0" fontId="0" fillId="4" borderId="205" xfId="0" applyFill="1" applyBorder="1" applyAlignment="1" applyProtection="1">
      <alignment horizontal="center" vertical="center"/>
      <protection locked="0"/>
    </xf>
    <xf numFmtId="0" fontId="0" fillId="4" borderId="206" xfId="0" applyFill="1" applyBorder="1" applyAlignment="1" applyProtection="1">
      <alignment horizontal="center" vertical="center"/>
      <protection locked="0"/>
    </xf>
    <xf numFmtId="0" fontId="0" fillId="4" borderId="210" xfId="0" applyFill="1" applyBorder="1" applyAlignment="1" applyProtection="1">
      <alignment horizontal="center" vertical="center"/>
      <protection locked="0"/>
    </xf>
    <xf numFmtId="0" fontId="29" fillId="0" borderId="0" xfId="0" applyFont="1" applyFill="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center" vertical="center"/>
    </xf>
    <xf numFmtId="0" fontId="33" fillId="4" borderId="205" xfId="0" applyFont="1" applyFill="1" applyBorder="1" applyAlignment="1" applyProtection="1">
      <alignment horizontal="center" vertical="center"/>
      <protection locked="0"/>
    </xf>
    <xf numFmtId="0" fontId="33" fillId="4" borderId="206" xfId="0" applyFont="1" applyFill="1" applyBorder="1" applyAlignment="1" applyProtection="1">
      <alignment horizontal="center" vertical="center"/>
      <protection locked="0"/>
    </xf>
    <xf numFmtId="0" fontId="33" fillId="4" borderId="210" xfId="0" applyFont="1" applyFill="1" applyBorder="1" applyAlignment="1" applyProtection="1">
      <alignment horizontal="center" vertical="center"/>
      <protection locked="0"/>
    </xf>
    <xf numFmtId="0" fontId="33" fillId="4" borderId="211" xfId="0" applyFont="1" applyFill="1" applyBorder="1" applyAlignment="1" applyProtection="1">
      <alignment horizontal="center" vertical="center"/>
      <protection locked="0"/>
    </xf>
    <xf numFmtId="0" fontId="33" fillId="4" borderId="212" xfId="0" applyFont="1" applyFill="1" applyBorder="1" applyAlignment="1" applyProtection="1">
      <alignment horizontal="center" vertical="center"/>
      <protection locked="0"/>
    </xf>
    <xf numFmtId="0" fontId="33" fillId="4" borderId="213" xfId="0" applyFont="1" applyFill="1" applyBorder="1" applyAlignment="1" applyProtection="1">
      <alignment horizontal="center" vertical="center"/>
      <protection locked="0"/>
    </xf>
    <xf numFmtId="0" fontId="33" fillId="0" borderId="0" xfId="0" applyFont="1" applyAlignment="1">
      <alignment horizontal="left" vertical="top" wrapText="1"/>
    </xf>
    <xf numFmtId="0" fontId="0" fillId="4" borderId="75"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4" borderId="239" xfId="0" applyFont="1" applyFill="1" applyBorder="1" applyAlignment="1" applyProtection="1">
      <alignment horizontal="center" vertical="center"/>
      <protection locked="0"/>
    </xf>
    <xf numFmtId="0" fontId="33" fillId="4" borderId="240" xfId="0" applyFont="1" applyFill="1" applyBorder="1" applyAlignment="1" applyProtection="1">
      <alignment horizontal="center" vertical="center"/>
      <protection locked="0"/>
    </xf>
    <xf numFmtId="0" fontId="33" fillId="4" borderId="241" xfId="0" applyFont="1" applyFill="1" applyBorder="1" applyAlignment="1" applyProtection="1">
      <alignment horizontal="center" vertical="center"/>
      <protection locked="0"/>
    </xf>
    <xf numFmtId="0" fontId="0" fillId="0" borderId="9" xfId="0" applyBorder="1" applyAlignment="1">
      <alignment horizontal="center"/>
    </xf>
    <xf numFmtId="0" fontId="0" fillId="0" borderId="10" xfId="0" applyBorder="1" applyAlignment="1">
      <alignment horizontal="center"/>
    </xf>
    <xf numFmtId="0" fontId="0" fillId="4" borderId="112" xfId="0" applyFill="1" applyBorder="1" applyAlignment="1" applyProtection="1">
      <alignment horizontal="center"/>
      <protection locked="0"/>
    </xf>
    <xf numFmtId="0" fontId="0" fillId="4" borderId="123" xfId="0" applyFill="1" applyBorder="1" applyAlignment="1" applyProtection="1">
      <alignment horizontal="center"/>
      <protection locked="0"/>
    </xf>
    <xf numFmtId="0" fontId="0" fillId="4" borderId="124" xfId="0" applyFill="1" applyBorder="1" applyAlignment="1" applyProtection="1">
      <alignment horizontal="center"/>
      <protection locked="0"/>
    </xf>
    <xf numFmtId="0" fontId="0" fillId="0" borderId="0" xfId="0" applyAlignment="1">
      <alignment horizontal="left" vertical="top" wrapText="1"/>
    </xf>
    <xf numFmtId="0" fontId="29" fillId="0" borderId="0" xfId="0" applyFont="1" applyFill="1" applyAlignment="1">
      <alignment horizontal="left" vertical="center"/>
    </xf>
    <xf numFmtId="0" fontId="33" fillId="0" borderId="0" xfId="0" applyFont="1" applyFill="1">
      <alignment vertical="center"/>
    </xf>
    <xf numFmtId="0" fontId="29" fillId="0" borderId="0" xfId="0" applyFont="1">
      <alignment vertical="center"/>
    </xf>
    <xf numFmtId="0" fontId="29" fillId="0" borderId="0" xfId="0" applyFont="1" applyAlignment="1">
      <alignment vertical="center" wrapText="1"/>
    </xf>
    <xf numFmtId="0" fontId="29" fillId="0" borderId="0" xfId="0" applyFont="1" applyFill="1">
      <alignment vertical="center"/>
    </xf>
    <xf numFmtId="0" fontId="0" fillId="4" borderId="95" xfId="0" applyFill="1" applyBorder="1" applyAlignment="1" applyProtection="1">
      <alignment horizontal="center" vertical="center"/>
      <protection locked="0"/>
    </xf>
    <xf numFmtId="0" fontId="0" fillId="4" borderId="96"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0" borderId="0" xfId="0">
      <alignment vertical="center"/>
    </xf>
    <xf numFmtId="0" fontId="0" fillId="4" borderId="98" xfId="0" applyFill="1" applyBorder="1" applyAlignment="1" applyProtection="1">
      <alignment horizontal="center" vertical="center"/>
      <protection locked="0"/>
    </xf>
    <xf numFmtId="0" fontId="0" fillId="4" borderId="99" xfId="0" applyFill="1" applyBorder="1" applyAlignment="1" applyProtection="1">
      <alignment horizontal="center" vertical="center"/>
      <protection locked="0"/>
    </xf>
    <xf numFmtId="0" fontId="0" fillId="4" borderId="100" xfId="0" applyFill="1" applyBorder="1" applyAlignment="1" applyProtection="1">
      <alignment horizontal="center" vertical="center"/>
      <protection locked="0"/>
    </xf>
    <xf numFmtId="0" fontId="0" fillId="4" borderId="207" xfId="0" applyFill="1" applyBorder="1" applyAlignment="1" applyProtection="1">
      <alignment horizontal="center" vertical="center"/>
      <protection locked="0"/>
    </xf>
    <xf numFmtId="0" fontId="0" fillId="4" borderId="211" xfId="0" applyFill="1" applyBorder="1" applyAlignment="1" applyProtection="1">
      <alignment horizontal="center" vertical="center"/>
      <protection locked="0"/>
    </xf>
    <xf numFmtId="0" fontId="0" fillId="4" borderId="212" xfId="0" applyFill="1" applyBorder="1" applyAlignment="1" applyProtection="1">
      <alignment horizontal="center" vertical="center"/>
      <protection locked="0"/>
    </xf>
    <xf numFmtId="0" fontId="0" fillId="4" borderId="213" xfId="0" applyFill="1" applyBorder="1" applyAlignment="1" applyProtection="1">
      <alignment horizontal="center" vertical="center"/>
      <protection locked="0"/>
    </xf>
    <xf numFmtId="0" fontId="0" fillId="4" borderId="214" xfId="0" applyFill="1" applyBorder="1" applyAlignment="1" applyProtection="1">
      <alignment horizontal="center" vertical="center"/>
      <protection locked="0"/>
    </xf>
    <xf numFmtId="0" fontId="0" fillId="4" borderId="215" xfId="0" applyFill="1" applyBorder="1" applyAlignment="1" applyProtection="1">
      <alignment horizontal="center" vertical="center"/>
      <protection locked="0"/>
    </xf>
    <xf numFmtId="0" fontId="0" fillId="4" borderId="216" xfId="0" applyFill="1" applyBorder="1" applyAlignment="1" applyProtection="1">
      <alignment horizontal="center" vertical="center"/>
      <protection locked="0"/>
    </xf>
    <xf numFmtId="0" fontId="0" fillId="4" borderId="217" xfId="0" applyFill="1" applyBorder="1" applyAlignment="1" applyProtection="1">
      <alignment horizontal="center" vertical="center"/>
      <protection locked="0"/>
    </xf>
    <xf numFmtId="0" fontId="0" fillId="0" borderId="152" xfId="0" applyBorder="1" applyAlignment="1">
      <alignment horizontal="center"/>
    </xf>
    <xf numFmtId="0" fontId="0" fillId="0" borderId="153" xfId="0" applyBorder="1" applyAlignment="1">
      <alignment horizontal="center"/>
    </xf>
    <xf numFmtId="0" fontId="0" fillId="4" borderId="101" xfId="0" applyFill="1" applyBorder="1" applyAlignment="1" applyProtection="1">
      <alignment horizontal="center" vertical="center"/>
      <protection locked="0"/>
    </xf>
    <xf numFmtId="0" fontId="0" fillId="4" borderId="10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lignment vertical="center"/>
    </xf>
    <xf numFmtId="0" fontId="20" fillId="0" borderId="3" xfId="0" applyFont="1" applyBorder="1" applyAlignment="1">
      <alignment horizontal="center" vertical="center"/>
    </xf>
    <xf numFmtId="0" fontId="0" fillId="0" borderId="1" xfId="0" applyBorder="1" applyAlignment="1">
      <alignment horizontal="center" vertical="center"/>
    </xf>
    <xf numFmtId="0" fontId="0" fillId="4" borderId="122" xfId="0" applyFill="1" applyBorder="1" applyAlignment="1" applyProtection="1">
      <alignment horizontal="center" vertical="center"/>
      <protection locked="0"/>
    </xf>
    <xf numFmtId="0" fontId="0" fillId="4" borderId="123" xfId="0" applyFill="1" applyBorder="1" applyAlignment="1" applyProtection="1">
      <alignment horizontal="center" vertical="center"/>
      <protection locked="0"/>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4" borderId="115" xfId="0" applyFill="1" applyBorder="1" applyAlignment="1" applyProtection="1">
      <alignment horizontal="center"/>
      <protection locked="0"/>
    </xf>
    <xf numFmtId="0" fontId="0" fillId="0" borderId="152" xfId="0" applyBorder="1" applyAlignment="1">
      <alignment horizontal="center" vertical="top"/>
    </xf>
    <xf numFmtId="0" fontId="0" fillId="0" borderId="153" xfId="0" applyBorder="1" applyAlignment="1">
      <alignment horizontal="center" vertical="top"/>
    </xf>
    <xf numFmtId="0" fontId="0" fillId="4" borderId="111" xfId="0" applyFill="1" applyBorder="1" applyAlignment="1" applyProtection="1">
      <alignment horizontal="center" vertical="center"/>
      <protection locked="0"/>
    </xf>
    <xf numFmtId="0" fontId="0" fillId="4" borderId="112" xfId="0" applyFill="1" applyBorder="1" applyAlignment="1" applyProtection="1">
      <alignment horizontal="center" vertical="center"/>
      <protection locked="0"/>
    </xf>
    <xf numFmtId="0" fontId="0" fillId="4" borderId="86" xfId="0" applyFill="1" applyBorder="1" applyAlignment="1" applyProtection="1">
      <alignment horizontal="center" vertical="center"/>
      <protection locked="0"/>
    </xf>
    <xf numFmtId="0" fontId="0" fillId="4" borderId="87" xfId="0" applyFill="1" applyBorder="1" applyAlignment="1" applyProtection="1">
      <alignment horizontal="center" vertical="center"/>
      <protection locked="0"/>
    </xf>
    <xf numFmtId="0" fontId="0" fillId="4" borderId="88" xfId="0" applyFill="1" applyBorder="1" applyAlignment="1" applyProtection="1">
      <alignment horizontal="center" vertical="center"/>
      <protection locked="0"/>
    </xf>
    <xf numFmtId="0" fontId="0" fillId="4" borderId="89" xfId="0" applyFill="1" applyBorder="1" applyAlignment="1" applyProtection="1">
      <alignment horizontal="center" vertical="center"/>
      <protection locked="0"/>
    </xf>
    <xf numFmtId="0" fontId="0" fillId="4" borderId="90" xfId="0" applyFill="1" applyBorder="1" applyAlignment="1" applyProtection="1">
      <alignment horizontal="center" vertical="center"/>
      <protection locked="0"/>
    </xf>
    <xf numFmtId="0" fontId="0" fillId="4" borderId="91" xfId="0" applyFill="1" applyBorder="1" applyAlignment="1" applyProtection="1">
      <alignment horizontal="center" vertical="center"/>
      <protection locked="0"/>
    </xf>
    <xf numFmtId="0" fontId="33" fillId="0" borderId="0" xfId="0" applyFont="1" applyBorder="1" applyAlignment="1">
      <alignment horizontal="center" vertical="center"/>
    </xf>
    <xf numFmtId="0" fontId="33" fillId="0" borderId="104" xfId="0" applyFont="1" applyBorder="1" applyAlignment="1">
      <alignment horizontal="center" vertical="center"/>
    </xf>
    <xf numFmtId="178" fontId="0" fillId="4" borderId="72" xfId="0" applyNumberFormat="1" applyFill="1" applyBorder="1" applyAlignment="1" applyProtection="1">
      <alignment horizontal="center" vertical="center"/>
      <protection locked="0"/>
    </xf>
    <xf numFmtId="178" fontId="0" fillId="4" borderId="73" xfId="0" applyNumberFormat="1" applyFill="1" applyBorder="1" applyAlignment="1" applyProtection="1">
      <alignment horizontal="center" vertical="center"/>
      <protection locked="0"/>
    </xf>
    <xf numFmtId="178" fontId="0" fillId="4" borderId="79" xfId="0" applyNumberFormat="1" applyFill="1" applyBorder="1" applyAlignment="1" applyProtection="1">
      <alignment horizontal="center" vertical="center"/>
      <protection locked="0"/>
    </xf>
    <xf numFmtId="0" fontId="0" fillId="0" borderId="0" xfId="0" applyBorder="1">
      <alignment vertical="center"/>
    </xf>
    <xf numFmtId="0" fontId="0" fillId="0" borderId="0" xfId="0" applyAlignment="1">
      <alignment vertical="center" wrapText="1"/>
    </xf>
    <xf numFmtId="0" fontId="0" fillId="0" borderId="209" xfId="0" applyFill="1" applyBorder="1" applyAlignment="1" applyProtection="1">
      <alignment horizontal="center" vertical="center"/>
      <protection locked="0"/>
    </xf>
    <xf numFmtId="0" fontId="0" fillId="0" borderId="78" xfId="0" applyFill="1" applyBorder="1" applyAlignment="1" applyProtection="1">
      <alignment horizontal="center" vertical="center"/>
      <protection locked="0"/>
    </xf>
    <xf numFmtId="0" fontId="0" fillId="0" borderId="238" xfId="0" applyFill="1" applyBorder="1" applyAlignment="1" applyProtection="1">
      <alignment horizontal="center" vertical="center"/>
      <protection locked="0"/>
    </xf>
    <xf numFmtId="0" fontId="0" fillId="0" borderId="0" xfId="0" applyBorder="1" applyAlignment="1">
      <alignment horizontal="right" vertical="center"/>
    </xf>
    <xf numFmtId="0" fontId="0" fillId="0" borderId="104" xfId="0" applyBorder="1" applyAlignment="1">
      <alignment horizontal="right" vertical="center"/>
    </xf>
    <xf numFmtId="0" fontId="0" fillId="0" borderId="0" xfId="0" applyFont="1">
      <alignment vertical="center"/>
    </xf>
    <xf numFmtId="0" fontId="0" fillId="4" borderId="116" xfId="0" applyFill="1" applyBorder="1" applyAlignment="1" applyProtection="1">
      <alignment horizontal="center"/>
      <protection locked="0"/>
    </xf>
    <xf numFmtId="0" fontId="0" fillId="4" borderId="72" xfId="0" applyFill="1" applyBorder="1" applyAlignment="1" applyProtection="1">
      <alignment horizontal="center" vertical="center"/>
      <protection locked="0"/>
    </xf>
    <xf numFmtId="0" fontId="0" fillId="4" borderId="73"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0" borderId="104" xfId="0" applyBorder="1">
      <alignment vertical="center"/>
    </xf>
    <xf numFmtId="0" fontId="28" fillId="0" borderId="0" xfId="0" applyFont="1">
      <alignment vertical="center"/>
    </xf>
    <xf numFmtId="0" fontId="0" fillId="0" borderId="85" xfId="0" applyBorder="1" applyAlignment="1">
      <alignment horizontal="left" vertical="center"/>
    </xf>
    <xf numFmtId="0" fontId="0" fillId="0" borderId="0" xfId="0" applyBorder="1" applyAlignment="1">
      <alignment horizontal="left" vertical="center"/>
    </xf>
    <xf numFmtId="0" fontId="0" fillId="0" borderId="85" xfId="0" applyBorder="1">
      <alignment vertical="center"/>
    </xf>
    <xf numFmtId="0" fontId="0" fillId="0" borderId="85" xfId="0" applyBorder="1" applyAlignment="1">
      <alignment horizontal="center" vertical="center"/>
    </xf>
    <xf numFmtId="0" fontId="0" fillId="0" borderId="104" xfId="0" applyBorder="1" applyAlignment="1">
      <alignment horizontal="center" vertical="center"/>
    </xf>
    <xf numFmtId="0" fontId="0" fillId="0" borderId="0" xfId="0" applyFont="1" applyAlignment="1">
      <alignment horizontal="left" vertical="center" wrapText="1"/>
    </xf>
    <xf numFmtId="0" fontId="0" fillId="0" borderId="0" xfId="0" applyAlignment="1">
      <alignment horizontal="right" vertical="center"/>
    </xf>
    <xf numFmtId="0" fontId="33" fillId="0" borderId="0" xfId="0" applyFont="1">
      <alignment vertical="center"/>
    </xf>
    <xf numFmtId="0" fontId="33" fillId="0" borderId="0" xfId="0" applyFont="1" applyAlignment="1">
      <alignment horizontal="left" vertical="center"/>
    </xf>
    <xf numFmtId="0" fontId="0" fillId="0" borderId="0" xfId="0" applyBorder="1" applyAlignment="1">
      <alignment vertical="center" wrapText="1"/>
    </xf>
    <xf numFmtId="0" fontId="0" fillId="0" borderId="0" xfId="0" applyFill="1" applyBorder="1">
      <alignment vertical="center"/>
    </xf>
    <xf numFmtId="0" fontId="29" fillId="0" borderId="0" xfId="0" applyFont="1" applyFill="1" applyBorder="1" applyAlignment="1">
      <alignment horizontal="left" vertical="center"/>
    </xf>
    <xf numFmtId="0" fontId="29" fillId="0" borderId="104" xfId="0" applyFont="1" applyFill="1" applyBorder="1" applyAlignment="1">
      <alignment horizontal="left" vertical="center"/>
    </xf>
    <xf numFmtId="0" fontId="0" fillId="4" borderId="92" xfId="0" applyFill="1" applyBorder="1" applyAlignment="1" applyProtection="1">
      <alignment horizontal="center" vertical="center"/>
      <protection locked="0"/>
    </xf>
    <xf numFmtId="0" fontId="0" fillId="4" borderId="93" xfId="0" applyFill="1" applyBorder="1" applyAlignment="1" applyProtection="1">
      <alignment horizontal="center" vertical="center"/>
      <protection locked="0"/>
    </xf>
    <xf numFmtId="0" fontId="0" fillId="4" borderId="94" xfId="0" applyFill="1" applyBorder="1" applyAlignment="1" applyProtection="1">
      <alignment horizontal="center" vertical="center"/>
      <protection locked="0"/>
    </xf>
    <xf numFmtId="0" fontId="0" fillId="0" borderId="18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42" fillId="0" borderId="0" xfId="0" applyFont="1" applyBorder="1">
      <alignment vertical="center"/>
    </xf>
    <xf numFmtId="0" fontId="29" fillId="0" borderId="0" xfId="0" applyFont="1" applyFill="1" applyBorder="1">
      <alignment vertical="center"/>
    </xf>
    <xf numFmtId="0" fontId="33" fillId="0" borderId="0" xfId="0" applyFont="1" applyAlignment="1">
      <alignment vertical="center" wrapText="1"/>
    </xf>
    <xf numFmtId="0" fontId="0" fillId="0" borderId="105" xfId="0" applyBorder="1" applyAlignment="1">
      <alignment horizontal="center" vertical="center"/>
    </xf>
    <xf numFmtId="0" fontId="0" fillId="0" borderId="107" xfId="0" applyBorder="1" applyAlignment="1">
      <alignment horizontal="center" vertical="center"/>
    </xf>
    <xf numFmtId="0" fontId="0" fillId="4" borderId="121"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0" fillId="4" borderId="204" xfId="0" applyFill="1" applyBorder="1" applyAlignment="1" applyProtection="1">
      <alignment horizontal="center" vertical="center"/>
      <protection locked="0"/>
    </xf>
    <xf numFmtId="0" fontId="0" fillId="4" borderId="108" xfId="0" applyFill="1" applyBorder="1" applyAlignment="1" applyProtection="1">
      <alignment horizontal="center" vertical="center"/>
      <protection locked="0"/>
    </xf>
    <xf numFmtId="0" fontId="0" fillId="4" borderId="109" xfId="0" applyFill="1" applyBorder="1" applyAlignment="1" applyProtection="1">
      <alignment horizontal="center" vertical="center"/>
      <protection locked="0"/>
    </xf>
    <xf numFmtId="0" fontId="0" fillId="4" borderId="110" xfId="0" applyFill="1" applyBorder="1" applyAlignment="1" applyProtection="1">
      <alignment horizontal="center" vertical="center"/>
      <protection locked="0"/>
    </xf>
    <xf numFmtId="0" fontId="0" fillId="4" borderId="162" xfId="0" applyFill="1" applyBorder="1" applyAlignment="1" applyProtection="1">
      <alignment horizontal="center" vertical="center"/>
      <protection locked="0"/>
    </xf>
    <xf numFmtId="0" fontId="0" fillId="4" borderId="163" xfId="0" applyFill="1" applyBorder="1" applyAlignment="1" applyProtection="1">
      <alignment horizontal="center" vertical="center"/>
      <protection locked="0"/>
    </xf>
    <xf numFmtId="0" fontId="0" fillId="4" borderId="164" xfId="0" applyFill="1" applyBorder="1" applyAlignment="1" applyProtection="1">
      <alignment horizontal="center" vertical="center"/>
      <protection locked="0"/>
    </xf>
    <xf numFmtId="0" fontId="33" fillId="0" borderId="0" xfId="0" applyFont="1" applyFill="1" applyAlignment="1">
      <alignment horizontal="left" vertical="center" wrapText="1"/>
    </xf>
    <xf numFmtId="0" fontId="0" fillId="0" borderId="0" xfId="0" applyBorder="1" applyAlignment="1">
      <alignment vertical="center"/>
    </xf>
    <xf numFmtId="0" fontId="0" fillId="0" borderId="104" xfId="0" applyBorder="1" applyAlignment="1">
      <alignment vertical="center"/>
    </xf>
    <xf numFmtId="0" fontId="0" fillId="4" borderId="72" xfId="0" applyNumberFormat="1" applyFill="1" applyBorder="1" applyAlignment="1" applyProtection="1">
      <alignment horizontal="center" vertical="center"/>
      <protection locked="0"/>
    </xf>
    <xf numFmtId="0" fontId="0" fillId="4" borderId="92" xfId="0" applyFill="1" applyBorder="1" applyAlignment="1" applyProtection="1">
      <alignment horizontal="center" vertical="center" shrinkToFit="1"/>
      <protection locked="0"/>
    </xf>
    <xf numFmtId="0" fontId="0" fillId="4" borderId="93" xfId="0" applyFill="1" applyBorder="1" applyAlignment="1" applyProtection="1">
      <alignment horizontal="center" vertical="center" shrinkToFit="1"/>
      <protection locked="0"/>
    </xf>
    <xf numFmtId="0" fontId="0" fillId="4" borderId="94" xfId="0" applyFill="1" applyBorder="1" applyAlignment="1" applyProtection="1">
      <alignment horizontal="center" vertical="center" shrinkToFit="1"/>
      <protection locked="0"/>
    </xf>
    <xf numFmtId="0" fontId="0" fillId="0" borderId="85" xfId="0" applyBorder="1" applyAlignment="1">
      <alignment horizontal="right" vertical="center"/>
    </xf>
    <xf numFmtId="0" fontId="3" fillId="0" borderId="0" xfId="0" applyFont="1">
      <alignment vertical="center"/>
    </xf>
    <xf numFmtId="0" fontId="0" fillId="4" borderId="105" xfId="0" applyFill="1" applyBorder="1" applyAlignment="1" applyProtection="1">
      <alignment vertical="center" wrapText="1"/>
      <protection locked="0"/>
    </xf>
    <xf numFmtId="0" fontId="0" fillId="4" borderId="106" xfId="0" applyFill="1" applyBorder="1" applyAlignment="1" applyProtection="1">
      <alignment vertical="center" wrapText="1"/>
      <protection locked="0"/>
    </xf>
    <xf numFmtId="0" fontId="0" fillId="4" borderId="107" xfId="0" applyFill="1" applyBorder="1" applyAlignment="1" applyProtection="1">
      <alignment vertical="center" wrapText="1"/>
      <protection locked="0"/>
    </xf>
    <xf numFmtId="0" fontId="0" fillId="4" borderId="108" xfId="0" applyFill="1" applyBorder="1" applyAlignment="1" applyProtection="1">
      <alignment vertical="center" wrapText="1"/>
      <protection locked="0"/>
    </xf>
    <xf numFmtId="0" fontId="0" fillId="4" borderId="109" xfId="0" applyFill="1" applyBorder="1" applyAlignment="1" applyProtection="1">
      <alignment vertical="center" wrapText="1"/>
      <protection locked="0"/>
    </xf>
    <xf numFmtId="0" fontId="0" fillId="4" borderId="110" xfId="0" applyFill="1" applyBorder="1" applyAlignment="1" applyProtection="1">
      <alignment vertical="center" wrapText="1"/>
      <protection locked="0"/>
    </xf>
    <xf numFmtId="0" fontId="0" fillId="4" borderId="72" xfId="0" applyFill="1" applyBorder="1" applyAlignment="1" applyProtection="1">
      <alignment vertical="center"/>
      <protection locked="0"/>
    </xf>
    <xf numFmtId="0" fontId="0" fillId="4" borderId="73" xfId="0" applyFill="1" applyBorder="1" applyAlignment="1" applyProtection="1">
      <alignment vertical="center"/>
      <protection locked="0"/>
    </xf>
    <xf numFmtId="0" fontId="0" fillId="4" borderId="109" xfId="0" applyFill="1" applyBorder="1" applyAlignment="1" applyProtection="1">
      <alignment vertical="center"/>
      <protection locked="0"/>
    </xf>
    <xf numFmtId="0" fontId="0" fillId="4" borderId="110" xfId="0" applyFill="1" applyBorder="1" applyAlignment="1" applyProtection="1">
      <alignment vertical="center"/>
      <protection locked="0"/>
    </xf>
    <xf numFmtId="0" fontId="15" fillId="0" borderId="0" xfId="0" quotePrefix="1" applyFont="1" applyBorder="1" applyAlignment="1">
      <alignment horizontal="right" vertical="center"/>
    </xf>
    <xf numFmtId="0" fontId="11" fillId="0" borderId="0" xfId="0" quotePrefix="1" applyFont="1" applyBorder="1" applyAlignment="1">
      <alignment horizontal="right" vertical="center"/>
    </xf>
    <xf numFmtId="0" fontId="11" fillId="0" borderId="104" xfId="0" quotePrefix="1" applyFont="1" applyBorder="1" applyAlignment="1">
      <alignment horizontal="right" vertical="center"/>
    </xf>
    <xf numFmtId="0" fontId="0" fillId="0" borderId="0" xfId="0" quotePrefix="1" applyAlignment="1">
      <alignment horizontal="center" vertical="center"/>
    </xf>
    <xf numFmtId="0" fontId="0" fillId="4" borderId="125" xfId="0" applyFill="1" applyBorder="1" applyAlignment="1" applyProtection="1">
      <alignment horizontal="center" vertical="center"/>
      <protection locked="0"/>
    </xf>
    <xf numFmtId="0" fontId="0" fillId="4" borderId="126" xfId="0" applyFill="1" applyBorder="1" applyAlignment="1" applyProtection="1">
      <alignment horizontal="center" vertical="center"/>
      <protection locked="0"/>
    </xf>
    <xf numFmtId="0" fontId="0" fillId="4" borderId="128" xfId="0" applyFill="1" applyBorder="1" applyAlignment="1" applyProtection="1">
      <alignment horizontal="center" vertical="center"/>
      <protection locked="0"/>
    </xf>
    <xf numFmtId="0" fontId="0" fillId="4" borderId="129" xfId="0" applyFill="1" applyBorder="1" applyAlignment="1" applyProtection="1">
      <alignment horizontal="center" vertical="center"/>
      <protection locked="0"/>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8" fillId="0" borderId="0" xfId="0" applyFont="1">
      <alignment vertical="center"/>
    </xf>
    <xf numFmtId="0" fontId="29" fillId="0" borderId="0" xfId="0" applyFont="1" applyFill="1" applyAlignment="1">
      <alignment vertical="center" wrapText="1"/>
    </xf>
    <xf numFmtId="0" fontId="0" fillId="0" borderId="104" xfId="0" applyBorder="1" applyAlignment="1">
      <alignment horizontal="left" vertical="center"/>
    </xf>
    <xf numFmtId="0" fontId="33" fillId="0" borderId="0" xfId="0" applyFont="1" applyFill="1" applyAlignment="1">
      <alignment horizontal="left"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4" borderId="74" xfId="0" applyFill="1" applyBorder="1" applyAlignment="1" applyProtection="1">
      <alignment vertical="center"/>
      <protection locked="0"/>
    </xf>
    <xf numFmtId="0" fontId="0" fillId="0" borderId="183"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0" borderId="182" xfId="0" applyBorder="1" applyAlignment="1">
      <alignment horizontal="left" vertical="center"/>
    </xf>
    <xf numFmtId="0" fontId="0" fillId="0" borderId="133" xfId="0" applyBorder="1" applyAlignment="1">
      <alignment horizontal="left" vertical="center"/>
    </xf>
    <xf numFmtId="0" fontId="29" fillId="0" borderId="0" xfId="0" applyFont="1" applyBorder="1">
      <alignment vertical="center"/>
    </xf>
    <xf numFmtId="0" fontId="0" fillId="0" borderId="185" xfId="0" applyBorder="1" applyAlignment="1">
      <alignment horizontal="left" vertical="center"/>
    </xf>
    <xf numFmtId="0" fontId="0" fillId="0" borderId="186" xfId="0" applyBorder="1" applyAlignment="1">
      <alignment horizontal="left" vertical="center"/>
    </xf>
    <xf numFmtId="0" fontId="0" fillId="0" borderId="184" xfId="0" applyBorder="1" applyAlignment="1">
      <alignment horizontal="left" vertical="center"/>
    </xf>
    <xf numFmtId="0" fontId="33" fillId="4" borderId="75" xfId="0" applyFont="1" applyFill="1" applyBorder="1" applyAlignment="1" applyProtection="1">
      <alignment horizontal="center" vertical="center"/>
      <protection locked="0"/>
    </xf>
    <xf numFmtId="0" fontId="33" fillId="4" borderId="76" xfId="0" applyFont="1" applyFill="1" applyBorder="1" applyAlignment="1" applyProtection="1">
      <alignment horizontal="center" vertical="center"/>
      <protection locked="0"/>
    </xf>
    <xf numFmtId="0" fontId="33" fillId="4" borderId="77" xfId="0" applyFont="1" applyFill="1" applyBorder="1" applyAlignment="1" applyProtection="1">
      <alignment horizontal="center" vertical="center"/>
      <protection locked="0"/>
    </xf>
    <xf numFmtId="0" fontId="0" fillId="0" borderId="0" xfId="0" applyAlignment="1">
      <alignment horizontal="left" vertical="center"/>
    </xf>
    <xf numFmtId="0" fontId="0" fillId="4" borderId="86" xfId="0" applyFill="1" applyBorder="1" applyAlignment="1" applyProtection="1">
      <alignment vertical="center"/>
      <protection locked="0"/>
    </xf>
    <xf numFmtId="0" fontId="0" fillId="4" borderId="87" xfId="0" applyFill="1" applyBorder="1" applyAlignment="1" applyProtection="1">
      <alignment vertical="center"/>
      <protection locked="0"/>
    </xf>
    <xf numFmtId="0" fontId="0" fillId="4" borderId="88" xfId="0" applyFill="1" applyBorder="1" applyAlignment="1" applyProtection="1">
      <alignment vertical="center"/>
      <protection locked="0"/>
    </xf>
    <xf numFmtId="0" fontId="57" fillId="4" borderId="101" xfId="0" applyFont="1" applyFill="1" applyBorder="1" applyAlignment="1" applyProtection="1">
      <alignment horizontal="center" vertical="center"/>
      <protection locked="0"/>
    </xf>
    <xf numFmtId="0" fontId="48" fillId="4" borderId="102" xfId="0" applyFont="1" applyFill="1" applyBorder="1" applyAlignment="1" applyProtection="1">
      <alignment horizontal="center" vertical="center"/>
      <protection locked="0"/>
    </xf>
    <xf numFmtId="0" fontId="48" fillId="4" borderId="103" xfId="0" applyFont="1" applyFill="1" applyBorder="1" applyAlignment="1" applyProtection="1">
      <alignment horizontal="center" vertical="center"/>
      <protection locked="0"/>
    </xf>
    <xf numFmtId="0" fontId="33" fillId="0" borderId="0" xfId="0" applyFont="1" applyFill="1" applyBorder="1">
      <alignment vertical="center"/>
    </xf>
    <xf numFmtId="0" fontId="0" fillId="0" borderId="0" xfId="0" applyFill="1" applyBorder="1" applyAlignment="1">
      <alignment horizontal="right" vertical="center"/>
    </xf>
    <xf numFmtId="0" fontId="0" fillId="0" borderId="104" xfId="0" applyFill="1" applyBorder="1" applyAlignment="1">
      <alignment horizontal="right" vertical="center"/>
    </xf>
    <xf numFmtId="0" fontId="0" fillId="0" borderId="8" xfId="0" applyBorder="1" applyAlignment="1">
      <alignment horizontal="left" vertical="center"/>
    </xf>
    <xf numFmtId="0" fontId="0" fillId="4" borderId="89" xfId="0" applyFill="1" applyBorder="1" applyAlignment="1" applyProtection="1">
      <alignment vertical="center"/>
      <protection locked="0"/>
    </xf>
    <xf numFmtId="0" fontId="0" fillId="4" borderId="90" xfId="0" applyFill="1" applyBorder="1" applyAlignment="1" applyProtection="1">
      <alignment vertical="center"/>
      <protection locked="0"/>
    </xf>
    <xf numFmtId="0" fontId="0" fillId="4" borderId="91" xfId="0" applyFill="1" applyBorder="1" applyAlignment="1" applyProtection="1">
      <alignment vertical="center"/>
      <protection locked="0"/>
    </xf>
    <xf numFmtId="0" fontId="29" fillId="0" borderId="0" xfId="0" applyFont="1" applyAlignment="1">
      <alignment horizontal="center" vertical="center"/>
    </xf>
    <xf numFmtId="0" fontId="15"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0" fillId="4" borderId="92" xfId="0" applyFill="1" applyBorder="1" applyAlignment="1" applyProtection="1">
      <alignment vertical="center"/>
      <protection locked="0"/>
    </xf>
    <xf numFmtId="0" fontId="0" fillId="4" borderId="93" xfId="0" applyFill="1" applyBorder="1" applyAlignment="1" applyProtection="1">
      <alignment vertical="center"/>
      <protection locked="0"/>
    </xf>
    <xf numFmtId="0" fontId="0" fillId="4" borderId="94" xfId="0" applyFill="1" applyBorder="1" applyAlignment="1" applyProtection="1">
      <alignment vertical="center"/>
      <protection locked="0"/>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4" borderId="106" xfId="0" applyFill="1" applyBorder="1" applyAlignment="1" applyProtection="1">
      <alignment vertical="center"/>
      <protection locked="0"/>
    </xf>
    <xf numFmtId="0" fontId="0" fillId="4" borderId="107" xfId="0" applyFill="1" applyBorder="1" applyAlignment="1" applyProtection="1">
      <alignment vertical="center"/>
      <protection locked="0"/>
    </xf>
    <xf numFmtId="0" fontId="0" fillId="4" borderId="108" xfId="0" applyFill="1" applyBorder="1" applyAlignment="1" applyProtection="1">
      <alignment vertical="center"/>
      <protection locked="0"/>
    </xf>
    <xf numFmtId="57" fontId="0" fillId="0" borderId="3" xfId="0" applyNumberFormat="1" applyBorder="1" applyAlignment="1">
      <alignment horizontal="center" vertical="center"/>
    </xf>
    <xf numFmtId="0" fontId="7" fillId="0" borderId="0" xfId="0" applyFont="1" applyAlignment="1">
      <alignment horizontal="left" vertical="center" wrapText="1"/>
    </xf>
    <xf numFmtId="176" fontId="0" fillId="4" borderId="115" xfId="0" applyNumberFormat="1" applyFill="1" applyBorder="1" applyAlignment="1" applyProtection="1">
      <alignment vertical="center"/>
      <protection locked="0"/>
    </xf>
    <xf numFmtId="176" fontId="0" fillId="4" borderId="116" xfId="0" applyNumberFormat="1" applyFill="1" applyBorder="1" applyAlignment="1" applyProtection="1">
      <alignment vertical="center"/>
      <protection locked="0"/>
    </xf>
    <xf numFmtId="0" fontId="8" fillId="0" borderId="109" xfId="0" applyFont="1" applyBorder="1">
      <alignment vertical="center"/>
    </xf>
    <xf numFmtId="0" fontId="0" fillId="0" borderId="154" xfId="0" applyBorder="1" applyAlignment="1">
      <alignment horizontal="left" vertical="center"/>
    </xf>
    <xf numFmtId="0" fontId="60" fillId="0" borderId="0" xfId="0" applyFont="1" applyFill="1">
      <alignment vertical="center"/>
    </xf>
    <xf numFmtId="176" fontId="0" fillId="4" borderId="111" xfId="0" applyNumberFormat="1" applyFill="1" applyBorder="1" applyAlignment="1" applyProtection="1">
      <alignment vertical="center"/>
      <protection locked="0"/>
    </xf>
    <xf numFmtId="176" fontId="0" fillId="4" borderId="112" xfId="0" applyNumberFormat="1" applyFill="1" applyBorder="1" applyAlignment="1" applyProtection="1">
      <alignment vertical="center"/>
      <protection locked="0"/>
    </xf>
    <xf numFmtId="0" fontId="0" fillId="0" borderId="0" xfId="0" applyFill="1">
      <alignment vertical="center"/>
    </xf>
    <xf numFmtId="0" fontId="56" fillId="0" borderId="0" xfId="0" applyFont="1">
      <alignment vertical="center"/>
    </xf>
    <xf numFmtId="0" fontId="0" fillId="4" borderId="92" xfId="0" applyFill="1" applyBorder="1" applyProtection="1">
      <alignment vertical="center"/>
      <protection locked="0"/>
    </xf>
    <xf numFmtId="0" fontId="0" fillId="4" borderId="93" xfId="0" applyFill="1" applyBorder="1" applyProtection="1">
      <alignment vertical="center"/>
      <protection locked="0"/>
    </xf>
    <xf numFmtId="0" fontId="0" fillId="4" borderId="94" xfId="0" applyFill="1" applyBorder="1" applyProtection="1">
      <alignment vertical="center"/>
      <protection locked="0"/>
    </xf>
    <xf numFmtId="0" fontId="59" fillId="0" borderId="0" xfId="0" applyFont="1" applyFill="1">
      <alignment vertical="center"/>
    </xf>
    <xf numFmtId="57" fontId="0" fillId="0" borderId="11" xfId="0" applyNumberFormat="1" applyBorder="1" applyAlignment="1">
      <alignment horizontal="center" vertical="center"/>
    </xf>
    <xf numFmtId="57" fontId="0" fillId="0" borderId="12" xfId="0" applyNumberFormat="1" applyBorder="1" applyAlignment="1">
      <alignment horizontal="center" vertical="center"/>
    </xf>
    <xf numFmtId="57" fontId="0" fillId="0" borderId="13" xfId="0" applyNumberFormat="1" applyBorder="1" applyAlignment="1">
      <alignment horizontal="center" vertical="center"/>
    </xf>
    <xf numFmtId="0" fontId="41" fillId="0" borderId="0" xfId="0" applyFont="1">
      <alignment vertical="center"/>
    </xf>
    <xf numFmtId="0" fontId="56" fillId="0" borderId="0" xfId="0" applyFont="1" applyFill="1">
      <alignment vertical="center"/>
    </xf>
    <xf numFmtId="0" fontId="0" fillId="0" borderId="1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Font="1" applyBorder="1" applyAlignment="1">
      <alignment horizontal="center" vertical="center" shrinkToFit="1"/>
    </xf>
    <xf numFmtId="0" fontId="0" fillId="0" borderId="236" xfId="0" applyBorder="1" applyAlignment="1">
      <alignment horizontal="center" vertical="center" shrinkToFit="1"/>
    </xf>
    <xf numFmtId="0" fontId="0" fillId="0" borderId="163" xfId="0" applyBorder="1" applyAlignment="1">
      <alignment horizontal="center" vertical="center" shrinkToFit="1"/>
    </xf>
    <xf numFmtId="0" fontId="0" fillId="0" borderId="237" xfId="0" applyBorder="1" applyAlignment="1">
      <alignment horizontal="center" vertical="center" shrinkToFit="1"/>
    </xf>
    <xf numFmtId="0" fontId="8" fillId="0" borderId="1" xfId="0" applyFont="1" applyBorder="1" applyAlignment="1">
      <alignment horizontal="center" vertical="center"/>
    </xf>
    <xf numFmtId="0" fontId="8" fillId="0" borderId="6" xfId="0" applyFont="1" applyBorder="1" applyAlignment="1">
      <alignment horizontal="center" vertical="center"/>
    </xf>
    <xf numFmtId="176" fontId="0" fillId="4" borderId="114" xfId="0" applyNumberFormat="1" applyFill="1" applyBorder="1" applyAlignment="1" applyProtection="1">
      <alignment vertical="center"/>
      <protection locked="0"/>
    </xf>
    <xf numFmtId="0" fontId="2" fillId="0" borderId="1" xfId="0" applyFont="1" applyBorder="1" applyAlignment="1">
      <alignment horizontal="center" vertical="center"/>
    </xf>
    <xf numFmtId="0" fontId="0" fillId="0" borderId="0" xfId="0" applyAlignment="1">
      <alignment horizontal="left" vertical="center" wrapText="1"/>
    </xf>
    <xf numFmtId="0" fontId="56" fillId="0" borderId="0" xfId="0" applyFont="1" applyAlignment="1">
      <alignment horizontal="left" vertical="center"/>
    </xf>
    <xf numFmtId="176" fontId="0" fillId="4" borderId="113" xfId="0" applyNumberFormat="1" applyFill="1" applyBorder="1" applyAlignment="1" applyProtection="1">
      <alignment vertical="center"/>
      <protection locked="0"/>
    </xf>
    <xf numFmtId="0" fontId="8" fillId="0" borderId="0" xfId="0" applyFont="1" applyBorder="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109" xfId="0" applyBorder="1" applyAlignment="1">
      <alignment horizontal="right" vertical="center"/>
    </xf>
    <xf numFmtId="0" fontId="0" fillId="0" borderId="110" xfId="0" applyBorder="1" applyAlignment="1">
      <alignment horizontal="right" vertical="center"/>
    </xf>
    <xf numFmtId="0" fontId="33" fillId="4" borderId="105" xfId="0" applyFont="1" applyFill="1" applyBorder="1" applyAlignment="1" applyProtection="1">
      <alignment vertical="center" wrapText="1"/>
      <protection locked="0"/>
    </xf>
    <xf numFmtId="0" fontId="33" fillId="4" borderId="106" xfId="0" applyFont="1" applyFill="1" applyBorder="1" applyProtection="1">
      <alignment vertical="center"/>
      <protection locked="0"/>
    </xf>
    <xf numFmtId="0" fontId="33" fillId="4" borderId="107" xfId="0" applyFont="1" applyFill="1" applyBorder="1" applyProtection="1">
      <alignment vertical="center"/>
      <protection locked="0"/>
    </xf>
    <xf numFmtId="0" fontId="33" fillId="4" borderId="108" xfId="0" applyFont="1" applyFill="1" applyBorder="1" applyProtection="1">
      <alignment vertical="center"/>
      <protection locked="0"/>
    </xf>
    <xf numFmtId="0" fontId="33" fillId="4" borderId="109" xfId="0" applyFont="1" applyFill="1" applyBorder="1" applyProtection="1">
      <alignment vertical="center"/>
      <protection locked="0"/>
    </xf>
    <xf numFmtId="0" fontId="33" fillId="4" borderId="110" xfId="0" applyFont="1" applyFill="1" applyBorder="1" applyProtection="1">
      <alignment vertical="center"/>
      <protection locked="0"/>
    </xf>
    <xf numFmtId="0" fontId="0" fillId="0" borderId="0" xfId="0" applyBorder="1" applyAlignment="1">
      <alignment horizontal="center" vertical="center"/>
    </xf>
    <xf numFmtId="0" fontId="33" fillId="4" borderId="250" xfId="0" applyFont="1" applyFill="1" applyBorder="1" applyAlignment="1" applyProtection="1">
      <alignment horizontal="center" vertical="center"/>
      <protection locked="0"/>
    </xf>
    <xf numFmtId="0" fontId="33" fillId="4" borderId="251" xfId="0" applyFont="1" applyFill="1" applyBorder="1" applyAlignment="1" applyProtection="1">
      <alignment horizontal="center" vertical="center"/>
      <protection locked="0"/>
    </xf>
    <xf numFmtId="0" fontId="33" fillId="4" borderId="252" xfId="0" applyFont="1" applyFill="1" applyBorder="1" applyAlignment="1" applyProtection="1">
      <alignment horizontal="center" vertical="center"/>
      <protection locked="0"/>
    </xf>
    <xf numFmtId="0" fontId="33" fillId="4" borderId="72" xfId="0" applyFont="1" applyFill="1" applyBorder="1" applyAlignment="1" applyProtection="1">
      <alignment horizontal="center" vertical="center"/>
      <protection locked="0"/>
    </xf>
    <xf numFmtId="0" fontId="33" fillId="4" borderId="73" xfId="0" applyFont="1" applyFill="1" applyBorder="1" applyAlignment="1" applyProtection="1">
      <alignment horizontal="center" vertical="center"/>
      <protection locked="0"/>
    </xf>
    <xf numFmtId="0" fontId="33" fillId="4" borderId="74" xfId="0" applyFont="1" applyFill="1" applyBorder="1" applyAlignment="1" applyProtection="1">
      <alignment horizontal="center" vertical="center"/>
      <protection locked="0"/>
    </xf>
    <xf numFmtId="0" fontId="33" fillId="4" borderId="72" xfId="0" applyFont="1" applyFill="1" applyBorder="1" applyAlignment="1" applyProtection="1">
      <alignment horizontal="left" vertical="center"/>
      <protection locked="0"/>
    </xf>
    <xf numFmtId="0" fontId="33" fillId="4" borderId="73" xfId="0" applyFont="1" applyFill="1" applyBorder="1" applyAlignment="1" applyProtection="1">
      <alignment horizontal="left" vertical="center"/>
      <protection locked="0"/>
    </xf>
    <xf numFmtId="0" fontId="33" fillId="4" borderId="74" xfId="0" applyFont="1" applyFill="1" applyBorder="1" applyAlignment="1" applyProtection="1">
      <alignment horizontal="left" vertical="center"/>
      <protection locked="0"/>
    </xf>
    <xf numFmtId="0" fontId="0" fillId="4" borderId="86" xfId="0" applyFill="1" applyBorder="1" applyProtection="1">
      <alignment vertical="center"/>
      <protection locked="0"/>
    </xf>
    <xf numFmtId="0" fontId="0" fillId="4" borderId="87" xfId="0" applyFill="1" applyBorder="1" applyProtection="1">
      <alignment vertical="center"/>
      <protection locked="0"/>
    </xf>
    <xf numFmtId="0" fontId="0" fillId="4" borderId="117" xfId="0" applyFill="1" applyBorder="1" applyProtection="1">
      <alignment vertical="center"/>
      <protection locked="0"/>
    </xf>
    <xf numFmtId="0" fontId="0" fillId="4" borderId="118" xfId="0" applyFill="1" applyBorder="1" applyProtection="1">
      <alignment vertical="center"/>
      <protection locked="0"/>
    </xf>
    <xf numFmtId="0" fontId="33" fillId="0" borderId="0" xfId="0" applyFont="1" applyFill="1" applyAlignment="1">
      <alignment vertical="center" wrapText="1"/>
    </xf>
    <xf numFmtId="0" fontId="0" fillId="4" borderId="72" xfId="0" applyFill="1" applyBorder="1" applyAlignment="1" applyProtection="1">
      <alignment horizontal="left" vertical="center"/>
      <protection locked="0"/>
    </xf>
    <xf numFmtId="0" fontId="0" fillId="4" borderId="73" xfId="0" applyFill="1" applyBorder="1" applyAlignment="1" applyProtection="1">
      <alignment horizontal="left" vertical="center"/>
      <protection locked="0"/>
    </xf>
    <xf numFmtId="0" fontId="0" fillId="4" borderId="74" xfId="0" applyFill="1" applyBorder="1" applyAlignment="1" applyProtection="1">
      <alignment horizontal="left" vertical="center"/>
      <protection locked="0"/>
    </xf>
    <xf numFmtId="0" fontId="0" fillId="4" borderId="105" xfId="0" applyFill="1" applyBorder="1" applyAlignment="1" applyProtection="1">
      <alignment vertical="center"/>
      <protection locked="0"/>
    </xf>
    <xf numFmtId="0" fontId="0" fillId="0" borderId="220" xfId="0" applyBorder="1" applyAlignment="1">
      <alignment horizontal="center" vertical="center"/>
    </xf>
    <xf numFmtId="0" fontId="0" fillId="4" borderId="114" xfId="0" applyFill="1" applyBorder="1" applyAlignment="1" applyProtection="1">
      <alignment horizontal="center" vertical="center"/>
      <protection locked="0"/>
    </xf>
    <xf numFmtId="0" fontId="0" fillId="4" borderId="115" xfId="0" applyFill="1" applyBorder="1" applyAlignment="1" applyProtection="1">
      <alignment horizontal="center" vertical="center"/>
      <protection locked="0"/>
    </xf>
    <xf numFmtId="178" fontId="20" fillId="0" borderId="0" xfId="0" applyNumberFormat="1" applyFont="1" applyFill="1" applyBorder="1" applyAlignment="1">
      <alignment horizontal="right" vertical="center"/>
    </xf>
    <xf numFmtId="38" fontId="0" fillId="4" borderId="112" xfId="1" applyFont="1" applyFill="1" applyBorder="1" applyAlignment="1" applyProtection="1">
      <alignment horizontal="center" vertical="center"/>
      <protection locked="0"/>
    </xf>
    <xf numFmtId="38" fontId="0" fillId="4" borderId="115" xfId="1" applyFont="1" applyFill="1" applyBorder="1" applyAlignment="1" applyProtection="1">
      <alignment horizontal="center" vertical="center"/>
      <protection locked="0"/>
    </xf>
    <xf numFmtId="0" fontId="0" fillId="4" borderId="200" xfId="0" applyFill="1" applyBorder="1" applyAlignment="1" applyProtection="1">
      <alignment vertical="center"/>
      <protection locked="0"/>
    </xf>
    <xf numFmtId="0" fontId="0" fillId="4" borderId="197" xfId="0" applyFill="1" applyBorder="1" applyAlignment="1" applyProtection="1">
      <alignment vertical="center"/>
      <protection locked="0"/>
    </xf>
    <xf numFmtId="0" fontId="0" fillId="0" borderId="3" xfId="0" applyBorder="1" applyAlignment="1">
      <alignment horizontal="center" vertical="center"/>
    </xf>
    <xf numFmtId="38" fontId="0" fillId="4" borderId="89" xfId="1" applyFont="1" applyFill="1" applyBorder="1" applyAlignment="1" applyProtection="1">
      <alignment vertical="center"/>
      <protection locked="0"/>
    </xf>
    <xf numFmtId="38" fontId="0" fillId="4" borderId="90" xfId="1" applyFont="1" applyFill="1" applyBorder="1" applyAlignment="1" applyProtection="1">
      <alignment vertical="center"/>
      <protection locked="0"/>
    </xf>
    <xf numFmtId="38" fontId="0" fillId="4" borderId="91" xfId="1" applyFont="1" applyFill="1" applyBorder="1" applyAlignment="1" applyProtection="1">
      <alignment vertical="center"/>
      <protection locked="0"/>
    </xf>
    <xf numFmtId="38" fontId="0" fillId="4" borderId="72" xfId="1" applyFont="1" applyFill="1" applyBorder="1" applyAlignment="1" applyProtection="1">
      <alignment vertical="center"/>
      <protection locked="0"/>
    </xf>
    <xf numFmtId="38" fontId="0" fillId="4" borderId="73" xfId="1" applyFont="1" applyFill="1" applyBorder="1" applyAlignment="1" applyProtection="1">
      <alignment vertical="center"/>
      <protection locked="0"/>
    </xf>
    <xf numFmtId="38" fontId="0" fillId="4" borderId="74" xfId="1" applyFont="1" applyFill="1" applyBorder="1" applyAlignment="1" applyProtection="1">
      <alignment vertical="center"/>
      <protection locked="0"/>
    </xf>
    <xf numFmtId="0" fontId="4" fillId="0" borderId="0" xfId="0" applyFont="1">
      <alignment vertical="center"/>
    </xf>
    <xf numFmtId="0" fontId="15" fillId="0" borderId="0" xfId="0" applyFont="1" applyBorder="1" applyAlignment="1">
      <alignment horizontal="right" vertical="center"/>
    </xf>
    <xf numFmtId="0" fontId="15" fillId="0" borderId="104" xfId="0" applyFont="1" applyBorder="1" applyAlignment="1">
      <alignment horizontal="right" vertical="center"/>
    </xf>
    <xf numFmtId="0" fontId="0" fillId="4" borderId="218" xfId="0" applyFill="1" applyBorder="1" applyAlignment="1" applyProtection="1">
      <alignment vertical="center" wrapText="1"/>
      <protection locked="0"/>
    </xf>
    <xf numFmtId="0" fontId="0" fillId="4" borderId="219" xfId="0" applyFill="1" applyBorder="1" applyAlignment="1" applyProtection="1">
      <alignment vertical="center" wrapText="1"/>
      <protection locked="0"/>
    </xf>
    <xf numFmtId="0" fontId="0" fillId="0" borderId="0" xfId="0" applyAlignment="1">
      <alignment vertical="top" wrapText="1"/>
    </xf>
    <xf numFmtId="38" fontId="0" fillId="4" borderId="126" xfId="1" applyFont="1" applyFill="1" applyBorder="1" applyAlignment="1" applyProtection="1">
      <alignment horizontal="center" vertical="center"/>
      <protection locked="0"/>
    </xf>
    <xf numFmtId="38" fontId="0" fillId="4" borderId="129" xfId="1" applyFont="1" applyFill="1" applyBorder="1" applyAlignment="1" applyProtection="1">
      <alignment horizontal="center" vertical="center"/>
      <protection locked="0"/>
    </xf>
    <xf numFmtId="38" fontId="0" fillId="4" borderId="92" xfId="1" applyFont="1" applyFill="1" applyBorder="1" applyAlignment="1" applyProtection="1">
      <alignment vertical="center"/>
      <protection locked="0"/>
    </xf>
    <xf numFmtId="38" fontId="0" fillId="4" borderId="93" xfId="1" applyFont="1" applyFill="1" applyBorder="1" applyAlignment="1" applyProtection="1">
      <alignment vertical="center"/>
      <protection locked="0"/>
    </xf>
    <xf numFmtId="38" fontId="0" fillId="4" borderId="94" xfId="1" applyFont="1" applyFill="1" applyBorder="1" applyAlignment="1" applyProtection="1">
      <alignment vertical="center"/>
      <protection locked="0"/>
    </xf>
    <xf numFmtId="0" fontId="52" fillId="0" borderId="106" xfId="0" applyFont="1" applyBorder="1">
      <alignment vertical="center"/>
    </xf>
    <xf numFmtId="0" fontId="0" fillId="4" borderId="127" xfId="0" applyFill="1" applyBorder="1" applyAlignment="1" applyProtection="1">
      <alignment horizontal="center" vertical="center"/>
      <protection locked="0"/>
    </xf>
    <xf numFmtId="0" fontId="0" fillId="4" borderId="130" xfId="0" applyFill="1" applyBorder="1" applyAlignment="1" applyProtection="1">
      <alignment horizontal="center" vertical="center"/>
      <protection locked="0"/>
    </xf>
    <xf numFmtId="38" fontId="0" fillId="4" borderId="131" xfId="1" applyFont="1" applyFill="1" applyBorder="1" applyAlignment="1" applyProtection="1">
      <alignment horizontal="center" vertical="center"/>
      <protection locked="0"/>
    </xf>
    <xf numFmtId="38" fontId="0" fillId="4" borderId="127" xfId="1" applyFont="1" applyFill="1" applyBorder="1" applyAlignment="1" applyProtection="1">
      <alignment horizontal="center" vertical="center"/>
      <protection locked="0"/>
    </xf>
    <xf numFmtId="38" fontId="0" fillId="4" borderId="132" xfId="1" applyFont="1" applyFill="1" applyBorder="1" applyAlignment="1" applyProtection="1">
      <alignment horizontal="center" vertical="center"/>
      <protection locked="0"/>
    </xf>
    <xf numFmtId="38" fontId="0" fillId="4" borderId="130" xfId="1" applyFont="1" applyFill="1" applyBorder="1" applyAlignment="1" applyProtection="1">
      <alignment horizontal="center" vertical="center"/>
      <protection locked="0"/>
    </xf>
    <xf numFmtId="38" fontId="0" fillId="4" borderId="86" xfId="1" applyFont="1" applyFill="1" applyBorder="1" applyAlignment="1" applyProtection="1">
      <alignment vertical="center"/>
      <protection locked="0"/>
    </xf>
    <xf numFmtId="38" fontId="0" fillId="4" borderId="87" xfId="1" applyFont="1" applyFill="1" applyBorder="1" applyAlignment="1" applyProtection="1">
      <alignment vertical="center"/>
      <protection locked="0"/>
    </xf>
    <xf numFmtId="38" fontId="0" fillId="4" borderId="88" xfId="1" applyFont="1" applyFill="1" applyBorder="1" applyAlignment="1" applyProtection="1">
      <alignment vertical="center"/>
      <protection locked="0"/>
    </xf>
    <xf numFmtId="0" fontId="0" fillId="4" borderId="113" xfId="0" applyFill="1" applyBorder="1" applyAlignment="1" applyProtection="1">
      <alignment horizontal="center"/>
      <protection locked="0"/>
    </xf>
    <xf numFmtId="0" fontId="33" fillId="5" borderId="72" xfId="0" applyFont="1" applyFill="1" applyBorder="1" applyAlignment="1" applyProtection="1">
      <alignment horizontal="left" vertical="center"/>
      <protection locked="0"/>
    </xf>
    <xf numFmtId="0" fontId="57" fillId="5" borderId="73" xfId="0" applyFont="1" applyFill="1" applyBorder="1" applyAlignment="1" applyProtection="1">
      <alignment horizontal="left" vertical="center"/>
      <protection locked="0"/>
    </xf>
    <xf numFmtId="0" fontId="57" fillId="5" borderId="74" xfId="0" applyFont="1" applyFill="1" applyBorder="1" applyAlignment="1" applyProtection="1">
      <alignment horizontal="left" vertical="center"/>
      <protection locked="0"/>
    </xf>
    <xf numFmtId="0" fontId="0" fillId="4" borderId="108" xfId="0" applyFill="1" applyBorder="1" applyProtection="1">
      <alignment vertical="center"/>
      <protection locked="0"/>
    </xf>
    <xf numFmtId="0" fontId="0" fillId="4" borderId="109" xfId="0" applyFill="1" applyBorder="1" applyProtection="1">
      <alignment vertical="center"/>
      <protection locked="0"/>
    </xf>
    <xf numFmtId="0" fontId="0" fillId="4" borderId="73" xfId="0" applyFill="1" applyBorder="1" applyProtection="1">
      <alignment vertical="center"/>
      <protection locked="0"/>
    </xf>
    <xf numFmtId="0" fontId="0" fillId="4" borderId="74" xfId="0" applyFill="1" applyBorder="1" applyProtection="1">
      <alignment vertical="center"/>
      <protection locked="0"/>
    </xf>
    <xf numFmtId="0" fontId="0" fillId="4" borderId="88" xfId="0" applyFill="1" applyBorder="1" applyProtection="1">
      <alignment vertical="center"/>
      <protection locked="0"/>
    </xf>
    <xf numFmtId="0" fontId="0" fillId="4" borderId="75" xfId="0" applyFill="1" applyBorder="1" applyAlignment="1" applyProtection="1">
      <alignment horizontal="center" vertical="center" shrinkToFit="1"/>
      <protection locked="0"/>
    </xf>
    <xf numFmtId="0" fontId="0" fillId="4" borderId="76" xfId="0" applyFill="1" applyBorder="1" applyAlignment="1" applyProtection="1">
      <alignment horizontal="center" vertical="center" shrinkToFit="1"/>
      <protection locked="0"/>
    </xf>
    <xf numFmtId="0" fontId="0" fillId="4" borderId="77" xfId="0" applyFill="1" applyBorder="1" applyAlignment="1" applyProtection="1">
      <alignment horizontal="center" vertical="center" shrinkToFit="1"/>
      <protection locked="0"/>
    </xf>
    <xf numFmtId="0" fontId="0" fillId="4" borderId="89" xfId="0" applyFill="1" applyBorder="1" applyProtection="1">
      <alignment vertical="center"/>
      <protection locked="0"/>
    </xf>
    <xf numFmtId="0" fontId="0" fillId="4" borderId="90" xfId="0" applyFill="1" applyBorder="1" applyProtection="1">
      <alignment vertical="center"/>
      <protection locked="0"/>
    </xf>
    <xf numFmtId="0" fontId="0" fillId="4" borderId="91" xfId="0" applyFill="1" applyBorder="1" applyProtection="1">
      <alignment vertical="center"/>
      <protection locked="0"/>
    </xf>
    <xf numFmtId="0" fontId="33" fillId="0" borderId="109" xfId="0" applyFont="1" applyBorder="1">
      <alignment vertical="center"/>
    </xf>
    <xf numFmtId="0" fontId="7" fillId="0" borderId="0" xfId="0" applyFont="1" applyBorder="1" applyAlignment="1">
      <alignment vertical="center"/>
    </xf>
    <xf numFmtId="0" fontId="33" fillId="0" borderId="85" xfId="0" applyFont="1" applyBorder="1" applyAlignment="1">
      <alignment horizontal="center" vertical="center"/>
    </xf>
    <xf numFmtId="0" fontId="7" fillId="0" borderId="0" xfId="0" applyFont="1" applyAlignment="1">
      <alignment vertical="center" wrapText="1"/>
    </xf>
    <xf numFmtId="0" fontId="8" fillId="4" borderId="112" xfId="0" applyFont="1" applyFill="1" applyBorder="1" applyAlignment="1" applyProtection="1">
      <alignment horizontal="center" vertical="center" wrapText="1"/>
      <protection locked="0"/>
    </xf>
    <xf numFmtId="0" fontId="8" fillId="4" borderId="123" xfId="0" applyFont="1" applyFill="1" applyBorder="1" applyAlignment="1" applyProtection="1">
      <alignment horizontal="center" vertical="center" wrapText="1"/>
      <protection locked="0"/>
    </xf>
    <xf numFmtId="0" fontId="8" fillId="4" borderId="115" xfId="0" applyFont="1" applyFill="1" applyBorder="1" applyAlignment="1" applyProtection="1">
      <alignment horizontal="center" vertical="center" wrapText="1"/>
      <protection locked="0"/>
    </xf>
    <xf numFmtId="0" fontId="8" fillId="0" borderId="140" xfId="0" applyFont="1" applyBorder="1" applyAlignment="1">
      <alignment horizontal="center" vertical="center"/>
    </xf>
    <xf numFmtId="0" fontId="8" fillId="0" borderId="63" xfId="0" applyFont="1" applyBorder="1" applyAlignment="1">
      <alignment horizontal="left" vertical="center" wrapText="1"/>
    </xf>
    <xf numFmtId="0" fontId="8" fillId="0" borderId="64" xfId="0" applyFont="1" applyBorder="1" applyAlignment="1">
      <alignment horizontal="left" vertical="center" wrapText="1"/>
    </xf>
    <xf numFmtId="0" fontId="8" fillId="0" borderId="34" xfId="0" applyFont="1" applyBorder="1" applyAlignment="1">
      <alignment horizontal="left" vertical="center" wrapText="1"/>
    </xf>
    <xf numFmtId="0" fontId="8" fillId="0" borderId="33" xfId="0" applyFont="1" applyBorder="1" applyAlignment="1">
      <alignment horizontal="center" vertical="center"/>
    </xf>
    <xf numFmtId="0" fontId="8" fillId="0" borderId="54" xfId="0" applyFont="1" applyBorder="1" applyAlignment="1">
      <alignment horizontal="center" vertical="center"/>
    </xf>
    <xf numFmtId="0" fontId="8" fillId="0" borderId="50" xfId="0" applyFont="1" applyBorder="1" applyAlignment="1">
      <alignment vertical="center" wrapText="1"/>
    </xf>
    <xf numFmtId="0" fontId="8" fillId="0" borderId="51" xfId="0" applyFont="1" applyBorder="1" applyAlignment="1">
      <alignment vertical="center" wrapText="1"/>
    </xf>
    <xf numFmtId="0" fontId="8" fillId="0" borderId="52" xfId="0" applyFont="1" applyBorder="1" applyAlignment="1">
      <alignment vertical="center" wrapText="1"/>
    </xf>
    <xf numFmtId="0" fontId="8" fillId="0" borderId="47" xfId="0" applyFont="1" applyBorder="1" applyAlignment="1">
      <alignment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47"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4" borderId="114" xfId="0" applyFont="1" applyFill="1" applyBorder="1" applyAlignment="1" applyProtection="1">
      <alignment horizontal="center" vertical="center" wrapText="1"/>
      <protection locked="0"/>
    </xf>
    <xf numFmtId="0" fontId="8" fillId="4" borderId="122" xfId="0" applyFont="1" applyFill="1" applyBorder="1" applyAlignment="1" applyProtection="1">
      <alignment horizontal="center" vertical="center" wrapText="1"/>
      <protection locked="0"/>
    </xf>
    <xf numFmtId="0" fontId="8" fillId="4" borderId="111" xfId="0" applyFont="1" applyFill="1" applyBorder="1" applyAlignment="1" applyProtection="1">
      <alignment horizontal="center" vertical="center" wrapText="1"/>
      <protection locked="0"/>
    </xf>
    <xf numFmtId="0" fontId="8" fillId="0" borderId="3" xfId="0" applyFont="1" applyBorder="1" applyAlignment="1">
      <alignment horizontal="center" vertical="center"/>
    </xf>
    <xf numFmtId="0" fontId="8" fillId="0" borderId="66"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3" xfId="0" applyFont="1" applyBorder="1" applyAlignment="1">
      <alignment horizontal="center" vertical="center" wrapText="1"/>
    </xf>
    <xf numFmtId="0" fontId="8" fillId="2" borderId="54" xfId="0" applyFont="1" applyFill="1" applyBorder="1" applyAlignment="1">
      <alignment horizontal="center" vertical="center" wrapText="1"/>
    </xf>
    <xf numFmtId="0" fontId="32" fillId="0" borderId="0" xfId="0" applyFont="1" applyAlignment="1">
      <alignment horizontal="left" vertical="center" wrapText="1"/>
    </xf>
    <xf numFmtId="0" fontId="32" fillId="0" borderId="0" xfId="0" applyFont="1" applyBorder="1" applyAlignment="1">
      <alignment horizontal="left" vertical="center" wrapText="1"/>
    </xf>
    <xf numFmtId="0" fontId="8" fillId="0" borderId="159"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1" xfId="0" applyFont="1" applyBorder="1" applyAlignment="1">
      <alignment horizontal="center" vertical="center" wrapText="1"/>
    </xf>
    <xf numFmtId="0" fontId="68"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48" xfId="0" applyFont="1" applyBorder="1" applyAlignment="1">
      <alignment horizontal="center" vertical="center" wrapText="1"/>
    </xf>
    <xf numFmtId="0" fontId="56" fillId="0" borderId="64"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3" xfId="0" applyFont="1" applyBorder="1" applyAlignment="1">
      <alignment horizontal="center" vertical="center" wrapText="1"/>
    </xf>
    <xf numFmtId="0" fontId="8" fillId="0" borderId="63"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34" xfId="0" applyFont="1" applyBorder="1" applyAlignment="1">
      <alignment horizontal="right" vertical="center" wrapText="1"/>
    </xf>
    <xf numFmtId="0" fontId="8" fillId="0" borderId="35" xfId="0" applyFont="1" applyBorder="1" applyAlignment="1">
      <alignment horizontal="right" vertical="center" wrapText="1"/>
    </xf>
    <xf numFmtId="0" fontId="8" fillId="0" borderId="35" xfId="0" applyFont="1" applyBorder="1" applyAlignment="1">
      <alignment horizontal="left" vertical="center" wrapText="1"/>
    </xf>
    <xf numFmtId="0" fontId="8" fillId="0" borderId="44" xfId="0" applyFont="1" applyBorder="1" applyAlignment="1">
      <alignment horizontal="left" vertical="center" wrapText="1"/>
    </xf>
    <xf numFmtId="0" fontId="8" fillId="0" borderId="53" xfId="0" applyFont="1" applyBorder="1" applyAlignment="1">
      <alignment horizontal="center" vertical="center" wrapText="1"/>
    </xf>
    <xf numFmtId="0" fontId="56" fillId="0" borderId="4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4" borderId="124" xfId="0" applyFont="1" applyFill="1" applyBorder="1" applyAlignment="1" applyProtection="1">
      <alignment horizontal="center" vertical="center" wrapText="1"/>
      <protection locked="0"/>
    </xf>
    <xf numFmtId="0" fontId="8" fillId="0" borderId="152" xfId="0" applyFont="1" applyBorder="1" applyAlignment="1">
      <alignment horizontal="center" wrapText="1"/>
    </xf>
    <xf numFmtId="0" fontId="8" fillId="0" borderId="153" xfId="0" applyFont="1" applyBorder="1" applyAlignment="1">
      <alignment horizontal="center" wrapText="1"/>
    </xf>
    <xf numFmtId="0" fontId="8" fillId="0" borderId="3" xfId="0" applyFont="1" applyBorder="1" applyAlignment="1">
      <alignment horizontal="center" wrapText="1"/>
    </xf>
    <xf numFmtId="0" fontId="8" fillId="4" borderId="113" xfId="0" applyFont="1" applyFill="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8" xfId="0" applyFont="1" applyBorder="1" applyAlignment="1">
      <alignment horizontal="center" vertical="center"/>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92" xfId="0" applyFont="1" applyFill="1" applyBorder="1" applyAlignment="1" applyProtection="1">
      <alignment horizontal="center" vertical="center" wrapText="1"/>
    </xf>
    <xf numFmtId="0" fontId="8" fillId="0" borderId="66" xfId="0" applyFont="1" applyBorder="1" applyAlignment="1">
      <alignment horizontal="center" vertical="center" wrapText="1"/>
    </xf>
    <xf numFmtId="0" fontId="8" fillId="0" borderId="181" xfId="0" applyFont="1" applyBorder="1" applyAlignment="1">
      <alignment horizontal="center" vertical="center" wrapText="1"/>
    </xf>
    <xf numFmtId="0" fontId="8" fillId="0" borderId="149" xfId="0" applyFont="1" applyBorder="1" applyAlignment="1">
      <alignment horizontal="center" vertical="center" wrapText="1"/>
    </xf>
    <xf numFmtId="0" fontId="8" fillId="0" borderId="183" xfId="0" applyFont="1" applyBorder="1" applyAlignment="1">
      <alignment horizontal="center" vertical="center" wrapText="1"/>
    </xf>
    <xf numFmtId="0" fontId="8" fillId="0" borderId="196" xfId="0" applyFont="1" applyBorder="1" applyAlignment="1">
      <alignment horizontal="center" vertical="center" wrapText="1"/>
    </xf>
    <xf numFmtId="0" fontId="8" fillId="0" borderId="47" xfId="0"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0" borderId="155" xfId="0" applyFont="1" applyBorder="1" applyAlignment="1">
      <alignment horizontal="center" vertical="center" wrapText="1"/>
    </xf>
    <xf numFmtId="0" fontId="8" fillId="0" borderId="154" xfId="0" applyFont="1" applyBorder="1" applyAlignment="1">
      <alignment horizontal="center" vertical="center" wrapText="1"/>
    </xf>
    <xf numFmtId="0" fontId="8" fillId="4" borderId="105" xfId="0" applyFont="1" applyFill="1" applyBorder="1" applyAlignment="1" applyProtection="1">
      <alignment horizontal="center" vertical="center" textRotation="255" wrapText="1"/>
      <protection locked="0"/>
    </xf>
    <xf numFmtId="0" fontId="8" fillId="4" borderId="107" xfId="0" applyFont="1" applyFill="1" applyBorder="1" applyAlignment="1" applyProtection="1">
      <alignment horizontal="center" vertical="center" textRotation="255" wrapText="1"/>
      <protection locked="0"/>
    </xf>
    <xf numFmtId="0" fontId="8" fillId="4" borderId="92" xfId="0" applyFont="1" applyFill="1" applyBorder="1" applyAlignment="1" applyProtection="1">
      <alignment horizontal="center" vertical="center" wrapText="1"/>
      <protection locked="0"/>
    </xf>
    <xf numFmtId="0" fontId="8" fillId="4" borderId="94" xfId="0" applyFont="1" applyFill="1" applyBorder="1" applyAlignment="1" applyProtection="1">
      <alignment horizontal="center" vertical="center" wrapText="1"/>
      <protection locked="0"/>
    </xf>
    <xf numFmtId="0" fontId="0" fillId="0" borderId="113" xfId="0" applyBorder="1" applyAlignment="1" applyProtection="1">
      <alignment vertical="center" wrapText="1"/>
      <protection locked="0"/>
    </xf>
    <xf numFmtId="0" fontId="31" fillId="0" borderId="80" xfId="0" applyFont="1" applyFill="1" applyBorder="1" applyAlignment="1">
      <alignment horizontal="center" vertical="center"/>
    </xf>
    <xf numFmtId="0" fontId="31" fillId="0" borderId="79" xfId="0" applyFont="1" applyFill="1" applyBorder="1" applyAlignment="1">
      <alignment horizontal="center" vertical="center"/>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2" borderId="29"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1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9" xfId="0" applyFont="1" applyFill="1" applyBorder="1" applyAlignment="1">
      <alignment horizontal="center" vertical="center" textRotation="255" wrapText="1"/>
    </xf>
    <xf numFmtId="0" fontId="8" fillId="0" borderId="47"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2" borderId="7"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2" borderId="7"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0" borderId="158" xfId="0" applyFont="1" applyBorder="1" applyAlignment="1">
      <alignment horizontal="center" vertical="center" wrapText="1"/>
    </xf>
    <xf numFmtId="0" fontId="8" fillId="4" borderId="105" xfId="0" applyFont="1" applyFill="1" applyBorder="1" applyAlignment="1" applyProtection="1">
      <alignment horizontal="center" vertical="center" wrapText="1"/>
      <protection locked="0"/>
    </xf>
    <xf numFmtId="0" fontId="8" fillId="4" borderId="107" xfId="0" applyFont="1" applyFill="1" applyBorder="1" applyAlignment="1" applyProtection="1">
      <alignment horizontal="center" vertical="center" wrapText="1"/>
      <protection locked="0"/>
    </xf>
    <xf numFmtId="0" fontId="8" fillId="4" borderId="116" xfId="0" applyFont="1" applyFill="1" applyBorder="1" applyAlignment="1" applyProtection="1">
      <alignment horizontal="center" vertical="center" wrapText="1"/>
      <protection locked="0"/>
    </xf>
    <xf numFmtId="0" fontId="8" fillId="0" borderId="141" xfId="0" applyFont="1" applyBorder="1" applyAlignment="1">
      <alignment horizontal="center" vertical="center"/>
    </xf>
    <xf numFmtId="0" fontId="8" fillId="4" borderId="194" xfId="0" applyFont="1" applyFill="1" applyBorder="1" applyAlignment="1" applyProtection="1">
      <alignment horizontal="center" vertical="center" wrapText="1"/>
      <protection locked="0"/>
    </xf>
    <xf numFmtId="0" fontId="8" fillId="4" borderId="195" xfId="0" applyFont="1" applyFill="1" applyBorder="1" applyAlignment="1" applyProtection="1">
      <alignment horizontal="center" vertical="center" wrapText="1"/>
      <protection locked="0"/>
    </xf>
    <xf numFmtId="0" fontId="8" fillId="4" borderId="193" xfId="0" applyFont="1" applyFill="1" applyBorder="1" applyAlignment="1" applyProtection="1">
      <alignment horizontal="center" vertical="center" wrapText="1"/>
      <protection locked="0"/>
    </xf>
    <xf numFmtId="0" fontId="8" fillId="0" borderId="58"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2" xfId="0" applyFont="1" applyBorder="1" applyAlignment="1">
      <alignment horizontal="justify" vertical="center" wrapText="1"/>
    </xf>
    <xf numFmtId="0" fontId="8" fillId="0" borderId="142" xfId="0" applyFont="1" applyBorder="1" applyAlignment="1">
      <alignment horizontal="justify" vertical="center" wrapText="1"/>
    </xf>
    <xf numFmtId="0" fontId="22" fillId="0" borderId="19" xfId="0" applyFont="1" applyBorder="1" applyAlignment="1">
      <alignment horizontal="center" vertical="center"/>
    </xf>
    <xf numFmtId="0" fontId="22" fillId="0" borderId="43" xfId="0" applyFont="1" applyBorder="1" applyAlignment="1">
      <alignment horizontal="center" vertical="center"/>
    </xf>
    <xf numFmtId="0" fontId="22" fillId="0" borderId="22" xfId="0" applyFont="1" applyBorder="1" applyAlignment="1">
      <alignment horizontal="center" vertical="center"/>
    </xf>
    <xf numFmtId="0" fontId="22" fillId="0" borderId="59" xfId="0" applyFont="1" applyBorder="1" applyAlignment="1">
      <alignment horizontal="center" vertical="center"/>
    </xf>
    <xf numFmtId="0" fontId="22" fillId="0" borderId="24" xfId="0" applyFont="1" applyBorder="1" applyAlignment="1">
      <alignment horizontal="center" vertical="center"/>
    </xf>
    <xf numFmtId="0" fontId="22" fillId="0" borderId="42" xfId="0" applyFont="1" applyBorder="1" applyAlignment="1">
      <alignment horizontal="center" vertical="center"/>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6" xfId="0" applyFont="1" applyBorder="1" applyAlignment="1">
      <alignment horizontal="left" vertical="center" wrapText="1"/>
    </xf>
    <xf numFmtId="0" fontId="8" fillId="0" borderId="4" xfId="0" applyFont="1" applyBorder="1" applyAlignment="1">
      <alignment horizontal="left" vertical="center" wrapText="1"/>
    </xf>
    <xf numFmtId="0" fontId="8" fillId="0" borderId="34" xfId="0" applyFont="1" applyBorder="1" applyAlignment="1">
      <alignment horizontal="center" vertical="center"/>
    </xf>
    <xf numFmtId="0" fontId="8" fillId="0" borderId="57" xfId="0" applyFont="1" applyBorder="1" applyAlignment="1">
      <alignment horizontal="center" vertical="center"/>
    </xf>
    <xf numFmtId="0" fontId="8" fillId="0" borderId="36" xfId="0" applyFont="1" applyBorder="1" applyAlignment="1">
      <alignment horizontal="justify" vertical="center" wrapText="1"/>
    </xf>
    <xf numFmtId="0" fontId="8" fillId="0" borderId="37" xfId="0" applyFont="1" applyBorder="1" applyAlignment="1">
      <alignment horizontal="justify" vertical="center" wrapText="1"/>
    </xf>
    <xf numFmtId="0" fontId="8" fillId="0" borderId="62" xfId="0" applyFont="1" applyBorder="1" applyAlignment="1">
      <alignment horizontal="left" vertical="center" wrapText="1"/>
    </xf>
    <xf numFmtId="0" fontId="8" fillId="0" borderId="142" xfId="0" applyFont="1" applyBorder="1" applyAlignment="1">
      <alignment horizontal="left" vertical="center" wrapText="1"/>
    </xf>
    <xf numFmtId="0" fontId="8" fillId="0" borderId="40" xfId="0" applyFont="1" applyBorder="1" applyAlignment="1">
      <alignment horizontal="justify" vertical="center" wrapText="1"/>
    </xf>
    <xf numFmtId="0" fontId="8" fillId="0" borderId="41"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151" xfId="0" applyFont="1" applyBorder="1" applyAlignment="1">
      <alignment horizontal="center" vertical="center" textRotation="255" wrapText="1"/>
    </xf>
    <xf numFmtId="0" fontId="8" fillId="0" borderId="38" xfId="0" applyFont="1" applyBorder="1" applyAlignment="1">
      <alignment horizontal="center" vertical="center" textRotation="255" wrapText="1"/>
    </xf>
    <xf numFmtId="0" fontId="8" fillId="0" borderId="150" xfId="0" applyFont="1" applyBorder="1" applyAlignment="1">
      <alignment horizontal="center" vertical="center" textRotation="255" wrapText="1"/>
    </xf>
    <xf numFmtId="0" fontId="8" fillId="0" borderId="38"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66" xfId="0" applyFont="1" applyBorder="1" applyAlignment="1">
      <alignment horizontal="left" vertical="center" wrapText="1"/>
    </xf>
    <xf numFmtId="0" fontId="8" fillId="0" borderId="67" xfId="0" applyFont="1" applyBorder="1" applyAlignment="1">
      <alignment horizontal="left" vertical="center" wrapText="1"/>
    </xf>
    <xf numFmtId="0" fontId="8" fillId="0" borderId="66" xfId="0" applyFont="1" applyBorder="1" applyAlignment="1">
      <alignment vertical="top" wrapText="1"/>
    </xf>
    <xf numFmtId="0" fontId="8" fillId="0" borderId="141" xfId="0" applyFont="1" applyBorder="1" applyAlignment="1">
      <alignment vertical="top"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3" fillId="3" borderId="66" xfId="0" applyFont="1" applyFill="1" applyBorder="1" applyAlignment="1">
      <alignment horizontal="center" vertical="center" wrapText="1"/>
    </xf>
    <xf numFmtId="0" fontId="23" fillId="3" borderId="67" xfId="0" applyFont="1" applyFill="1" applyBorder="1" applyAlignment="1">
      <alignment horizontal="center" vertical="center" wrapText="1"/>
    </xf>
    <xf numFmtId="0" fontId="23" fillId="0" borderId="2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0" xfId="0" applyFont="1" applyBorder="1" applyAlignment="1">
      <alignment horizontal="center" vertical="center" wrapText="1"/>
    </xf>
    <xf numFmtId="0" fontId="8" fillId="0" borderId="68" xfId="0" applyFont="1" applyBorder="1" applyAlignment="1">
      <alignment horizontal="justify" vertical="top" wrapText="1"/>
    </xf>
    <xf numFmtId="0" fontId="8" fillId="0" borderId="3" xfId="0" applyFont="1" applyBorder="1" applyAlignment="1">
      <alignment horizontal="justify" vertical="top" wrapText="1"/>
    </xf>
    <xf numFmtId="0" fontId="8" fillId="3" borderId="4" xfId="0" applyFont="1" applyFill="1" applyBorder="1" applyAlignment="1">
      <alignment horizontal="center" vertical="center" wrapText="1"/>
    </xf>
    <xf numFmtId="0" fontId="23" fillId="3" borderId="60"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8" xfId="0" applyFont="1" applyBorder="1" applyAlignment="1">
      <alignment horizontal="center" vertical="center" wrapText="1"/>
    </xf>
    <xf numFmtId="0" fontId="8" fillId="3" borderId="4" xfId="0" applyFont="1" applyFill="1" applyBorder="1" applyAlignment="1">
      <alignment horizontal="center" vertical="top" wrapText="1"/>
    </xf>
    <xf numFmtId="0" fontId="8" fillId="3" borderId="5" xfId="0" applyFont="1" applyFill="1" applyBorder="1" applyAlignment="1">
      <alignment horizontal="center" vertical="top" wrapText="1"/>
    </xf>
    <xf numFmtId="0" fontId="56" fillId="0" borderId="30" xfId="0" applyFont="1" applyBorder="1" applyAlignment="1">
      <alignment horizontal="justify" vertical="center" wrapText="1"/>
    </xf>
    <xf numFmtId="0" fontId="56" fillId="0" borderId="32" xfId="0" applyFont="1" applyBorder="1" applyAlignment="1">
      <alignment horizontal="justify" vertical="center" wrapText="1"/>
    </xf>
    <xf numFmtId="0" fontId="23" fillId="0" borderId="33" xfId="0" applyFont="1" applyBorder="1" applyAlignment="1">
      <alignment horizontal="center" vertical="center" wrapText="1"/>
    </xf>
    <xf numFmtId="0" fontId="23" fillId="0" borderId="54" xfId="0" applyFont="1" applyBorder="1" applyAlignment="1">
      <alignment horizontal="center" vertical="center" wrapText="1"/>
    </xf>
    <xf numFmtId="0" fontId="56" fillId="0" borderId="24"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165" xfId="0" applyFont="1" applyBorder="1" applyAlignment="1">
      <alignment horizontal="center" vertical="center" wrapText="1"/>
    </xf>
    <xf numFmtId="0" fontId="23" fillId="4" borderId="86" xfId="0" applyFont="1" applyFill="1" applyBorder="1" applyAlignment="1" applyProtection="1">
      <alignment horizontal="center" vertical="center" wrapText="1"/>
      <protection locked="0"/>
    </xf>
    <xf numFmtId="0" fontId="23" fillId="4" borderId="88" xfId="0" applyFont="1" applyFill="1" applyBorder="1" applyAlignment="1" applyProtection="1">
      <alignment horizontal="center" vertical="center" wrapText="1"/>
      <protection locked="0"/>
    </xf>
    <xf numFmtId="0" fontId="23" fillId="4" borderId="89" xfId="0" applyFont="1" applyFill="1" applyBorder="1" applyAlignment="1" applyProtection="1">
      <alignment horizontal="center" vertical="center" wrapText="1"/>
      <protection locked="0"/>
    </xf>
    <xf numFmtId="0" fontId="23" fillId="4" borderId="91" xfId="0" applyFont="1" applyFill="1" applyBorder="1" applyAlignment="1" applyProtection="1">
      <alignment horizontal="center" vertical="center" wrapText="1"/>
      <protection locked="0"/>
    </xf>
    <xf numFmtId="0" fontId="8" fillId="0" borderId="166" xfId="0" applyFont="1" applyBorder="1" applyAlignment="1">
      <alignment horizontal="center" vertical="center" wrapText="1"/>
    </xf>
    <xf numFmtId="0" fontId="23" fillId="4" borderId="92" xfId="0" applyFont="1" applyFill="1" applyBorder="1" applyAlignment="1" applyProtection="1">
      <alignment horizontal="center" vertical="center" wrapText="1"/>
      <protection locked="0"/>
    </xf>
    <xf numFmtId="0" fontId="23" fillId="4" borderId="94" xfId="0" applyFont="1" applyFill="1" applyBorder="1" applyAlignment="1" applyProtection="1">
      <alignment horizontal="center" vertical="center" wrapText="1"/>
      <protection locked="0"/>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6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2" xfId="0" applyFont="1" applyBorder="1" applyAlignment="1">
      <alignment horizontal="center" vertical="center" wrapText="1"/>
    </xf>
    <xf numFmtId="0" fontId="23" fillId="0" borderId="59" xfId="0" applyFont="1" applyBorder="1" applyAlignment="1">
      <alignment horizontal="center" vertical="center" wrapText="1"/>
    </xf>
    <xf numFmtId="0" fontId="8" fillId="0" borderId="0" xfId="0" applyFont="1" applyAlignment="1">
      <alignment horizontal="left" vertical="center"/>
    </xf>
    <xf numFmtId="0" fontId="8" fillId="0" borderId="21" xfId="0" applyFont="1" applyBorder="1" applyAlignment="1">
      <alignment horizontal="center" vertical="center" wrapText="1"/>
    </xf>
    <xf numFmtId="0" fontId="8" fillId="0" borderId="70" xfId="0" applyFont="1" applyBorder="1" applyAlignment="1">
      <alignment horizontal="left" vertical="top" wrapText="1"/>
    </xf>
    <xf numFmtId="0" fontId="8" fillId="0" borderId="43" xfId="0" applyFont="1" applyBorder="1" applyAlignment="1">
      <alignment horizontal="left" vertical="top" wrapText="1"/>
    </xf>
    <xf numFmtId="0" fontId="8" fillId="0" borderId="7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9" xfId="0" applyFont="1" applyBorder="1" applyAlignment="1">
      <alignment horizontal="center" vertical="center" wrapText="1"/>
    </xf>
    <xf numFmtId="0" fontId="23" fillId="4" borderId="105" xfId="0" applyFont="1" applyFill="1" applyBorder="1" applyAlignment="1" applyProtection="1">
      <alignment horizontal="center" vertical="center" wrapText="1"/>
      <protection locked="0"/>
    </xf>
    <xf numFmtId="0" fontId="23" fillId="4" borderId="107" xfId="0" applyFont="1" applyFill="1" applyBorder="1" applyAlignment="1" applyProtection="1">
      <alignment horizontal="center" vertical="center" wrapText="1"/>
      <protection locked="0"/>
    </xf>
    <xf numFmtId="0" fontId="23" fillId="4" borderId="85" xfId="0" applyFont="1" applyFill="1" applyBorder="1" applyAlignment="1" applyProtection="1">
      <alignment horizontal="center" vertical="center" wrapText="1"/>
      <protection locked="0"/>
    </xf>
    <xf numFmtId="0" fontId="23" fillId="4" borderId="104" xfId="0" applyFont="1" applyFill="1" applyBorder="1" applyAlignment="1" applyProtection="1">
      <alignment horizontal="center" vertical="center" wrapText="1"/>
      <protection locked="0"/>
    </xf>
    <xf numFmtId="0" fontId="23" fillId="4" borderId="108" xfId="0" applyFont="1" applyFill="1" applyBorder="1" applyAlignment="1" applyProtection="1">
      <alignment horizontal="center" vertical="center" wrapText="1"/>
      <protection locked="0"/>
    </xf>
    <xf numFmtId="0" fontId="23" fillId="4" borderId="110" xfId="0" applyFont="1" applyFill="1" applyBorder="1" applyAlignment="1" applyProtection="1">
      <alignment horizontal="center" vertical="center" wrapText="1"/>
      <protection locked="0"/>
    </xf>
    <xf numFmtId="0" fontId="66" fillId="0" borderId="0" xfId="0" applyFont="1" applyAlignment="1">
      <alignment horizontal="left" vertical="center" wrapText="1"/>
    </xf>
    <xf numFmtId="0" fontId="66" fillId="0" borderId="0" xfId="0" applyFont="1" applyAlignment="1">
      <alignment horizontal="left" vertical="center"/>
    </xf>
    <xf numFmtId="0" fontId="29" fillId="0" borderId="225" xfId="0" applyFont="1" applyBorder="1" applyAlignment="1">
      <alignment horizontal="center" vertical="center"/>
    </xf>
    <xf numFmtId="0" fontId="33" fillId="0" borderId="226" xfId="0" applyFont="1" applyBorder="1" applyAlignment="1">
      <alignment horizontal="center" vertical="center"/>
    </xf>
    <xf numFmtId="0" fontId="33" fillId="0" borderId="231" xfId="0" applyFont="1" applyBorder="1" applyAlignment="1">
      <alignment horizontal="center" vertical="center"/>
    </xf>
    <xf numFmtId="0" fontId="29" fillId="0" borderId="227" xfId="0" applyFont="1" applyBorder="1" applyAlignment="1" applyProtection="1">
      <alignment horizontal="center" vertical="center"/>
    </xf>
    <xf numFmtId="0" fontId="33" fillId="0" borderId="228" xfId="0" applyFont="1" applyBorder="1" applyAlignment="1" applyProtection="1">
      <alignment horizontal="center" vertical="center"/>
    </xf>
    <xf numFmtId="177" fontId="29" fillId="0" borderId="0" xfId="0" applyNumberFormat="1" applyFont="1" applyBorder="1" applyAlignment="1">
      <alignment vertical="center"/>
    </xf>
    <xf numFmtId="177" fontId="29" fillId="0" borderId="18" xfId="0" applyNumberFormat="1" applyFont="1" applyBorder="1" applyAlignment="1">
      <alignment vertical="center"/>
    </xf>
    <xf numFmtId="0" fontId="29" fillId="0" borderId="227" xfId="0" applyFont="1" applyBorder="1" applyAlignment="1">
      <alignment horizontal="center" vertical="center"/>
    </xf>
    <xf numFmtId="0" fontId="33" fillId="0" borderId="228" xfId="0" applyFont="1" applyBorder="1" applyAlignment="1">
      <alignment horizontal="center" vertical="center"/>
    </xf>
    <xf numFmtId="177" fontId="33" fillId="0" borderId="228" xfId="0" applyNumberFormat="1" applyFont="1" applyBorder="1" applyAlignment="1">
      <alignment vertical="center"/>
    </xf>
    <xf numFmtId="177" fontId="33" fillId="0" borderId="230" xfId="0" applyNumberFormat="1" applyFont="1" applyBorder="1" applyAlignment="1">
      <alignment vertical="center"/>
    </xf>
    <xf numFmtId="177" fontId="0" fillId="4" borderId="92" xfId="0" applyNumberFormat="1" applyFill="1" applyBorder="1" applyAlignment="1" applyProtection="1">
      <alignment horizontal="right" vertical="center"/>
      <protection locked="0"/>
    </xf>
    <xf numFmtId="177" fontId="0" fillId="4" borderId="94" xfId="0" applyNumberFormat="1" applyFill="1" applyBorder="1" applyAlignment="1" applyProtection="1">
      <alignment horizontal="right" vertical="center"/>
      <protection locked="0"/>
    </xf>
    <xf numFmtId="177" fontId="0" fillId="0" borderId="202" xfId="0" applyNumberFormat="1" applyBorder="1" applyAlignment="1">
      <alignment horizontal="right" vertical="center"/>
    </xf>
    <xf numFmtId="177" fontId="0" fillId="0" borderId="235" xfId="0" applyNumberFormat="1" applyBorder="1" applyAlignment="1">
      <alignment horizontal="righ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29" fillId="0" borderId="14" xfId="0" applyFont="1" applyBorder="1" applyAlignment="1">
      <alignment vertical="center"/>
    </xf>
    <xf numFmtId="0" fontId="33" fillId="0" borderId="18" xfId="0" applyFont="1" applyBorder="1" applyAlignment="1">
      <alignment vertical="center"/>
    </xf>
    <xf numFmtId="0" fontId="7" fillId="0" borderId="14" xfId="0" applyFont="1" applyBorder="1" applyAlignment="1">
      <alignment vertical="center" wrapText="1"/>
    </xf>
    <xf numFmtId="0" fontId="14" fillId="0" borderId="18" xfId="0" applyFont="1" applyBorder="1" applyAlignment="1">
      <alignment vertical="center" wrapText="1"/>
    </xf>
    <xf numFmtId="0" fontId="14" fillId="0" borderId="14" xfId="0" applyFont="1" applyBorder="1" applyAlignment="1">
      <alignment vertical="center" wrapText="1"/>
    </xf>
    <xf numFmtId="0" fontId="0" fillId="4" borderId="156" xfId="0" applyFill="1" applyBorder="1" applyAlignment="1" applyProtection="1">
      <alignment horizontal="center" vertical="center"/>
      <protection locked="0"/>
    </xf>
    <xf numFmtId="0" fontId="0" fillId="4" borderId="157" xfId="0" applyFill="1" applyBorder="1" applyAlignment="1" applyProtection="1">
      <alignment horizontal="center" vertical="center"/>
      <protection locked="0"/>
    </xf>
    <xf numFmtId="177" fontId="0" fillId="0" borderId="0" xfId="0" applyNumberFormat="1" applyBorder="1" applyAlignment="1">
      <alignment horizontal="right" vertical="center"/>
    </xf>
    <xf numFmtId="177" fontId="0" fillId="0" borderId="18" xfId="0" applyNumberFormat="1" applyBorder="1" applyAlignment="1">
      <alignment horizontal="right" vertical="center"/>
    </xf>
    <xf numFmtId="0" fontId="45" fillId="0" borderId="14" xfId="0" applyFont="1" applyBorder="1" applyAlignment="1">
      <alignment vertical="center" wrapText="1"/>
    </xf>
    <xf numFmtId="0" fontId="46" fillId="0" borderId="0" xfId="0" applyFont="1" applyBorder="1" applyAlignment="1">
      <alignment vertical="center" wrapText="1"/>
    </xf>
    <xf numFmtId="0" fontId="46" fillId="0" borderId="104" xfId="0" applyFont="1" applyBorder="1" applyAlignment="1">
      <alignment vertical="center" wrapText="1"/>
    </xf>
    <xf numFmtId="0" fontId="52" fillId="0" borderId="14" xfId="0" applyFont="1" applyBorder="1" applyAlignment="1">
      <alignment horizontal="center" vertical="center"/>
    </xf>
    <xf numFmtId="0" fontId="58" fillId="0" borderId="0" xfId="0" applyFont="1" applyBorder="1" applyAlignment="1">
      <alignment horizontal="center" vertical="center"/>
    </xf>
    <xf numFmtId="177" fontId="0" fillId="0" borderId="109" xfId="0" applyNumberFormat="1" applyFill="1" applyBorder="1" applyAlignment="1" applyProtection="1">
      <alignment vertical="center"/>
      <protection locked="0"/>
    </xf>
    <xf numFmtId="177" fontId="0" fillId="0" borderId="209" xfId="0" applyNumberFormat="1" applyFill="1" applyBorder="1" applyAlignment="1" applyProtection="1">
      <alignment vertical="center"/>
      <protection locked="0"/>
    </xf>
    <xf numFmtId="0" fontId="0" fillId="0" borderId="225" xfId="0" applyBorder="1" applyAlignment="1">
      <alignment horizontal="center" vertical="center"/>
    </xf>
    <xf numFmtId="0" fontId="0" fillId="0" borderId="226" xfId="0" applyBorder="1" applyAlignment="1">
      <alignment horizontal="center" vertical="center"/>
    </xf>
    <xf numFmtId="0" fontId="0" fillId="0" borderId="233" xfId="0" applyBorder="1" applyAlignment="1">
      <alignment horizontal="center" vertical="center"/>
    </xf>
    <xf numFmtId="0" fontId="0" fillId="0" borderId="202" xfId="0" applyBorder="1" applyAlignment="1">
      <alignment horizontal="center" vertical="center"/>
    </xf>
    <xf numFmtId="177" fontId="0" fillId="4" borderId="224" xfId="0" applyNumberFormat="1" applyFill="1" applyBorder="1" applyAlignment="1" applyProtection="1">
      <alignment vertical="center"/>
      <protection locked="0"/>
    </xf>
    <xf numFmtId="177" fontId="0" fillId="4" borderId="118" xfId="0" applyNumberFormat="1" applyFill="1" applyBorder="1" applyAlignment="1" applyProtection="1">
      <alignment vertical="center"/>
      <protection locked="0"/>
    </xf>
    <xf numFmtId="177" fontId="0" fillId="0" borderId="16" xfId="0" applyNumberFormat="1" applyBorder="1" applyAlignment="1">
      <alignment horizontal="right" vertical="center"/>
    </xf>
    <xf numFmtId="177" fontId="0" fillId="0" borderId="17" xfId="0" applyNumberFormat="1" applyBorder="1" applyAlignment="1">
      <alignment horizontal="right"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223" xfId="0" applyFont="1" applyBorder="1" applyAlignment="1">
      <alignment horizontal="center" vertical="center"/>
    </xf>
    <xf numFmtId="177" fontId="0" fillId="4" borderId="72" xfId="0" applyNumberFormat="1" applyFill="1" applyBorder="1" applyAlignment="1" applyProtection="1">
      <alignment vertical="center"/>
      <protection locked="0"/>
    </xf>
    <xf numFmtId="177" fontId="0" fillId="4" borderId="74" xfId="0" applyNumberFormat="1" applyFill="1" applyBorder="1" applyAlignment="1" applyProtection="1">
      <alignmen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45" fillId="0" borderId="14" xfId="0" applyFont="1" applyBorder="1" applyAlignment="1">
      <alignment horizontal="center" vertical="center" wrapText="1"/>
    </xf>
    <xf numFmtId="0" fontId="46"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61" fillId="0" borderId="16" xfId="0" applyFont="1" applyBorder="1" applyAlignment="1">
      <alignment vertical="center" wrapText="1"/>
    </xf>
    <xf numFmtId="0" fontId="62" fillId="0" borderId="16" xfId="0" applyFont="1" applyBorder="1" applyAlignment="1">
      <alignment vertical="center" wrapText="1"/>
    </xf>
    <xf numFmtId="0" fontId="0" fillId="0" borderId="0" xfId="0" applyFont="1" applyAlignment="1">
      <alignment horizontal="left" vertical="center" wrapText="1" indent="2"/>
    </xf>
    <xf numFmtId="0" fontId="3" fillId="0" borderId="0" xfId="0" applyFont="1" applyAlignment="1">
      <alignment horizontal="left" vertical="center" wrapText="1" indent="2"/>
    </xf>
    <xf numFmtId="0" fontId="3" fillId="0" borderId="0" xfId="0" applyFont="1" applyFill="1" applyBorder="1" applyAlignment="1">
      <alignment horizontal="left" vertical="center" wrapText="1" indent="2"/>
    </xf>
    <xf numFmtId="0" fontId="14" fillId="0" borderId="0" xfId="0" applyFont="1" applyAlignment="1">
      <alignment horizontal="left" vertical="center" wrapText="1" indent="2"/>
    </xf>
    <xf numFmtId="0" fontId="7" fillId="0" borderId="12" xfId="0" applyFont="1" applyBorder="1" applyAlignment="1">
      <alignment horizontal="center" vertical="center"/>
    </xf>
    <xf numFmtId="0" fontId="14" fillId="0" borderId="12" xfId="0" applyFont="1" applyBorder="1" applyAlignment="1">
      <alignment horizontal="center" vertical="center"/>
    </xf>
    <xf numFmtId="177" fontId="0" fillId="4" borderId="89" xfId="0" applyNumberFormat="1" applyFill="1" applyBorder="1" applyAlignment="1" applyProtection="1">
      <alignment vertical="center"/>
      <protection locked="0"/>
    </xf>
    <xf numFmtId="177" fontId="0" fillId="4" borderId="91" xfId="0" applyNumberFormat="1" applyFill="1" applyBorder="1" applyAlignment="1" applyProtection="1">
      <alignment vertical="center"/>
      <protection locked="0"/>
    </xf>
    <xf numFmtId="177" fontId="0" fillId="4" borderId="222" xfId="0" applyNumberFormat="1" applyFill="1" applyBorder="1" applyAlignment="1" applyProtection="1">
      <alignment vertical="center"/>
      <protection locked="0"/>
    </xf>
    <xf numFmtId="177" fontId="0" fillId="4" borderId="221" xfId="0" applyNumberFormat="1" applyFill="1" applyBorder="1" applyAlignment="1" applyProtection="1">
      <alignment vertical="center"/>
      <protection locked="0"/>
    </xf>
    <xf numFmtId="0" fontId="0" fillId="0" borderId="231" xfId="0" applyBorder="1" applyAlignment="1">
      <alignment horizontal="center" vertical="center"/>
    </xf>
    <xf numFmtId="0" fontId="74"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8" Type="http://schemas.openxmlformats.org/officeDocument/2006/relationships/hyperlink" Target="#&#30435;&#26619;&#35519;&#26360;!AJ486"/><Relationship Id="rId13" Type="http://schemas.openxmlformats.org/officeDocument/2006/relationships/hyperlink" Target="#&#34920;&#65299;!D8"/><Relationship Id="rId3" Type="http://schemas.openxmlformats.org/officeDocument/2006/relationships/hyperlink" Target="#&#30435;&#26619;&#35519;&#26360;!AJ207"/><Relationship Id="rId7" Type="http://schemas.openxmlformats.org/officeDocument/2006/relationships/hyperlink" Target="#&#30435;&#26619;&#35519;&#26360;!AJ473"/><Relationship Id="rId12" Type="http://schemas.openxmlformats.org/officeDocument/2006/relationships/hyperlink" Target="#&#34920;&#65298;!E10"/><Relationship Id="rId17" Type="http://schemas.openxmlformats.org/officeDocument/2006/relationships/hyperlink" Target="#&#30435;&#26619;&#35519;&#26360;!AJ327"/><Relationship Id="rId2" Type="http://schemas.openxmlformats.org/officeDocument/2006/relationships/hyperlink" Target="#&#30435;&#26619;&#35519;&#26360;!H93"/><Relationship Id="rId16" Type="http://schemas.openxmlformats.org/officeDocument/2006/relationships/hyperlink" Target="#&#34920;&#32025;!C4"/><Relationship Id="rId1" Type="http://schemas.openxmlformats.org/officeDocument/2006/relationships/hyperlink" Target="#&#30435;&#26619;&#35519;&#26360;!AJ12"/><Relationship Id="rId6" Type="http://schemas.openxmlformats.org/officeDocument/2006/relationships/hyperlink" Target="#&#30435;&#26619;&#35519;&#26360;!AJ381"/><Relationship Id="rId11" Type="http://schemas.openxmlformats.org/officeDocument/2006/relationships/hyperlink" Target="#'&#34920;&#65297;&#65288;&#26032;&#22522;&#28310;&#65289;'!Print_Area"/><Relationship Id="rId5" Type="http://schemas.openxmlformats.org/officeDocument/2006/relationships/hyperlink" Target="#&#30435;&#26619;&#35519;&#26360;!AJ344"/><Relationship Id="rId15" Type="http://schemas.openxmlformats.org/officeDocument/2006/relationships/hyperlink" Target="#&#32887;&#21729;&#21517;&#31807;!D8"/><Relationship Id="rId10" Type="http://schemas.openxmlformats.org/officeDocument/2006/relationships/hyperlink" Target="#&#30435;&#26619;&#35519;&#26360;!AJ533"/><Relationship Id="rId4" Type="http://schemas.openxmlformats.org/officeDocument/2006/relationships/hyperlink" Target="#&#30435;&#26619;&#35519;&#26360;!AJ278"/><Relationship Id="rId9" Type="http://schemas.openxmlformats.org/officeDocument/2006/relationships/hyperlink" Target="#&#30435;&#26619;&#35519;&#26360;!AJ507"/><Relationship Id="rId14" Type="http://schemas.openxmlformats.org/officeDocument/2006/relationships/hyperlink" Target="#&#34920;&#65300;!D10"/></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3174</xdr:colOff>
      <xdr:row>7</xdr:row>
      <xdr:rowOff>50131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6747711" y="2205789"/>
          <a:ext cx="1366752" cy="381000"/>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dr:col>7</xdr:col>
      <xdr:colOff>-1</xdr:colOff>
      <xdr:row>1</xdr:row>
      <xdr:rowOff>0</xdr:rowOff>
    </xdr:from>
    <xdr:to>
      <xdr:col>14</xdr:col>
      <xdr:colOff>681788</xdr:colOff>
      <xdr:row>5</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47710" y="240632"/>
          <a:ext cx="5454315" cy="163428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0</xdr:colOff>
      <xdr:row>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29000" y="4762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dr:col>1</xdr:col>
      <xdr:colOff>0</xdr:colOff>
      <xdr:row>11</xdr:row>
      <xdr:rowOff>0</xdr:rowOff>
    </xdr:from>
    <xdr:to>
      <xdr:col>9</xdr:col>
      <xdr:colOff>0</xdr:colOff>
      <xdr:row>12</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29000" y="23812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２　幼保連携型認定こども園の体制</a:t>
          </a:r>
        </a:p>
      </xdr:txBody>
    </xdr:sp>
    <xdr:clientData/>
  </xdr:twoCellAnchor>
  <xdr:twoCellAnchor>
    <xdr:from>
      <xdr:col>1</xdr:col>
      <xdr:colOff>0</xdr:colOff>
      <xdr:row>25</xdr:row>
      <xdr:rowOff>0</xdr:rowOff>
    </xdr:from>
    <xdr:to>
      <xdr:col>9</xdr:col>
      <xdr:colOff>0</xdr:colOff>
      <xdr:row>26</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429000" y="547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dr:col>1</xdr:col>
      <xdr:colOff>0</xdr:colOff>
      <xdr:row>35</xdr:row>
      <xdr:rowOff>0</xdr:rowOff>
    </xdr:from>
    <xdr:to>
      <xdr:col>9</xdr:col>
      <xdr:colOff>0</xdr:colOff>
      <xdr:row>36</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429000" y="7381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dr:col>1</xdr:col>
      <xdr:colOff>0</xdr:colOff>
      <xdr:row>44</xdr:row>
      <xdr:rowOff>0</xdr:rowOff>
    </xdr:from>
    <xdr:to>
      <xdr:col>9</xdr:col>
      <xdr:colOff>0</xdr:colOff>
      <xdr:row>45</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29000" y="928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６　健康管理の状況</a:t>
          </a:r>
        </a:p>
      </xdr:txBody>
    </xdr:sp>
    <xdr:clientData/>
  </xdr:twoCellAnchor>
  <xdr:twoCellAnchor>
    <xdr:from>
      <xdr:col>1</xdr:col>
      <xdr:colOff>0</xdr:colOff>
      <xdr:row>52</xdr:row>
      <xdr:rowOff>0</xdr:rowOff>
    </xdr:from>
    <xdr:to>
      <xdr:col>9</xdr:col>
      <xdr:colOff>0</xdr:colOff>
      <xdr:row>53</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429000" y="109537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７　給食の状況</a:t>
          </a:r>
        </a:p>
      </xdr:txBody>
    </xdr:sp>
    <xdr:clientData/>
  </xdr:twoCellAnchor>
  <xdr:twoCellAnchor>
    <xdr:from>
      <xdr:col>1</xdr:col>
      <xdr:colOff>0</xdr:colOff>
      <xdr:row>64</xdr:row>
      <xdr:rowOff>0</xdr:rowOff>
    </xdr:from>
    <xdr:to>
      <xdr:col>9</xdr:col>
      <xdr:colOff>0</xdr:colOff>
      <xdr:row>65</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429000" y="140493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８　会計経理</a:t>
          </a:r>
        </a:p>
      </xdr:txBody>
    </xdr:sp>
    <xdr:clientData/>
  </xdr:twoCellAnchor>
  <xdr:twoCellAnchor>
    <xdr:from>
      <xdr:col>1</xdr:col>
      <xdr:colOff>0</xdr:colOff>
      <xdr:row>67</xdr:row>
      <xdr:rowOff>0</xdr:rowOff>
    </xdr:from>
    <xdr:to>
      <xdr:col>9</xdr:col>
      <xdr:colOff>0</xdr:colOff>
      <xdr:row>68</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429000" y="152400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９　収入・支出手続</a:t>
          </a:r>
        </a:p>
      </xdr:txBody>
    </xdr:sp>
    <xdr:clientData/>
  </xdr:twoCellAnchor>
  <xdr:twoCellAnchor>
    <xdr:from>
      <xdr:col>1</xdr:col>
      <xdr:colOff>0</xdr:colOff>
      <xdr:row>71</xdr:row>
      <xdr:rowOff>0</xdr:rowOff>
    </xdr:from>
    <xdr:to>
      <xdr:col>9</xdr:col>
      <xdr:colOff>0</xdr:colOff>
      <xdr:row>72</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429000" y="1690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dr:col>1</xdr:col>
      <xdr:colOff>0</xdr:colOff>
      <xdr:row>75</xdr:row>
      <xdr:rowOff>0</xdr:rowOff>
    </xdr:from>
    <xdr:to>
      <xdr:col>9</xdr:col>
      <xdr:colOff>0</xdr:colOff>
      <xdr:row>76</xdr:row>
      <xdr:rowOff>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429000" y="2024062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11</a:t>
          </a:r>
          <a:r>
            <a:rPr kumimoji="1" lang="ja-JP" altLang="en-US" sz="1100" b="1">
              <a:solidFill>
                <a:schemeClr val="bg1"/>
              </a:solidFill>
            </a:rPr>
            <a:t>　施設型給付費等の経理</a:t>
          </a:r>
        </a:p>
      </xdr:txBody>
    </xdr:sp>
    <xdr:clientData/>
  </xdr:twoCellAnchor>
  <xdr:twoCellAnchor>
    <xdr:from>
      <xdr:col>11</xdr:col>
      <xdr:colOff>1</xdr:colOff>
      <xdr:row>3</xdr:row>
      <xdr:rowOff>0</xdr:rowOff>
    </xdr:from>
    <xdr:to>
      <xdr:col>13</xdr:col>
      <xdr:colOff>0</xdr:colOff>
      <xdr:row>4</xdr:row>
      <xdr:rowOff>0</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100-00000E000000}"/>
            </a:ext>
          </a:extLst>
        </xdr:cNvPr>
        <xdr:cNvSpPr txBox="1"/>
      </xdr:nvSpPr>
      <xdr:spPr>
        <a:xfrm>
          <a:off x="6858001" y="4762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11</xdr:row>
      <xdr:rowOff>0</xdr:rowOff>
    </xdr:from>
    <xdr:to>
      <xdr:col>12</xdr:col>
      <xdr:colOff>685799</xdr:colOff>
      <xdr:row>12</xdr:row>
      <xdr:rowOff>0</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0100-00000F000000}"/>
            </a:ext>
          </a:extLst>
        </xdr:cNvPr>
        <xdr:cNvSpPr txBox="1"/>
      </xdr:nvSpPr>
      <xdr:spPr>
        <a:xfrm>
          <a:off x="6858000" y="23812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25</xdr:row>
      <xdr:rowOff>0</xdr:rowOff>
    </xdr:from>
    <xdr:to>
      <xdr:col>12</xdr:col>
      <xdr:colOff>685799</xdr:colOff>
      <xdr:row>26</xdr:row>
      <xdr:rowOff>0</xdr:rowOff>
    </xdr:to>
    <xdr:sp macro="" textlink="">
      <xdr:nvSpPr>
        <xdr:cNvPr id="16" name="テキスト ボックス 15">
          <a:hlinkClick xmlns:r="http://schemas.openxmlformats.org/officeDocument/2006/relationships" r:id="rId3"/>
          <a:extLst>
            <a:ext uri="{FF2B5EF4-FFF2-40B4-BE49-F238E27FC236}">
              <a16:creationId xmlns:a16="http://schemas.microsoft.com/office/drawing/2014/main" id="{00000000-0008-0000-0100-000010000000}"/>
            </a:ext>
          </a:extLst>
        </xdr:cNvPr>
        <xdr:cNvSpPr txBox="1"/>
      </xdr:nvSpPr>
      <xdr:spPr>
        <a:xfrm>
          <a:off x="6858000" y="547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35</xdr:row>
      <xdr:rowOff>0</xdr:rowOff>
    </xdr:from>
    <xdr:to>
      <xdr:col>12</xdr:col>
      <xdr:colOff>685799</xdr:colOff>
      <xdr:row>36</xdr:row>
      <xdr:rowOff>0</xdr:rowOff>
    </xdr:to>
    <xdr:sp macro="" textlink="">
      <xdr:nvSpPr>
        <xdr:cNvPr id="17" name="テキスト ボックス 16">
          <a:hlinkClick xmlns:r="http://schemas.openxmlformats.org/officeDocument/2006/relationships" r:id="rId4"/>
          <a:extLst>
            <a:ext uri="{FF2B5EF4-FFF2-40B4-BE49-F238E27FC236}">
              <a16:creationId xmlns:a16="http://schemas.microsoft.com/office/drawing/2014/main" id="{00000000-0008-0000-0100-000011000000}"/>
            </a:ext>
          </a:extLst>
        </xdr:cNvPr>
        <xdr:cNvSpPr txBox="1"/>
      </xdr:nvSpPr>
      <xdr:spPr>
        <a:xfrm>
          <a:off x="6858000" y="7381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44</xdr:row>
      <xdr:rowOff>0</xdr:rowOff>
    </xdr:from>
    <xdr:to>
      <xdr:col>12</xdr:col>
      <xdr:colOff>685799</xdr:colOff>
      <xdr:row>45</xdr:row>
      <xdr:rowOff>0</xdr:rowOff>
    </xdr:to>
    <xdr:sp macro="" textlink="">
      <xdr:nvSpPr>
        <xdr:cNvPr id="18" name="テキスト ボックス 17">
          <a:hlinkClick xmlns:r="http://schemas.openxmlformats.org/officeDocument/2006/relationships" r:id="rId5"/>
          <a:extLst>
            <a:ext uri="{FF2B5EF4-FFF2-40B4-BE49-F238E27FC236}">
              <a16:creationId xmlns:a16="http://schemas.microsoft.com/office/drawing/2014/main" id="{00000000-0008-0000-0100-000012000000}"/>
            </a:ext>
          </a:extLst>
        </xdr:cNvPr>
        <xdr:cNvSpPr txBox="1"/>
      </xdr:nvSpPr>
      <xdr:spPr>
        <a:xfrm>
          <a:off x="6858000" y="928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52</xdr:row>
      <xdr:rowOff>0</xdr:rowOff>
    </xdr:from>
    <xdr:to>
      <xdr:col>12</xdr:col>
      <xdr:colOff>685799</xdr:colOff>
      <xdr:row>53</xdr:row>
      <xdr:rowOff>0</xdr:rowOff>
    </xdr:to>
    <xdr:sp macro="" textlink="">
      <xdr:nvSpPr>
        <xdr:cNvPr id="19" name="テキスト ボックス 18">
          <a:hlinkClick xmlns:r="http://schemas.openxmlformats.org/officeDocument/2006/relationships" r:id="rId6"/>
          <a:extLst>
            <a:ext uri="{FF2B5EF4-FFF2-40B4-BE49-F238E27FC236}">
              <a16:creationId xmlns:a16="http://schemas.microsoft.com/office/drawing/2014/main" id="{00000000-0008-0000-0100-000013000000}"/>
            </a:ext>
          </a:extLst>
        </xdr:cNvPr>
        <xdr:cNvSpPr txBox="1"/>
      </xdr:nvSpPr>
      <xdr:spPr>
        <a:xfrm>
          <a:off x="6858000" y="109537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64</xdr:row>
      <xdr:rowOff>0</xdr:rowOff>
    </xdr:from>
    <xdr:to>
      <xdr:col>12</xdr:col>
      <xdr:colOff>685799</xdr:colOff>
      <xdr:row>65</xdr:row>
      <xdr:rowOff>0</xdr:rowOff>
    </xdr:to>
    <xdr:sp macro="" textlink="">
      <xdr:nvSpPr>
        <xdr:cNvPr id="20" name="テキスト ボックス 19">
          <a:hlinkClick xmlns:r="http://schemas.openxmlformats.org/officeDocument/2006/relationships" r:id="rId7"/>
          <a:extLst>
            <a:ext uri="{FF2B5EF4-FFF2-40B4-BE49-F238E27FC236}">
              <a16:creationId xmlns:a16="http://schemas.microsoft.com/office/drawing/2014/main" id="{00000000-0008-0000-0100-000014000000}"/>
            </a:ext>
          </a:extLst>
        </xdr:cNvPr>
        <xdr:cNvSpPr txBox="1"/>
      </xdr:nvSpPr>
      <xdr:spPr>
        <a:xfrm>
          <a:off x="6858000" y="140493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67</xdr:row>
      <xdr:rowOff>0</xdr:rowOff>
    </xdr:from>
    <xdr:to>
      <xdr:col>12</xdr:col>
      <xdr:colOff>685799</xdr:colOff>
      <xdr:row>68</xdr:row>
      <xdr:rowOff>0</xdr:rowOff>
    </xdr:to>
    <xdr:sp macro="" textlink="">
      <xdr:nvSpPr>
        <xdr:cNvPr id="21" name="テキスト ボックス 20">
          <a:hlinkClick xmlns:r="http://schemas.openxmlformats.org/officeDocument/2006/relationships" r:id="rId8"/>
          <a:extLst>
            <a:ext uri="{FF2B5EF4-FFF2-40B4-BE49-F238E27FC236}">
              <a16:creationId xmlns:a16="http://schemas.microsoft.com/office/drawing/2014/main" id="{00000000-0008-0000-0100-000015000000}"/>
            </a:ext>
          </a:extLst>
        </xdr:cNvPr>
        <xdr:cNvSpPr txBox="1"/>
      </xdr:nvSpPr>
      <xdr:spPr>
        <a:xfrm>
          <a:off x="6858000" y="152400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71</xdr:row>
      <xdr:rowOff>0</xdr:rowOff>
    </xdr:from>
    <xdr:to>
      <xdr:col>12</xdr:col>
      <xdr:colOff>685799</xdr:colOff>
      <xdr:row>72</xdr:row>
      <xdr:rowOff>0</xdr:rowOff>
    </xdr:to>
    <xdr:sp macro="" textlink="">
      <xdr:nvSpPr>
        <xdr:cNvPr id="23" name="テキスト ボックス 22">
          <a:hlinkClick xmlns:r="http://schemas.openxmlformats.org/officeDocument/2006/relationships" r:id="rId9"/>
          <a:extLst>
            <a:ext uri="{FF2B5EF4-FFF2-40B4-BE49-F238E27FC236}">
              <a16:creationId xmlns:a16="http://schemas.microsoft.com/office/drawing/2014/main" id="{00000000-0008-0000-0100-000017000000}"/>
            </a:ext>
          </a:extLst>
        </xdr:cNvPr>
        <xdr:cNvSpPr txBox="1"/>
      </xdr:nvSpPr>
      <xdr:spPr>
        <a:xfrm>
          <a:off x="6858000" y="1690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75</xdr:row>
      <xdr:rowOff>0</xdr:rowOff>
    </xdr:from>
    <xdr:to>
      <xdr:col>12</xdr:col>
      <xdr:colOff>685799</xdr:colOff>
      <xdr:row>76</xdr:row>
      <xdr:rowOff>0</xdr:rowOff>
    </xdr:to>
    <xdr:sp macro="" textlink="">
      <xdr:nvSpPr>
        <xdr:cNvPr id="25" name="テキスト ボックス 24">
          <a:hlinkClick xmlns:r="http://schemas.openxmlformats.org/officeDocument/2006/relationships" r:id="rId10"/>
          <a:extLst>
            <a:ext uri="{FF2B5EF4-FFF2-40B4-BE49-F238E27FC236}">
              <a16:creationId xmlns:a16="http://schemas.microsoft.com/office/drawing/2014/main" id="{00000000-0008-0000-0100-000019000000}"/>
            </a:ext>
          </a:extLst>
        </xdr:cNvPr>
        <xdr:cNvSpPr txBox="1"/>
      </xdr:nvSpPr>
      <xdr:spPr>
        <a:xfrm>
          <a:off x="6858000" y="2024062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15</xdr:row>
      <xdr:rowOff>0</xdr:rowOff>
    </xdr:from>
    <xdr:to>
      <xdr:col>12</xdr:col>
      <xdr:colOff>685799</xdr:colOff>
      <xdr:row>16</xdr:row>
      <xdr:rowOff>0</xdr:rowOff>
    </xdr:to>
    <xdr:sp macro="" textlink="">
      <xdr:nvSpPr>
        <xdr:cNvPr id="26" name="テキスト ボックス 25">
          <a:hlinkClick xmlns:r="http://schemas.openxmlformats.org/officeDocument/2006/relationships" r:id="rId11"/>
          <a:extLst>
            <a:ext uri="{FF2B5EF4-FFF2-40B4-BE49-F238E27FC236}">
              <a16:creationId xmlns:a16="http://schemas.microsoft.com/office/drawing/2014/main" id="{00000000-0008-0000-0100-00001A000000}"/>
            </a:ext>
          </a:extLst>
        </xdr:cNvPr>
        <xdr:cNvSpPr txBox="1"/>
      </xdr:nvSpPr>
      <xdr:spPr>
        <a:xfrm>
          <a:off x="6772275" y="347662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表１（新基準）へ⇒</a:t>
          </a:r>
          <a:endParaRPr kumimoji="1" lang="ja-JP" altLang="en-US" sz="1800" b="1">
            <a:solidFill>
              <a:srgbClr val="FF0000"/>
            </a:solidFill>
          </a:endParaRPr>
        </a:p>
      </xdr:txBody>
    </xdr:sp>
    <xdr:clientData/>
  </xdr:twoCellAnchor>
  <xdr:twoCellAnchor>
    <xdr:from>
      <xdr:col>11</xdr:col>
      <xdr:colOff>0</xdr:colOff>
      <xdr:row>17</xdr:row>
      <xdr:rowOff>0</xdr:rowOff>
    </xdr:from>
    <xdr:to>
      <xdr:col>12</xdr:col>
      <xdr:colOff>685799</xdr:colOff>
      <xdr:row>18</xdr:row>
      <xdr:rowOff>0</xdr:rowOff>
    </xdr:to>
    <xdr:sp macro="" textlink="">
      <xdr:nvSpPr>
        <xdr:cNvPr id="28" name="テキスト ボックス 27">
          <a:hlinkClick xmlns:r="http://schemas.openxmlformats.org/officeDocument/2006/relationships" r:id="rId12"/>
          <a:extLst>
            <a:ext uri="{FF2B5EF4-FFF2-40B4-BE49-F238E27FC236}">
              <a16:creationId xmlns:a16="http://schemas.microsoft.com/office/drawing/2014/main" id="{00000000-0008-0000-0100-00001C000000}"/>
            </a:ext>
          </a:extLst>
        </xdr:cNvPr>
        <xdr:cNvSpPr txBox="1"/>
      </xdr:nvSpPr>
      <xdr:spPr>
        <a:xfrm>
          <a:off x="6772275" y="395287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dr:col>11</xdr:col>
      <xdr:colOff>0</xdr:colOff>
      <xdr:row>19</xdr:row>
      <xdr:rowOff>0</xdr:rowOff>
    </xdr:from>
    <xdr:to>
      <xdr:col>12</xdr:col>
      <xdr:colOff>685799</xdr:colOff>
      <xdr:row>20</xdr:row>
      <xdr:rowOff>0</xdr:rowOff>
    </xdr:to>
    <xdr:sp macro="" textlink="">
      <xdr:nvSpPr>
        <xdr:cNvPr id="29" name="テキスト ボックス 28">
          <a:hlinkClick xmlns:r="http://schemas.openxmlformats.org/officeDocument/2006/relationships" r:id="rId13"/>
          <a:extLst>
            <a:ext uri="{FF2B5EF4-FFF2-40B4-BE49-F238E27FC236}">
              <a16:creationId xmlns:a16="http://schemas.microsoft.com/office/drawing/2014/main" id="{00000000-0008-0000-0100-00001D000000}"/>
            </a:ext>
          </a:extLst>
        </xdr:cNvPr>
        <xdr:cNvSpPr txBox="1"/>
      </xdr:nvSpPr>
      <xdr:spPr>
        <a:xfrm>
          <a:off x="6772275" y="442912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dr:col>11</xdr:col>
      <xdr:colOff>0</xdr:colOff>
      <xdr:row>28</xdr:row>
      <xdr:rowOff>0</xdr:rowOff>
    </xdr:from>
    <xdr:to>
      <xdr:col>12</xdr:col>
      <xdr:colOff>685799</xdr:colOff>
      <xdr:row>29</xdr:row>
      <xdr:rowOff>0</xdr:rowOff>
    </xdr:to>
    <xdr:sp macro="" textlink="">
      <xdr:nvSpPr>
        <xdr:cNvPr id="30" name="テキスト ボックス 29">
          <a:hlinkClick xmlns:r="http://schemas.openxmlformats.org/officeDocument/2006/relationships" r:id="rId14"/>
          <a:extLst>
            <a:ext uri="{FF2B5EF4-FFF2-40B4-BE49-F238E27FC236}">
              <a16:creationId xmlns:a16="http://schemas.microsoft.com/office/drawing/2014/main" id="{00000000-0008-0000-0100-00001E000000}"/>
            </a:ext>
          </a:extLst>
        </xdr:cNvPr>
        <xdr:cNvSpPr txBox="1"/>
      </xdr:nvSpPr>
      <xdr:spPr>
        <a:xfrm>
          <a:off x="6772275" y="6572250"/>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dr:col>11</xdr:col>
      <xdr:colOff>0</xdr:colOff>
      <xdr:row>21</xdr:row>
      <xdr:rowOff>0</xdr:rowOff>
    </xdr:from>
    <xdr:to>
      <xdr:col>12</xdr:col>
      <xdr:colOff>685799</xdr:colOff>
      <xdr:row>22</xdr:row>
      <xdr:rowOff>0</xdr:rowOff>
    </xdr:to>
    <xdr:sp macro="" textlink="">
      <xdr:nvSpPr>
        <xdr:cNvPr id="31" name="テキスト ボックス 30">
          <a:hlinkClick xmlns:r="http://schemas.openxmlformats.org/officeDocument/2006/relationships" r:id="rId15"/>
          <a:extLst>
            <a:ext uri="{FF2B5EF4-FFF2-40B4-BE49-F238E27FC236}">
              <a16:creationId xmlns:a16="http://schemas.microsoft.com/office/drawing/2014/main" id="{00000000-0008-0000-0100-00001F000000}"/>
            </a:ext>
          </a:extLst>
        </xdr:cNvPr>
        <xdr:cNvSpPr txBox="1"/>
      </xdr:nvSpPr>
      <xdr:spPr>
        <a:xfrm>
          <a:off x="6772275" y="490537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dr:col>11</xdr:col>
      <xdr:colOff>0</xdr:colOff>
      <xdr:row>1</xdr:row>
      <xdr:rowOff>0</xdr:rowOff>
    </xdr:from>
    <xdr:to>
      <xdr:col>12</xdr:col>
      <xdr:colOff>685799</xdr:colOff>
      <xdr:row>1</xdr:row>
      <xdr:rowOff>238125</xdr:rowOff>
    </xdr:to>
    <xdr:sp macro="" textlink="">
      <xdr:nvSpPr>
        <xdr:cNvPr id="32" name="テキスト ボックス 31">
          <a:hlinkClick xmlns:r="http://schemas.openxmlformats.org/officeDocument/2006/relationships" r:id="rId16"/>
          <a:extLst>
            <a:ext uri="{FF2B5EF4-FFF2-40B4-BE49-F238E27FC236}">
              <a16:creationId xmlns:a16="http://schemas.microsoft.com/office/drawing/2014/main" id="{00000000-0008-0000-0100-000020000000}"/>
            </a:ext>
          </a:extLst>
        </xdr:cNvPr>
        <xdr:cNvSpPr txBox="1"/>
      </xdr:nvSpPr>
      <xdr:spPr>
        <a:xfrm>
          <a:off x="6772275" y="23812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twoCellAnchor>
    <xdr:from>
      <xdr:col>1</xdr:col>
      <xdr:colOff>0</xdr:colOff>
      <xdr:row>42</xdr:row>
      <xdr:rowOff>0</xdr:rowOff>
    </xdr:from>
    <xdr:to>
      <xdr:col>9</xdr:col>
      <xdr:colOff>0</xdr:colOff>
      <xdr:row>43</xdr:row>
      <xdr:rowOff>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76225" y="99060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５　子育て支援事業の状況</a:t>
          </a:r>
        </a:p>
      </xdr:txBody>
    </xdr:sp>
    <xdr:clientData/>
  </xdr:twoCellAnchor>
  <xdr:twoCellAnchor>
    <xdr:from>
      <xdr:col>11</xdr:col>
      <xdr:colOff>0</xdr:colOff>
      <xdr:row>42</xdr:row>
      <xdr:rowOff>0</xdr:rowOff>
    </xdr:from>
    <xdr:to>
      <xdr:col>12</xdr:col>
      <xdr:colOff>685799</xdr:colOff>
      <xdr:row>43</xdr:row>
      <xdr:rowOff>0</xdr:rowOff>
    </xdr:to>
    <xdr:sp macro="" textlink="">
      <xdr:nvSpPr>
        <xdr:cNvPr id="34" name="テキスト ボックス 33">
          <a:hlinkClick xmlns:r="http://schemas.openxmlformats.org/officeDocument/2006/relationships" r:id="rId17"/>
          <a:extLst>
            <a:ext uri="{FF2B5EF4-FFF2-40B4-BE49-F238E27FC236}">
              <a16:creationId xmlns:a16="http://schemas.microsoft.com/office/drawing/2014/main" id="{00000000-0008-0000-0100-000022000000}"/>
            </a:ext>
          </a:extLst>
        </xdr:cNvPr>
        <xdr:cNvSpPr txBox="1"/>
      </xdr:nvSpPr>
      <xdr:spPr>
        <a:xfrm>
          <a:off x="6467475" y="99060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66674</xdr:colOff>
      <xdr:row>0</xdr:row>
      <xdr:rowOff>66676</xdr:rowOff>
    </xdr:from>
    <xdr:to>
      <xdr:col>47</xdr:col>
      <xdr:colOff>9524</xdr:colOff>
      <xdr:row>5</xdr:row>
      <xdr:rowOff>142876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674" y="66676"/>
          <a:ext cx="12258675" cy="10287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accent5">
                  <a:lumMod val="50000"/>
                </a:schemeClr>
              </a:solidFill>
            </a:rPr>
            <a:t>【</a:t>
          </a:r>
          <a:r>
            <a:rPr kumimoji="1" lang="ja-JP" altLang="en-US" sz="900">
              <a:solidFill>
                <a:schemeClr val="accent5">
                  <a:lumMod val="50000"/>
                </a:schemeClr>
              </a:solidFill>
            </a:rPr>
            <a:t>留意事項</a:t>
          </a:r>
          <a:r>
            <a:rPr kumimoji="1" lang="en-US" altLang="ja-JP" sz="900">
              <a:solidFill>
                <a:schemeClr val="accent5">
                  <a:lumMod val="50000"/>
                </a:schemeClr>
              </a:solidFill>
            </a:rPr>
            <a:t>】</a:t>
          </a:r>
        </a:p>
        <a:p>
          <a:r>
            <a:rPr kumimoji="1" lang="ja-JP" altLang="en-US" sz="900">
              <a:solidFill>
                <a:schemeClr val="accent5">
                  <a:lumMod val="50000"/>
                </a:schemeClr>
              </a:solidFill>
            </a:rPr>
            <a:t>◆子ども・子育て支援新制度においては、従来の認可権者（県）による監査（就学前の子どもに関する教育、保育等の総合的な提供の推進に関する法律（認定こども園法）第</a:t>
          </a:r>
          <a:r>
            <a:rPr kumimoji="1" lang="en-US" altLang="ja-JP" sz="900">
              <a:solidFill>
                <a:schemeClr val="accent5">
                  <a:lumMod val="50000"/>
                </a:schemeClr>
              </a:solidFill>
            </a:rPr>
            <a:t>19</a:t>
          </a:r>
          <a:r>
            <a:rPr kumimoji="1" lang="ja-JP" altLang="en-US" sz="900">
              <a:solidFill>
                <a:schemeClr val="accent5">
                  <a:lumMod val="50000"/>
                </a:schemeClr>
              </a:solidFill>
            </a:rPr>
            <a:t>条）のほか、確認権者（市町村）による監査（子ども・子育て支援法第</a:t>
          </a:r>
          <a:r>
            <a:rPr kumimoji="1" lang="en-US" altLang="ja-JP" sz="900">
              <a:solidFill>
                <a:schemeClr val="accent5">
                  <a:lumMod val="50000"/>
                </a:schemeClr>
              </a:solidFill>
            </a:rPr>
            <a:t>38</a:t>
          </a:r>
          <a:r>
            <a:rPr kumimoji="1" lang="ja-JP" altLang="en-US" sz="900">
              <a:solidFill>
                <a:schemeClr val="accent5">
                  <a:lumMod val="50000"/>
                </a:schemeClr>
              </a:solidFill>
            </a:rPr>
            <a:t>条）も行うことになりましたが、監査事項が一部重複することなどから、統一の監査調書としています。</a:t>
          </a:r>
          <a:r>
            <a:rPr kumimoji="1" lang="en-US" altLang="ja-JP" sz="900">
              <a:solidFill>
                <a:schemeClr val="accent5">
                  <a:lumMod val="50000"/>
                </a:schemeClr>
              </a:solidFill>
            </a:rPr>
            <a:t>※</a:t>
          </a:r>
          <a:r>
            <a:rPr kumimoji="1" lang="ja-JP" altLang="en-US" sz="900">
              <a:solidFill>
                <a:schemeClr val="accent5">
                  <a:lumMod val="50000"/>
                </a:schemeClr>
              </a:solidFill>
            </a:rPr>
            <a:t>県・市町村いずれの監査事項かについてはいずれの監査事項かについては、各設問において明示　⇒　○：県、□：市町村、◎：県・市町村</a:t>
          </a:r>
          <a:endParaRPr kumimoji="1" lang="en-US" altLang="ja-JP" sz="900">
            <a:solidFill>
              <a:schemeClr val="accent5">
                <a:lumMod val="50000"/>
              </a:schemeClr>
            </a:solidFill>
          </a:endParaRPr>
        </a:p>
        <a:p>
          <a:r>
            <a:rPr kumimoji="1" lang="ja-JP" altLang="en-US" sz="900">
              <a:solidFill>
                <a:schemeClr val="accent5">
                  <a:lumMod val="50000"/>
                </a:schemeClr>
              </a:solidFill>
            </a:rPr>
            <a:t>◆調書の作成にあたっては、該当する記入欄（赤枠・黄色に着色したセル）に記入またはプルダウンメニューより選択し、記入漏れのないようにしてください。</a:t>
          </a:r>
          <a:endParaRPr kumimoji="1" lang="en-US" altLang="ja-JP" sz="900">
            <a:solidFill>
              <a:schemeClr val="accent5">
                <a:lumMod val="50000"/>
              </a:schemeClr>
            </a:solidFill>
          </a:endParaRPr>
        </a:p>
        <a:p>
          <a:r>
            <a:rPr kumimoji="1" lang="ja-JP" altLang="en-US" sz="900">
              <a:solidFill>
                <a:schemeClr val="accent5">
                  <a:lumMod val="50000"/>
                </a:schemeClr>
              </a:solidFill>
            </a:rPr>
            <a:t>◆行・列・シートの挿入・削除・シート名の変更はしないようにお願いします。</a:t>
          </a:r>
          <a:endParaRPr kumimoji="1" lang="en-US" altLang="ja-JP" sz="900">
            <a:solidFill>
              <a:schemeClr val="accent5">
                <a:lumMod val="50000"/>
              </a:schemeClr>
            </a:solidFill>
          </a:endParaRPr>
        </a:p>
      </xdr:txBody>
    </xdr:sp>
    <xdr:clientData/>
  </xdr:twoCellAnchor>
  <xdr:twoCellAnchor>
    <xdr:from>
      <xdr:col>41</xdr:col>
      <xdr:colOff>66675</xdr:colOff>
      <xdr:row>11</xdr:row>
      <xdr:rowOff>0</xdr:rowOff>
    </xdr:from>
    <xdr:to>
      <xdr:col>47</xdr:col>
      <xdr:colOff>0</xdr:colOff>
      <xdr:row>17</xdr:row>
      <xdr:rowOff>476249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267700" y="2857500"/>
          <a:ext cx="4048125" cy="1914524"/>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・就学前の子どもに関する教育、保育等の総合的な提供の推進に関する法律施行規則（以下、「認定こども園法施行規則」という。）第</a:t>
          </a:r>
          <a:r>
            <a:rPr kumimoji="1" lang="en-US" altLang="ja-JP" sz="1000">
              <a:solidFill>
                <a:srgbClr val="002060"/>
              </a:solidFill>
            </a:rPr>
            <a:t>16</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・特定教育・保育施設及び特定地域型保育事業の運営に関する基準（運営基準）第</a:t>
          </a:r>
          <a:r>
            <a:rPr kumimoji="1" lang="en-US" altLang="ja-JP" sz="1000">
              <a:solidFill>
                <a:srgbClr val="002060"/>
              </a:solidFill>
            </a:rPr>
            <a:t>20</a:t>
          </a:r>
          <a:r>
            <a:rPr kumimoji="1" lang="ja-JP" altLang="en-US" sz="1000">
              <a:solidFill>
                <a:srgbClr val="002060"/>
              </a:solidFill>
            </a:rPr>
            <a:t>条</a:t>
          </a:r>
        </a:p>
        <a:p>
          <a:r>
            <a:rPr kumimoji="1" lang="en-US" altLang="ja-JP" sz="1000">
              <a:solidFill>
                <a:srgbClr val="002060"/>
              </a:solidFill>
            </a:rPr>
            <a:t>※</a:t>
          </a:r>
          <a:r>
            <a:rPr kumimoji="1" lang="ja-JP" altLang="en-US" sz="1000">
              <a:solidFill>
                <a:srgbClr val="002060"/>
              </a:solidFill>
            </a:rPr>
            <a:t>各市町村は、この運営基準（平成</a:t>
          </a:r>
          <a:r>
            <a:rPr kumimoji="1" lang="en-US" altLang="ja-JP" sz="1000">
              <a:solidFill>
                <a:srgbClr val="002060"/>
              </a:solidFill>
            </a:rPr>
            <a:t>26</a:t>
          </a:r>
          <a:r>
            <a:rPr kumimoji="1" lang="ja-JP" altLang="en-US" sz="1000">
              <a:solidFill>
                <a:srgbClr val="002060"/>
              </a:solidFill>
            </a:rPr>
            <a:t>年内閣府令第</a:t>
          </a:r>
          <a:r>
            <a:rPr kumimoji="1" lang="en-US" altLang="ja-JP" sz="1000">
              <a:solidFill>
                <a:srgbClr val="002060"/>
              </a:solidFill>
            </a:rPr>
            <a:t>39</a:t>
          </a:r>
          <a:r>
            <a:rPr kumimoji="1" lang="ja-JP" altLang="en-US" sz="1000">
              <a:solidFill>
                <a:srgbClr val="002060"/>
              </a:solidFill>
            </a:rPr>
            <a:t>号）に基づいて運営基準条例を定めている。</a:t>
          </a:r>
          <a:endParaRPr kumimoji="1" lang="en-US" altLang="ja-JP" sz="1000">
            <a:solidFill>
              <a:srgbClr val="002060"/>
            </a:solidFill>
          </a:endParaRPr>
        </a:p>
      </xdr:txBody>
    </xdr:sp>
    <xdr:clientData/>
  </xdr:twoCellAnchor>
  <xdr:twoCellAnchor>
    <xdr:from>
      <xdr:col>41</xdr:col>
      <xdr:colOff>66675</xdr:colOff>
      <xdr:row>28</xdr:row>
      <xdr:rowOff>0</xdr:rowOff>
    </xdr:from>
    <xdr:to>
      <xdr:col>47</xdr:col>
      <xdr:colOff>0</xdr:colOff>
      <xdr:row>29</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267700" y="5514975"/>
          <a:ext cx="4048125"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運営基準第</a:t>
          </a:r>
          <a:r>
            <a:rPr kumimoji="1" lang="en-US" altLang="ja-JP" sz="1000">
              <a:solidFill>
                <a:srgbClr val="002060"/>
              </a:solidFill>
            </a:rPr>
            <a:t>5</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29</xdr:row>
      <xdr:rowOff>228601</xdr:rowOff>
    </xdr:from>
    <xdr:to>
      <xdr:col>47</xdr:col>
      <xdr:colOff>0</xdr:colOff>
      <xdr:row>31</xdr:row>
      <xdr:rowOff>1</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67700" y="7915276"/>
          <a:ext cx="4048125" cy="2857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運営基準第</a:t>
          </a:r>
          <a:r>
            <a:rPr kumimoji="1" lang="en-US" altLang="ja-JP" sz="1000">
              <a:solidFill>
                <a:srgbClr val="002060"/>
              </a:solidFill>
            </a:rPr>
            <a:t>23</a:t>
          </a:r>
          <a:r>
            <a:rPr kumimoji="1" lang="ja-JP" altLang="en-US" sz="1000">
              <a:solidFill>
                <a:srgbClr val="002060"/>
              </a:solidFill>
            </a:rPr>
            <a:t>条</a:t>
          </a:r>
          <a:endParaRPr lang="ja-JP" altLang="ja-JP" sz="1000">
            <a:effectLst/>
          </a:endParaRPr>
        </a:p>
      </xdr:txBody>
    </xdr:sp>
    <xdr:clientData/>
  </xdr:twoCellAnchor>
  <xdr:twoCellAnchor>
    <xdr:from>
      <xdr:col>41</xdr:col>
      <xdr:colOff>66675</xdr:colOff>
      <xdr:row>45</xdr:row>
      <xdr:rowOff>228600</xdr:rowOff>
    </xdr:from>
    <xdr:to>
      <xdr:col>47</xdr:col>
      <xdr:colOff>0</xdr:colOff>
      <xdr:row>47</xdr:row>
      <xdr:rowOff>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267700" y="12134850"/>
          <a:ext cx="4048125"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106</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49</xdr:row>
      <xdr:rowOff>0</xdr:rowOff>
    </xdr:from>
    <xdr:to>
      <xdr:col>47</xdr:col>
      <xdr:colOff>0</xdr:colOff>
      <xdr:row>50</xdr:row>
      <xdr:rowOff>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267700" y="12392025"/>
          <a:ext cx="4048125" cy="238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36</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51</xdr:row>
      <xdr:rowOff>0</xdr:rowOff>
    </xdr:from>
    <xdr:to>
      <xdr:col>47</xdr:col>
      <xdr:colOff>0</xdr:colOff>
      <xdr:row>52</xdr:row>
      <xdr:rowOff>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267700" y="12630150"/>
          <a:ext cx="4048125" cy="238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32</a:t>
          </a:r>
          <a:r>
            <a:rPr kumimoji="1" lang="ja-JP" altLang="en-US" sz="1000">
              <a:solidFill>
                <a:srgbClr val="002060"/>
              </a:solidFill>
            </a:rPr>
            <a:t>条の</a:t>
          </a:r>
          <a:r>
            <a:rPr kumimoji="1" lang="en-US" altLang="ja-JP" sz="1000">
              <a:solidFill>
                <a:srgbClr val="002060"/>
              </a:solidFill>
            </a:rPr>
            <a:t>2,4</a:t>
          </a:r>
        </a:p>
      </xdr:txBody>
    </xdr:sp>
    <xdr:clientData/>
  </xdr:twoCellAnchor>
  <xdr:twoCellAnchor>
    <xdr:from>
      <xdr:col>41</xdr:col>
      <xdr:colOff>47625</xdr:colOff>
      <xdr:row>55</xdr:row>
      <xdr:rowOff>57151</xdr:rowOff>
    </xdr:from>
    <xdr:to>
      <xdr:col>46</xdr:col>
      <xdr:colOff>666750</xdr:colOff>
      <xdr:row>56</xdr:row>
      <xdr:rowOff>123825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248650" y="14211301"/>
          <a:ext cx="4048125" cy="32384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24</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54</xdr:row>
      <xdr:rowOff>0</xdr:rowOff>
    </xdr:from>
    <xdr:to>
      <xdr:col>47</xdr:col>
      <xdr:colOff>0</xdr:colOff>
      <xdr:row>55</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8267700" y="13106400"/>
          <a:ext cx="4048125" cy="238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24</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63</xdr:row>
      <xdr:rowOff>0</xdr:rowOff>
    </xdr:from>
    <xdr:to>
      <xdr:col>47</xdr:col>
      <xdr:colOff>0</xdr:colOff>
      <xdr:row>64</xdr:row>
      <xdr:rowOff>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8267700" y="14306550"/>
          <a:ext cx="4048125" cy="5048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労働基準法第</a:t>
          </a:r>
          <a:r>
            <a:rPr kumimoji="1" lang="en-US" altLang="ja-JP" sz="900">
              <a:solidFill>
                <a:srgbClr val="002060"/>
              </a:solidFill>
            </a:rPr>
            <a:t>65</a:t>
          </a:r>
          <a:r>
            <a:rPr kumimoji="1" lang="ja-JP" altLang="en-US" sz="900">
              <a:solidFill>
                <a:srgbClr val="002060"/>
              </a:solidFill>
            </a:rPr>
            <a:t>条  産前休暇は６週間（多胎妊娠の場合は</a:t>
          </a:r>
          <a:r>
            <a:rPr kumimoji="1" lang="en-US" altLang="ja-JP" sz="900">
              <a:solidFill>
                <a:srgbClr val="002060"/>
              </a:solidFill>
            </a:rPr>
            <a:t>14</a:t>
          </a:r>
          <a:r>
            <a:rPr kumimoji="1" lang="ja-JP" altLang="en-US" sz="900">
              <a:solidFill>
                <a:srgbClr val="002060"/>
              </a:solidFill>
            </a:rPr>
            <a:t>週間）、産後休暇は８週間。</a:t>
          </a:r>
          <a:endParaRPr kumimoji="1" lang="en-US" altLang="ja-JP" sz="900">
            <a:solidFill>
              <a:srgbClr val="002060"/>
            </a:solidFill>
          </a:endParaRPr>
        </a:p>
      </xdr:txBody>
    </xdr:sp>
    <xdr:clientData/>
  </xdr:twoCellAnchor>
  <xdr:twoCellAnchor>
    <xdr:from>
      <xdr:col>41</xdr:col>
      <xdr:colOff>66675</xdr:colOff>
      <xdr:row>84</xdr:row>
      <xdr:rowOff>0</xdr:rowOff>
    </xdr:from>
    <xdr:to>
      <xdr:col>47</xdr:col>
      <xdr:colOff>0</xdr:colOff>
      <xdr:row>88</xdr:row>
      <xdr:rowOff>238125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267700" y="20774025"/>
          <a:ext cx="4048125" cy="12192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運営基準第</a:t>
          </a:r>
          <a:r>
            <a:rPr kumimoji="1" lang="en-US" altLang="ja-JP" sz="1000">
              <a:solidFill>
                <a:srgbClr val="002060"/>
              </a:solidFill>
            </a:rPr>
            <a:t>22</a:t>
          </a:r>
          <a:r>
            <a:rPr kumimoji="1" lang="ja-JP" altLang="en-US" sz="1000">
              <a:solidFill>
                <a:srgbClr val="002060"/>
              </a:solidFill>
            </a:rPr>
            <a:t>条</a:t>
          </a:r>
          <a:endParaRPr kumimoji="1" lang="en-US" altLang="ja-JP" sz="1000">
            <a:solidFill>
              <a:srgbClr val="002060"/>
            </a:solidFill>
          </a:endParaRPr>
        </a:p>
        <a:p>
          <a:r>
            <a:rPr kumimoji="1" lang="ja-JP" altLang="en-US" sz="900">
              <a:solidFill>
                <a:srgbClr val="002060"/>
              </a:solidFill>
            </a:rPr>
            <a:t>特定教育・保育施設は、利用定員を超えて特定教育・保育の提供を行ってはならない。</a:t>
          </a:r>
          <a:endParaRPr kumimoji="1" lang="en-US" altLang="ja-JP" sz="900">
            <a:solidFill>
              <a:srgbClr val="002060"/>
            </a:solidFill>
          </a:endParaRPr>
        </a:p>
        <a:p>
          <a:r>
            <a:rPr kumimoji="1" lang="ja-JP" altLang="en-US" sz="900">
              <a:solidFill>
                <a:srgbClr val="002060"/>
              </a:solidFill>
            </a:rPr>
            <a:t>ただし、年度中における保育需要の増大への対応、災害、虐待その他のやむを得ない事情がある場合は、この限りでない。</a:t>
          </a:r>
          <a:endParaRPr kumimoji="1" lang="en-US" altLang="ja-JP" sz="900">
            <a:solidFill>
              <a:srgbClr val="002060"/>
            </a:solidFill>
          </a:endParaRPr>
        </a:p>
      </xdr:txBody>
    </xdr:sp>
    <xdr:clientData/>
  </xdr:twoCellAnchor>
  <xdr:twoCellAnchor>
    <xdr:from>
      <xdr:col>41</xdr:col>
      <xdr:colOff>66675</xdr:colOff>
      <xdr:row>119</xdr:row>
      <xdr:rowOff>0</xdr:rowOff>
    </xdr:from>
    <xdr:to>
      <xdr:col>47</xdr:col>
      <xdr:colOff>0</xdr:colOff>
      <xdr:row>122</xdr:row>
      <xdr:rowOff>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8267700" y="31651575"/>
          <a:ext cx="4048125" cy="7429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島根県幼保連携型認定こども園の学級の編制、職員、設備及び運営に関する基準を定める条例（以下、「認可基準」という）附則第</a:t>
          </a:r>
          <a:r>
            <a:rPr kumimoji="1" lang="en-US" altLang="ja-JP" sz="1000">
              <a:solidFill>
                <a:srgbClr val="002060"/>
              </a:solidFill>
            </a:rPr>
            <a:t>8</a:t>
          </a:r>
          <a:r>
            <a:rPr kumimoji="1" lang="ja-JP" altLang="en-US" sz="1000">
              <a:solidFill>
                <a:srgbClr val="002060"/>
              </a:solidFill>
            </a:rPr>
            <a:t>項</a:t>
          </a:r>
          <a:endParaRPr kumimoji="1" lang="en-US" altLang="ja-JP" sz="1000">
            <a:solidFill>
              <a:srgbClr val="002060"/>
            </a:solidFill>
          </a:endParaRPr>
        </a:p>
      </xdr:txBody>
    </xdr:sp>
    <xdr:clientData/>
  </xdr:twoCellAnchor>
  <xdr:twoCellAnchor>
    <xdr:from>
      <xdr:col>41</xdr:col>
      <xdr:colOff>66675</xdr:colOff>
      <xdr:row>127</xdr:row>
      <xdr:rowOff>0</xdr:rowOff>
    </xdr:from>
    <xdr:to>
      <xdr:col>47</xdr:col>
      <xdr:colOff>0</xdr:colOff>
      <xdr:row>128</xdr:row>
      <xdr:rowOff>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8267700" y="27936825"/>
          <a:ext cx="4048125"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認可基準附則第</a:t>
          </a:r>
          <a:r>
            <a:rPr kumimoji="1" lang="en-US" altLang="ja-JP" sz="1000">
              <a:solidFill>
                <a:srgbClr val="002060"/>
              </a:solidFill>
            </a:rPr>
            <a:t>9</a:t>
          </a:r>
          <a:r>
            <a:rPr kumimoji="1" lang="ja-JP" altLang="en-US" sz="1000">
              <a:solidFill>
                <a:srgbClr val="002060"/>
              </a:solidFill>
            </a:rPr>
            <a:t>項</a:t>
          </a:r>
          <a:endParaRPr kumimoji="1" lang="en-US" altLang="ja-JP" sz="1000">
            <a:solidFill>
              <a:srgbClr val="002060"/>
            </a:solidFill>
          </a:endParaRPr>
        </a:p>
      </xdr:txBody>
    </xdr:sp>
    <xdr:clientData/>
  </xdr:twoCellAnchor>
  <xdr:twoCellAnchor>
    <xdr:from>
      <xdr:col>41</xdr:col>
      <xdr:colOff>66675</xdr:colOff>
      <xdr:row>133</xdr:row>
      <xdr:rowOff>0</xdr:rowOff>
    </xdr:from>
    <xdr:to>
      <xdr:col>47</xdr:col>
      <xdr:colOff>0</xdr:colOff>
      <xdr:row>134</xdr:row>
      <xdr:rowOff>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267700" y="29679900"/>
          <a:ext cx="4048125"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認可基準附則第</a:t>
          </a:r>
          <a:r>
            <a:rPr kumimoji="1" lang="en-US" altLang="ja-JP" sz="1000">
              <a:solidFill>
                <a:srgbClr val="002060"/>
              </a:solidFill>
            </a:rPr>
            <a:t>10</a:t>
          </a:r>
          <a:r>
            <a:rPr kumimoji="1" lang="ja-JP" altLang="en-US" sz="1000">
              <a:solidFill>
                <a:srgbClr val="002060"/>
              </a:solidFill>
            </a:rPr>
            <a:t>項</a:t>
          </a:r>
          <a:endParaRPr kumimoji="1" lang="en-US" altLang="ja-JP" sz="1000">
            <a:solidFill>
              <a:srgbClr val="002060"/>
            </a:solidFill>
          </a:endParaRPr>
        </a:p>
      </xdr:txBody>
    </xdr:sp>
    <xdr:clientData/>
  </xdr:twoCellAnchor>
  <xdr:twoCellAnchor>
    <xdr:from>
      <xdr:col>41</xdr:col>
      <xdr:colOff>60325</xdr:colOff>
      <xdr:row>138</xdr:row>
      <xdr:rowOff>31750</xdr:rowOff>
    </xdr:from>
    <xdr:to>
      <xdr:col>46</xdr:col>
      <xdr:colOff>654050</xdr:colOff>
      <xdr:row>141</xdr:row>
      <xdr:rowOff>25400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131175" y="35318700"/>
          <a:ext cx="3895725" cy="7048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認定こども園法律施行規則第</a:t>
          </a:r>
          <a:r>
            <a:rPr kumimoji="1" lang="en-US" altLang="ja-JP" sz="1000">
              <a:solidFill>
                <a:srgbClr val="002060"/>
              </a:solidFill>
            </a:rPr>
            <a:t>27</a:t>
          </a:r>
          <a:r>
            <a:rPr kumimoji="1" lang="ja-JP" altLang="en-US" sz="1000">
              <a:solidFill>
                <a:srgbClr val="002060"/>
              </a:solidFill>
            </a:rPr>
            <a:t>条で準用する学校保健安全法第</a:t>
          </a:r>
          <a:r>
            <a:rPr kumimoji="1" lang="en-US" altLang="ja-JP" sz="1000">
              <a:solidFill>
                <a:srgbClr val="002060"/>
              </a:solidFill>
            </a:rPr>
            <a:t>23</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142</xdr:row>
      <xdr:rowOff>0</xdr:rowOff>
    </xdr:from>
    <xdr:to>
      <xdr:col>47</xdr:col>
      <xdr:colOff>0</xdr:colOff>
      <xdr:row>148</xdr:row>
      <xdr:rowOff>247649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8267700" y="37347524"/>
          <a:ext cx="4048125" cy="17240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・認可基準第</a:t>
          </a:r>
          <a:r>
            <a:rPr kumimoji="1" lang="en-US" altLang="ja-JP" sz="900">
              <a:solidFill>
                <a:srgbClr val="002060"/>
              </a:solidFill>
            </a:rPr>
            <a:t>7</a:t>
          </a:r>
          <a:r>
            <a:rPr kumimoji="1" lang="ja-JP" altLang="en-US" sz="900">
              <a:solidFill>
                <a:srgbClr val="002060"/>
              </a:solidFill>
            </a:rPr>
            <a:t>条</a:t>
          </a:r>
        </a:p>
        <a:p>
          <a:r>
            <a:rPr kumimoji="1" lang="ja-JP" altLang="en-US" sz="800">
              <a:solidFill>
                <a:srgbClr val="002060"/>
              </a:solidFill>
            </a:rPr>
            <a:t>１  幼保連携型認定こども園の職員は、常に自己研さんに励み、法第</a:t>
          </a:r>
          <a:r>
            <a:rPr kumimoji="1" lang="en-US" altLang="ja-JP" sz="800">
              <a:solidFill>
                <a:srgbClr val="002060"/>
              </a:solidFill>
            </a:rPr>
            <a:t>2</a:t>
          </a:r>
          <a:r>
            <a:rPr kumimoji="1" lang="ja-JP" altLang="en-US" sz="800">
              <a:solidFill>
                <a:srgbClr val="002060"/>
              </a:solidFill>
            </a:rPr>
            <a:t>条第</a:t>
          </a:r>
          <a:r>
            <a:rPr kumimoji="1" lang="en-US" altLang="ja-JP" sz="800">
              <a:solidFill>
                <a:srgbClr val="002060"/>
              </a:solidFill>
            </a:rPr>
            <a:t>7</a:t>
          </a:r>
          <a:r>
            <a:rPr kumimoji="1" lang="ja-JP" altLang="en-US" sz="800">
              <a:solidFill>
                <a:srgbClr val="002060"/>
              </a:solidFill>
            </a:rPr>
            <a:t>項に定める目的を達成するために必要な知識及び技能の修得、維持及び向上に努めなければならない。 </a:t>
          </a:r>
        </a:p>
        <a:p>
          <a:r>
            <a:rPr kumimoji="1" lang="ja-JP" altLang="en-US" sz="800">
              <a:solidFill>
                <a:srgbClr val="002060"/>
              </a:solidFill>
            </a:rPr>
            <a:t>２　幼保連携型認定こども園は、職員に対し、その資質の向上のための研修の機会を確保しなければならない。</a:t>
          </a:r>
          <a:endParaRPr kumimoji="1" lang="en-US" altLang="ja-JP" sz="800">
            <a:solidFill>
              <a:srgbClr val="002060"/>
            </a:solidFill>
          </a:endParaRPr>
        </a:p>
        <a:p>
          <a:r>
            <a:rPr kumimoji="1" lang="ja-JP" altLang="en-US" sz="900">
              <a:solidFill>
                <a:srgbClr val="002060"/>
              </a:solidFill>
            </a:rPr>
            <a:t>・運営基準第</a:t>
          </a:r>
          <a:r>
            <a:rPr kumimoji="1" lang="en-US" altLang="ja-JP" sz="900">
              <a:solidFill>
                <a:srgbClr val="002060"/>
              </a:solidFill>
            </a:rPr>
            <a:t>21</a:t>
          </a:r>
          <a:r>
            <a:rPr kumimoji="1" lang="ja-JP" altLang="en-US" sz="900">
              <a:solidFill>
                <a:srgbClr val="002060"/>
              </a:solidFill>
            </a:rPr>
            <a:t>条</a:t>
          </a:r>
          <a:endParaRPr kumimoji="1" lang="en-US" altLang="ja-JP" sz="900">
            <a:solidFill>
              <a:srgbClr val="002060"/>
            </a:solidFill>
          </a:endParaRPr>
        </a:p>
        <a:p>
          <a:r>
            <a:rPr kumimoji="1" lang="ja-JP" altLang="en-US" sz="800">
              <a:solidFill>
                <a:srgbClr val="002060"/>
              </a:solidFill>
            </a:rPr>
            <a:t>特定教育・保育施設は、職員の資質の向上のために、その研修の機会を確保しなければならない。</a:t>
          </a:r>
          <a:endParaRPr kumimoji="1" lang="en-US" altLang="ja-JP" sz="800">
            <a:solidFill>
              <a:srgbClr val="002060"/>
            </a:solidFill>
          </a:endParaRPr>
        </a:p>
      </xdr:txBody>
    </xdr:sp>
    <xdr:clientData/>
  </xdr:twoCellAnchor>
  <xdr:twoCellAnchor>
    <xdr:from>
      <xdr:col>41</xdr:col>
      <xdr:colOff>66675</xdr:colOff>
      <xdr:row>149</xdr:row>
      <xdr:rowOff>0</xdr:rowOff>
    </xdr:from>
    <xdr:to>
      <xdr:col>47</xdr:col>
      <xdr:colOff>0</xdr:colOff>
      <xdr:row>152</xdr:row>
      <xdr:rowOff>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8267700" y="33651825"/>
          <a:ext cx="4048125" cy="1000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平成９年４月１日児保第</a:t>
          </a:r>
          <a:r>
            <a:rPr kumimoji="1" lang="en-US" altLang="ja-JP" sz="900">
              <a:solidFill>
                <a:srgbClr val="002060"/>
              </a:solidFill>
            </a:rPr>
            <a:t>10</a:t>
          </a:r>
          <a:r>
            <a:rPr kumimoji="1" lang="ja-JP" altLang="en-US" sz="900">
              <a:solidFill>
                <a:srgbClr val="002060"/>
              </a:solidFill>
            </a:rPr>
            <a:t>号「「人権を大切にする心を育てる」保育について」</a:t>
          </a:r>
          <a:endParaRPr kumimoji="1" lang="en-US" altLang="ja-JP" sz="900">
            <a:solidFill>
              <a:srgbClr val="002060"/>
            </a:solidFill>
          </a:endParaRPr>
        </a:p>
        <a:p>
          <a:r>
            <a:rPr kumimoji="1" lang="ja-JP" altLang="en-US" sz="800">
              <a:solidFill>
                <a:srgbClr val="002060"/>
              </a:solidFill>
            </a:rPr>
            <a:t>保育所の職員は、あらゆる場を通じて、同和問題、障がい者、外国人などの人権問題について正しい理解と認識を深めるなど必要な研鑽に努めること</a:t>
          </a:r>
          <a:endParaRPr kumimoji="1" lang="en-US" altLang="ja-JP" sz="800">
            <a:solidFill>
              <a:srgbClr val="002060"/>
            </a:solidFill>
          </a:endParaRPr>
        </a:p>
      </xdr:txBody>
    </xdr:sp>
    <xdr:clientData/>
  </xdr:twoCellAnchor>
  <xdr:twoCellAnchor>
    <xdr:from>
      <xdr:col>41</xdr:col>
      <xdr:colOff>66675</xdr:colOff>
      <xdr:row>165</xdr:row>
      <xdr:rowOff>28575</xdr:rowOff>
    </xdr:from>
    <xdr:to>
      <xdr:col>47</xdr:col>
      <xdr:colOff>0</xdr:colOff>
      <xdr:row>177</xdr:row>
      <xdr:rowOff>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267700" y="44300775"/>
          <a:ext cx="4048125" cy="22383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・認可基準第</a:t>
          </a:r>
          <a:r>
            <a:rPr kumimoji="1" lang="en-US" altLang="ja-JP" sz="1000">
              <a:solidFill>
                <a:srgbClr val="002060"/>
              </a:solidFill>
            </a:rPr>
            <a:t>15</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・運営基準第</a:t>
          </a:r>
          <a:r>
            <a:rPr kumimoji="1" lang="en-US" altLang="ja-JP" sz="1000">
              <a:solidFill>
                <a:srgbClr val="002060"/>
              </a:solidFill>
            </a:rPr>
            <a:t>30</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a:t>
          </a:r>
          <a:r>
            <a:rPr kumimoji="1" lang="ja-JP" altLang="en-US" sz="900">
              <a:solidFill>
                <a:srgbClr val="002060"/>
              </a:solidFill>
            </a:rPr>
            <a:t>平成</a:t>
          </a:r>
          <a:r>
            <a:rPr kumimoji="1" lang="en-US" altLang="ja-JP" sz="900">
              <a:solidFill>
                <a:srgbClr val="002060"/>
              </a:solidFill>
            </a:rPr>
            <a:t>12</a:t>
          </a:r>
          <a:r>
            <a:rPr kumimoji="1" lang="ja-JP" altLang="en-US" sz="900">
              <a:solidFill>
                <a:srgbClr val="002060"/>
              </a:solidFill>
            </a:rPr>
            <a:t>年</a:t>
          </a:r>
          <a:r>
            <a:rPr kumimoji="1" lang="en-US" altLang="ja-JP" sz="900">
              <a:solidFill>
                <a:srgbClr val="002060"/>
              </a:solidFill>
            </a:rPr>
            <a:t>6</a:t>
          </a:r>
          <a:r>
            <a:rPr kumimoji="1" lang="ja-JP" altLang="en-US" sz="900">
              <a:solidFill>
                <a:srgbClr val="002060"/>
              </a:solidFill>
            </a:rPr>
            <a:t>月</a:t>
          </a:r>
          <a:r>
            <a:rPr kumimoji="1" lang="en-US" altLang="ja-JP" sz="900">
              <a:solidFill>
                <a:srgbClr val="002060"/>
              </a:solidFill>
            </a:rPr>
            <a:t>7</a:t>
          </a:r>
          <a:r>
            <a:rPr kumimoji="1" lang="ja-JP" altLang="en-US" sz="900">
              <a:solidFill>
                <a:srgbClr val="002060"/>
              </a:solidFill>
            </a:rPr>
            <a:t>日付け児発第</a:t>
          </a:r>
          <a:r>
            <a:rPr kumimoji="1" lang="en-US" altLang="ja-JP" sz="900">
              <a:solidFill>
                <a:srgbClr val="002060"/>
              </a:solidFill>
            </a:rPr>
            <a:t>575</a:t>
          </a:r>
          <a:r>
            <a:rPr kumimoji="1" lang="ja-JP" altLang="en-US" sz="900">
              <a:solidFill>
                <a:srgbClr val="002060"/>
              </a:solidFill>
            </a:rPr>
            <a:t>号「社会福祉事業の経営者による福祉サービスに関する苦情解決の仕組みの指針について」</a:t>
          </a:r>
          <a:r>
            <a:rPr kumimoji="1" lang="en-US" altLang="ja-JP" sz="700">
              <a:solidFill>
                <a:srgbClr val="002060"/>
              </a:solidFill>
            </a:rPr>
            <a:t>〔</a:t>
          </a:r>
          <a:r>
            <a:rPr kumimoji="1" lang="ja-JP" altLang="en-US" sz="700">
              <a:solidFill>
                <a:srgbClr val="002060"/>
              </a:solidFill>
            </a:rPr>
            <a:t>最終改正：平成</a:t>
          </a:r>
          <a:r>
            <a:rPr kumimoji="1" lang="en-US" altLang="ja-JP" sz="700">
              <a:solidFill>
                <a:srgbClr val="002060"/>
              </a:solidFill>
            </a:rPr>
            <a:t>29</a:t>
          </a:r>
          <a:r>
            <a:rPr kumimoji="1" lang="ja-JP" altLang="en-US" sz="700">
              <a:solidFill>
                <a:srgbClr val="002060"/>
              </a:solidFill>
            </a:rPr>
            <a:t>年</a:t>
          </a:r>
          <a:r>
            <a:rPr kumimoji="1" lang="en-US" altLang="ja-JP" sz="700">
              <a:solidFill>
                <a:srgbClr val="002060"/>
              </a:solidFill>
            </a:rPr>
            <a:t>3</a:t>
          </a:r>
          <a:r>
            <a:rPr kumimoji="1" lang="ja-JP" altLang="en-US" sz="700">
              <a:solidFill>
                <a:srgbClr val="002060"/>
              </a:solidFill>
            </a:rPr>
            <a:t>月</a:t>
          </a:r>
          <a:r>
            <a:rPr kumimoji="1" lang="en-US" altLang="ja-JP" sz="700">
              <a:solidFill>
                <a:srgbClr val="002060"/>
              </a:solidFill>
            </a:rPr>
            <a:t>7</a:t>
          </a:r>
          <a:r>
            <a:rPr kumimoji="1" lang="ja-JP" altLang="en-US" sz="700">
              <a:solidFill>
                <a:srgbClr val="002060"/>
              </a:solidFill>
            </a:rPr>
            <a:t>日</a:t>
          </a:r>
          <a:r>
            <a:rPr kumimoji="1" lang="en-US" altLang="ja-JP" sz="700">
              <a:solidFill>
                <a:srgbClr val="002060"/>
              </a:solidFill>
            </a:rPr>
            <a:t>〕</a:t>
          </a:r>
        </a:p>
        <a:p>
          <a:r>
            <a:rPr kumimoji="1" lang="ja-JP" altLang="en-US" sz="800">
              <a:solidFill>
                <a:srgbClr val="002060"/>
              </a:solidFill>
            </a:rPr>
            <a:t>　苦情受付担当者：職員の中から決める。</a:t>
          </a:r>
          <a:endParaRPr kumimoji="1" lang="en-US" altLang="ja-JP" sz="800">
            <a:solidFill>
              <a:srgbClr val="002060"/>
            </a:solidFill>
          </a:endParaRPr>
        </a:p>
        <a:p>
          <a:r>
            <a:rPr kumimoji="1" lang="ja-JP" altLang="en-US" sz="800">
              <a:solidFill>
                <a:srgbClr val="002060"/>
              </a:solidFill>
            </a:rPr>
            <a:t>　苦情解決責任者：施設長、理事等の中から決める。</a:t>
          </a:r>
          <a:endParaRPr kumimoji="1" lang="en-US" altLang="ja-JP" sz="800">
            <a:solidFill>
              <a:srgbClr val="002060"/>
            </a:solidFill>
          </a:endParaRPr>
        </a:p>
        <a:p>
          <a:r>
            <a:rPr kumimoji="1" lang="ja-JP" altLang="en-US" sz="800">
              <a:solidFill>
                <a:srgbClr val="002060"/>
              </a:solidFill>
            </a:rPr>
            <a:t>　第三者委員：評議員、監事、社会福祉士、民生委員・児童委員、弁護士等苦情</a:t>
          </a:r>
          <a:endParaRPr kumimoji="1" lang="en-US" altLang="ja-JP" sz="800">
            <a:solidFill>
              <a:srgbClr val="002060"/>
            </a:solidFill>
          </a:endParaRPr>
        </a:p>
        <a:p>
          <a:r>
            <a:rPr kumimoji="1" lang="ja-JP" altLang="en-US" sz="800">
              <a:solidFill>
                <a:srgbClr val="002060"/>
              </a:solidFill>
            </a:rPr>
            <a:t>　　　解決を円滑・円満に図ることができる者。複数が望ましい。</a:t>
          </a:r>
          <a:endParaRPr kumimoji="1" lang="en-US" altLang="ja-JP" sz="800">
            <a:solidFill>
              <a:srgbClr val="002060"/>
            </a:solidFill>
          </a:endParaRPr>
        </a:p>
        <a:p>
          <a:r>
            <a:rPr kumimoji="1" lang="ja-JP" altLang="en-US" sz="800">
              <a:solidFill>
                <a:srgbClr val="002060"/>
              </a:solidFill>
            </a:rPr>
            <a:t>　解決結果の公表：個人情報に関するものを除き、インターネットを活用した方</a:t>
          </a:r>
          <a:endParaRPr kumimoji="1" lang="en-US" altLang="ja-JP" sz="800">
            <a:solidFill>
              <a:srgbClr val="002060"/>
            </a:solidFill>
          </a:endParaRPr>
        </a:p>
        <a:p>
          <a:r>
            <a:rPr kumimoji="1" lang="ja-JP" altLang="en-US" sz="800">
              <a:solidFill>
                <a:srgbClr val="002060"/>
              </a:solidFill>
            </a:rPr>
            <a:t>　　　法のほか、「事業報告書」や「広報誌」等に実績を掲載し、公表する。</a:t>
          </a:r>
          <a:endParaRPr kumimoji="1" lang="en-US" altLang="ja-JP" sz="800">
            <a:solidFill>
              <a:srgbClr val="002060"/>
            </a:solidFill>
          </a:endParaRPr>
        </a:p>
      </xdr:txBody>
    </xdr:sp>
    <xdr:clientData/>
  </xdr:twoCellAnchor>
  <xdr:twoCellAnchor>
    <xdr:from>
      <xdr:col>41</xdr:col>
      <xdr:colOff>98425</xdr:colOff>
      <xdr:row>183</xdr:row>
      <xdr:rowOff>12701</xdr:rowOff>
    </xdr:from>
    <xdr:to>
      <xdr:col>47</xdr:col>
      <xdr:colOff>31750</xdr:colOff>
      <xdr:row>188</xdr:row>
      <xdr:rowOff>69850</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8169275" y="45745401"/>
          <a:ext cx="3895725" cy="121919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子ども・子育て支援法第</a:t>
          </a:r>
          <a:r>
            <a:rPr kumimoji="1" lang="en-US" altLang="ja-JP" sz="1000">
              <a:solidFill>
                <a:srgbClr val="002060"/>
              </a:solidFill>
            </a:rPr>
            <a:t>33</a:t>
          </a:r>
          <a:r>
            <a:rPr kumimoji="1" lang="ja-JP" altLang="en-US" sz="1000">
              <a:solidFill>
                <a:srgbClr val="002060"/>
              </a:solidFill>
            </a:rPr>
            <a:t>条第</a:t>
          </a:r>
          <a:r>
            <a:rPr kumimoji="1" lang="en-US" altLang="ja-JP" sz="1000">
              <a:solidFill>
                <a:srgbClr val="002060"/>
              </a:solidFill>
            </a:rPr>
            <a:t>6</a:t>
          </a:r>
          <a:r>
            <a:rPr kumimoji="1" lang="ja-JP" altLang="en-US" sz="1000">
              <a:solidFill>
                <a:srgbClr val="002060"/>
              </a:solidFill>
            </a:rPr>
            <a:t>項　　　　　　　　　　令和</a:t>
          </a:r>
          <a:r>
            <a:rPr kumimoji="1" lang="en-US" altLang="ja-JP" sz="1000">
              <a:solidFill>
                <a:srgbClr val="002060"/>
              </a:solidFill>
            </a:rPr>
            <a:t>5</a:t>
          </a:r>
          <a:r>
            <a:rPr kumimoji="1" lang="ja-JP" altLang="en-US" sz="1000">
              <a:solidFill>
                <a:srgbClr val="002060"/>
              </a:solidFill>
            </a:rPr>
            <a:t>年</a:t>
          </a:r>
          <a:r>
            <a:rPr kumimoji="1" lang="en-US" altLang="ja-JP" sz="1000">
              <a:solidFill>
                <a:srgbClr val="002060"/>
              </a:solidFill>
            </a:rPr>
            <a:t>5</a:t>
          </a:r>
          <a:r>
            <a:rPr kumimoji="1" lang="ja-JP" altLang="en-US" sz="1000">
              <a:solidFill>
                <a:srgbClr val="002060"/>
              </a:solidFill>
            </a:rPr>
            <a:t>月</a:t>
          </a:r>
          <a:r>
            <a:rPr kumimoji="1" lang="en-US" altLang="ja-JP" sz="1000">
              <a:solidFill>
                <a:srgbClr val="002060"/>
              </a:solidFill>
            </a:rPr>
            <a:t>12</a:t>
          </a:r>
          <a:r>
            <a:rPr kumimoji="1" lang="ja-JP" altLang="en-US" sz="1000">
              <a:solidFill>
                <a:srgbClr val="002060"/>
              </a:solidFill>
            </a:rPr>
            <a:t>日こ成保第</a:t>
          </a:r>
          <a:r>
            <a:rPr kumimoji="1" lang="en-US" altLang="ja-JP" sz="1000">
              <a:solidFill>
                <a:srgbClr val="002060"/>
              </a:solidFill>
            </a:rPr>
            <a:t>44</a:t>
          </a:r>
          <a:r>
            <a:rPr kumimoji="1" lang="ja-JP" altLang="en-US" sz="1000">
              <a:solidFill>
                <a:srgbClr val="002060"/>
              </a:solidFill>
            </a:rPr>
            <a:t>号「昨年来の保育所等における不適切事案を踏まえた今後の対策について」　　　　　　　　　　　　　　別紙２保育所等における虐待等の防止及び発生時の対応等に関するガイドライン　２保育所等における対応</a:t>
          </a:r>
          <a:endParaRPr kumimoji="1" lang="en-US" altLang="ja-JP" sz="1000">
            <a:solidFill>
              <a:srgbClr val="002060"/>
            </a:solidFill>
          </a:endParaRPr>
        </a:p>
      </xdr:txBody>
    </xdr:sp>
    <xdr:clientData/>
  </xdr:twoCellAnchor>
  <xdr:twoCellAnchor>
    <xdr:from>
      <xdr:col>41</xdr:col>
      <xdr:colOff>66675</xdr:colOff>
      <xdr:row>196</xdr:row>
      <xdr:rowOff>0</xdr:rowOff>
    </xdr:from>
    <xdr:to>
      <xdr:col>47</xdr:col>
      <xdr:colOff>0</xdr:colOff>
      <xdr:row>201</xdr:row>
      <xdr:rowOff>57150</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8267700" y="50968275"/>
          <a:ext cx="4048125" cy="16192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・認可基準第</a:t>
          </a:r>
          <a:r>
            <a:rPr kumimoji="1" lang="en-US" altLang="ja-JP" sz="1000">
              <a:solidFill>
                <a:srgbClr val="002060"/>
              </a:solidFill>
            </a:rPr>
            <a:t>14</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・運営基準第</a:t>
          </a:r>
          <a:r>
            <a:rPr kumimoji="1" lang="en-US" altLang="ja-JP" sz="1000">
              <a:solidFill>
                <a:srgbClr val="002060"/>
              </a:solidFill>
            </a:rPr>
            <a:t>27</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・個人情報の保護に関する法律</a:t>
          </a:r>
          <a:endParaRPr kumimoji="1" lang="en-US" altLang="ja-JP" sz="1000">
            <a:solidFill>
              <a:srgbClr val="002060"/>
            </a:solidFill>
          </a:endParaRPr>
        </a:p>
        <a:p>
          <a:r>
            <a:rPr kumimoji="1" lang="ja-JP" altLang="en-US" sz="800">
              <a:solidFill>
                <a:srgbClr val="002060"/>
              </a:solidFill>
            </a:rPr>
            <a:t>・個人情報の保護に関する法律についてのガイドライン（通則編ほか３編）</a:t>
          </a:r>
          <a:endParaRPr kumimoji="1" lang="en-US" altLang="ja-JP" sz="800">
            <a:solidFill>
              <a:srgbClr val="002060"/>
            </a:solidFill>
          </a:endParaRPr>
        </a:p>
        <a:p>
          <a:r>
            <a:rPr kumimoji="1" lang="ja-JP" altLang="en-US" sz="800">
              <a:solidFill>
                <a:srgbClr val="002060"/>
              </a:solidFill>
            </a:rPr>
            <a:t>・「個人情報の保護に関する法律についてのガイドライン」及び「個人データの漏えい等の事案が発生した場合等の対応について」に関するＱ＆Ａ</a:t>
          </a:r>
          <a:endParaRPr kumimoji="1" lang="en-US" altLang="ja-JP" sz="800">
            <a:solidFill>
              <a:srgbClr val="002060"/>
            </a:solidFill>
          </a:endParaRPr>
        </a:p>
        <a:p>
          <a:r>
            <a:rPr kumimoji="1" lang="ja-JP" altLang="en-US" sz="800">
              <a:solidFill>
                <a:srgbClr val="002060"/>
              </a:solidFill>
            </a:rPr>
            <a:t>・平成</a:t>
          </a:r>
          <a:r>
            <a:rPr kumimoji="1" lang="en-US" altLang="ja-JP" sz="800">
              <a:solidFill>
                <a:srgbClr val="002060"/>
              </a:solidFill>
            </a:rPr>
            <a:t>16</a:t>
          </a:r>
          <a:r>
            <a:rPr kumimoji="1" lang="ja-JP" altLang="en-US" sz="800">
              <a:solidFill>
                <a:srgbClr val="002060"/>
              </a:solidFill>
            </a:rPr>
            <a:t>年</a:t>
          </a:r>
          <a:r>
            <a:rPr kumimoji="1" lang="en-US" altLang="ja-JP" sz="800">
              <a:solidFill>
                <a:srgbClr val="002060"/>
              </a:solidFill>
            </a:rPr>
            <a:t>11</a:t>
          </a:r>
          <a:r>
            <a:rPr kumimoji="1" lang="ja-JP" altLang="en-US" sz="800">
              <a:solidFill>
                <a:srgbClr val="002060"/>
              </a:solidFill>
            </a:rPr>
            <a:t>月</a:t>
          </a:r>
          <a:r>
            <a:rPr kumimoji="1" lang="en-US" altLang="ja-JP" sz="800">
              <a:solidFill>
                <a:srgbClr val="002060"/>
              </a:solidFill>
            </a:rPr>
            <a:t>30</a:t>
          </a:r>
          <a:r>
            <a:rPr kumimoji="1" lang="ja-JP" altLang="en-US" sz="800">
              <a:solidFill>
                <a:srgbClr val="002060"/>
              </a:solidFill>
            </a:rPr>
            <a:t>日雇児発第</a:t>
          </a:r>
          <a:r>
            <a:rPr kumimoji="1" lang="en-US" altLang="ja-JP" sz="800">
              <a:solidFill>
                <a:srgbClr val="002060"/>
              </a:solidFill>
            </a:rPr>
            <a:t>1130001</a:t>
          </a:r>
          <a:r>
            <a:rPr kumimoji="1" lang="ja-JP" altLang="en-US" sz="800">
              <a:solidFill>
                <a:srgbClr val="002060"/>
              </a:solidFill>
            </a:rPr>
            <a:t>号「福祉関係事業者における個人情報の適正な取扱いのためのガイドラインについて」</a:t>
          </a:r>
          <a:endParaRPr kumimoji="1" lang="en-US" altLang="ja-JP" sz="800">
            <a:solidFill>
              <a:srgbClr val="002060"/>
            </a:solidFill>
          </a:endParaRPr>
        </a:p>
      </xdr:txBody>
    </xdr:sp>
    <xdr:clientData/>
  </xdr:twoCellAnchor>
  <xdr:twoCellAnchor>
    <xdr:from>
      <xdr:col>41</xdr:col>
      <xdr:colOff>66675</xdr:colOff>
      <xdr:row>205</xdr:row>
      <xdr:rowOff>19050</xdr:rowOff>
    </xdr:from>
    <xdr:to>
      <xdr:col>47</xdr:col>
      <xdr:colOff>0</xdr:colOff>
      <xdr:row>209</xdr:row>
      <xdr:rowOff>0</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8267700" y="53863875"/>
          <a:ext cx="4048125" cy="12192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・認定こども園法施行規則第</a:t>
          </a:r>
          <a:r>
            <a:rPr kumimoji="1" lang="en-US" altLang="ja-JP" sz="900">
              <a:solidFill>
                <a:srgbClr val="002060"/>
              </a:solidFill>
            </a:rPr>
            <a:t>23</a:t>
          </a:r>
          <a:r>
            <a:rPr kumimoji="1" lang="ja-JP" altLang="en-US" sz="900">
              <a:solidFill>
                <a:srgbClr val="002060"/>
              </a:solidFill>
            </a:rPr>
            <a:t>～</a:t>
          </a:r>
          <a:r>
            <a:rPr kumimoji="1" lang="en-US" altLang="ja-JP" sz="900">
              <a:solidFill>
                <a:srgbClr val="002060"/>
              </a:solidFill>
            </a:rPr>
            <a:t>25</a:t>
          </a:r>
          <a:r>
            <a:rPr kumimoji="1" lang="ja-JP" altLang="en-US" sz="900">
              <a:solidFill>
                <a:srgbClr val="002060"/>
              </a:solidFill>
            </a:rPr>
            <a:t>条（自己評価は義務、関係者評価及び第三者評価は努力義務）</a:t>
          </a:r>
          <a:endParaRPr kumimoji="1" lang="en-US" altLang="ja-JP" sz="900">
            <a:solidFill>
              <a:srgbClr val="002060"/>
            </a:solidFill>
          </a:endParaRPr>
        </a:p>
        <a:p>
          <a:r>
            <a:rPr kumimoji="1" lang="ja-JP" altLang="en-US" sz="900">
              <a:solidFill>
                <a:srgbClr val="002060"/>
              </a:solidFill>
            </a:rPr>
            <a:t>・運営基準第</a:t>
          </a:r>
          <a:r>
            <a:rPr kumimoji="1" lang="en-US" altLang="ja-JP" sz="900">
              <a:solidFill>
                <a:srgbClr val="002060"/>
              </a:solidFill>
            </a:rPr>
            <a:t>16</a:t>
          </a:r>
          <a:r>
            <a:rPr kumimoji="1" lang="ja-JP" altLang="en-US" sz="900">
              <a:solidFill>
                <a:srgbClr val="002060"/>
              </a:solidFill>
            </a:rPr>
            <a:t>条（自己評価は義務、関係者評価及び第三者評価は努力義務）</a:t>
          </a:r>
          <a:endParaRPr kumimoji="1" lang="en-US" altLang="ja-JP" sz="900">
            <a:solidFill>
              <a:srgbClr val="002060"/>
            </a:solidFill>
          </a:endParaRPr>
        </a:p>
      </xdr:txBody>
    </xdr:sp>
    <xdr:clientData/>
  </xdr:twoCellAnchor>
  <xdr:twoCellAnchor>
    <xdr:from>
      <xdr:col>41</xdr:col>
      <xdr:colOff>66675</xdr:colOff>
      <xdr:row>225</xdr:row>
      <xdr:rowOff>0</xdr:rowOff>
    </xdr:from>
    <xdr:to>
      <xdr:col>47</xdr:col>
      <xdr:colOff>0</xdr:colOff>
      <xdr:row>233</xdr:row>
      <xdr:rowOff>0</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267700" y="56483250"/>
          <a:ext cx="4048125" cy="25336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6</a:t>
          </a:r>
          <a:r>
            <a:rPr kumimoji="1" lang="ja-JP" altLang="en-US" sz="900">
              <a:solidFill>
                <a:srgbClr val="002060"/>
              </a:solidFill>
            </a:rPr>
            <a:t>月</a:t>
          </a:r>
          <a:r>
            <a:rPr kumimoji="1" lang="en-US" altLang="ja-JP" sz="900">
              <a:solidFill>
                <a:srgbClr val="002060"/>
              </a:solidFill>
            </a:rPr>
            <a:t>15</a:t>
          </a:r>
          <a:r>
            <a:rPr kumimoji="1" lang="ja-JP" altLang="en-US" sz="900">
              <a:solidFill>
                <a:srgbClr val="002060"/>
              </a:solidFill>
            </a:rPr>
            <a:t>日雇児総発第</a:t>
          </a:r>
          <a:r>
            <a:rPr kumimoji="1" lang="en-US" altLang="ja-JP" sz="900">
              <a:solidFill>
                <a:srgbClr val="002060"/>
              </a:solidFill>
            </a:rPr>
            <a:t>402</a:t>
          </a:r>
          <a:r>
            <a:rPr kumimoji="1" lang="ja-JP" altLang="en-US" sz="900">
              <a:solidFill>
                <a:srgbClr val="002060"/>
              </a:solidFill>
            </a:rPr>
            <a:t>号「児童福祉施設等における児童の安全の確保について」</a:t>
          </a:r>
          <a:endParaRPr kumimoji="1" lang="en-US" altLang="ja-JP" sz="900">
            <a:solidFill>
              <a:srgbClr val="002060"/>
            </a:solidFill>
          </a:endParaRPr>
        </a:p>
        <a:p>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2</a:t>
          </a:r>
          <a:r>
            <a:rPr kumimoji="1" lang="ja-JP" altLang="en-US" sz="900">
              <a:solidFill>
                <a:srgbClr val="002060"/>
              </a:solidFill>
            </a:rPr>
            <a:t>月</a:t>
          </a:r>
          <a:r>
            <a:rPr kumimoji="1" lang="en-US" altLang="ja-JP" sz="900">
              <a:solidFill>
                <a:srgbClr val="002060"/>
              </a:solidFill>
            </a:rPr>
            <a:t>2</a:t>
          </a:r>
          <a:r>
            <a:rPr kumimoji="1" lang="ja-JP" altLang="en-US" sz="900">
              <a:solidFill>
                <a:srgbClr val="002060"/>
              </a:solidFill>
            </a:rPr>
            <a:t>日青発第</a:t>
          </a:r>
          <a:r>
            <a:rPr kumimoji="1" lang="en-US" altLang="ja-JP" sz="900">
              <a:solidFill>
                <a:srgbClr val="002060"/>
              </a:solidFill>
            </a:rPr>
            <a:t>322</a:t>
          </a:r>
          <a:r>
            <a:rPr kumimoji="1" lang="ja-JP" altLang="en-US" sz="900">
              <a:solidFill>
                <a:srgbClr val="002060"/>
              </a:solidFill>
            </a:rPr>
            <a:t>号「児童福祉施設における事故防止の徹底について」（県通知）</a:t>
          </a:r>
          <a:endParaRPr kumimoji="1" lang="en-US" altLang="ja-JP" sz="900">
            <a:solidFill>
              <a:srgbClr val="00206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2060"/>
              </a:solidFill>
            </a:rPr>
            <a:t>・平成</a:t>
          </a:r>
          <a:r>
            <a:rPr kumimoji="1" lang="en-US" altLang="ja-JP" sz="900">
              <a:solidFill>
                <a:srgbClr val="002060"/>
              </a:solidFill>
            </a:rPr>
            <a:t>28</a:t>
          </a:r>
          <a:r>
            <a:rPr kumimoji="1" lang="ja-JP" altLang="en-US" sz="900">
              <a:solidFill>
                <a:srgbClr val="002060"/>
              </a:solidFill>
            </a:rPr>
            <a:t>年</a:t>
          </a:r>
          <a:r>
            <a:rPr kumimoji="1" lang="en-US" altLang="ja-JP" sz="900">
              <a:solidFill>
                <a:srgbClr val="002060"/>
              </a:solidFill>
            </a:rPr>
            <a:t>9</a:t>
          </a:r>
          <a:r>
            <a:rPr kumimoji="1" lang="ja-JP" altLang="en-US" sz="900">
              <a:solidFill>
                <a:srgbClr val="002060"/>
              </a:solidFill>
            </a:rPr>
            <a:t>月</a:t>
          </a:r>
          <a:r>
            <a:rPr kumimoji="1" lang="en-US" altLang="ja-JP" sz="900">
              <a:solidFill>
                <a:srgbClr val="002060"/>
              </a:solidFill>
            </a:rPr>
            <a:t>15</a:t>
          </a:r>
          <a:r>
            <a:rPr kumimoji="1" lang="ja-JP" altLang="en-US" sz="900">
              <a:solidFill>
                <a:srgbClr val="002060"/>
              </a:solidFill>
            </a:rPr>
            <a:t>日雇児総発</a:t>
          </a:r>
          <a:r>
            <a:rPr kumimoji="1" lang="en-US" altLang="ja-JP" sz="900">
              <a:solidFill>
                <a:srgbClr val="002060"/>
              </a:solidFill>
            </a:rPr>
            <a:t>0915</a:t>
          </a:r>
          <a:r>
            <a:rPr kumimoji="1" lang="ja-JP" altLang="en-US" sz="900">
              <a:solidFill>
                <a:srgbClr val="002060"/>
              </a:solidFill>
            </a:rPr>
            <a:t>第</a:t>
          </a:r>
          <a:r>
            <a:rPr kumimoji="1" lang="en-US" altLang="ja-JP" sz="900">
              <a:solidFill>
                <a:srgbClr val="002060"/>
              </a:solidFill>
            </a:rPr>
            <a:t>1</a:t>
          </a:r>
          <a:r>
            <a:rPr kumimoji="1" lang="ja-JP" altLang="en-US" sz="900">
              <a:solidFill>
                <a:srgbClr val="002060"/>
              </a:solidFill>
            </a:rPr>
            <a:t>号「社会福祉施設等における防犯に係る安全の確保について」て」　　　　　　　　　　　　　　　　　　　　　　　　　　　　　　　　</a:t>
          </a:r>
          <a:r>
            <a:rPr kumimoji="1" lang="ja-JP" altLang="en-US" sz="900" b="0" i="0" u="none" strike="noStrike" kern="0" cap="none" spc="0" normalizeH="0" baseline="0" noProof="0">
              <a:ln>
                <a:noFill/>
              </a:ln>
              <a:solidFill>
                <a:srgbClr val="002060"/>
              </a:solidFill>
              <a:effectLst/>
              <a:uLnTx/>
              <a:uFillTx/>
              <a:latin typeface="+mn-lt"/>
              <a:ea typeface="+mn-ea"/>
              <a:cs typeface="+mn-cs"/>
            </a:rPr>
            <a:t>・平成</a:t>
          </a:r>
          <a:r>
            <a:rPr kumimoji="1" lang="en-US" altLang="ja-JP" sz="900" b="0" i="0" u="none" strike="noStrike" kern="0" cap="none" spc="0" normalizeH="0" baseline="0" noProof="0">
              <a:ln>
                <a:noFill/>
              </a:ln>
              <a:solidFill>
                <a:srgbClr val="002060"/>
              </a:solidFill>
              <a:effectLst/>
              <a:uLnTx/>
              <a:uFillTx/>
              <a:latin typeface="+mn-lt"/>
              <a:ea typeface="+mn-ea"/>
              <a:cs typeface="+mn-cs"/>
            </a:rPr>
            <a:t>28</a:t>
          </a:r>
          <a:r>
            <a:rPr kumimoji="1" lang="ja-JP" altLang="en-US" sz="900" b="0" i="0" u="none" strike="noStrike" kern="0" cap="none" spc="0" normalizeH="0" baseline="0" noProof="0">
              <a:ln>
                <a:noFill/>
              </a:ln>
              <a:solidFill>
                <a:srgbClr val="002060"/>
              </a:solidFill>
              <a:effectLst/>
              <a:uLnTx/>
              <a:uFillTx/>
              <a:latin typeface="+mn-lt"/>
              <a:ea typeface="+mn-ea"/>
              <a:cs typeface="+mn-cs"/>
            </a:rPr>
            <a:t>年</a:t>
          </a:r>
          <a:r>
            <a:rPr kumimoji="1" lang="en-US" altLang="ja-JP" sz="900" b="0" i="0" u="none" strike="noStrike" kern="0" cap="none" spc="0" normalizeH="0" baseline="0" noProof="0">
              <a:ln>
                <a:noFill/>
              </a:ln>
              <a:solidFill>
                <a:srgbClr val="002060"/>
              </a:solidFill>
              <a:effectLst/>
              <a:uLnTx/>
              <a:uFillTx/>
              <a:latin typeface="+mn-lt"/>
              <a:ea typeface="+mn-ea"/>
              <a:cs typeface="+mn-cs"/>
            </a:rPr>
            <a:t>9</a:t>
          </a:r>
          <a:r>
            <a:rPr kumimoji="1" lang="ja-JP" altLang="en-US" sz="900" b="0" i="0" u="none" strike="noStrike" kern="0" cap="none" spc="0" normalizeH="0" baseline="0" noProof="0">
              <a:ln>
                <a:noFill/>
              </a:ln>
              <a:solidFill>
                <a:srgbClr val="002060"/>
              </a:solidFill>
              <a:effectLst/>
              <a:uLnTx/>
              <a:uFillTx/>
              <a:latin typeface="+mn-lt"/>
              <a:ea typeface="+mn-ea"/>
              <a:cs typeface="+mn-cs"/>
            </a:rPr>
            <a:t>月</a:t>
          </a:r>
          <a:r>
            <a:rPr kumimoji="1" lang="en-US" altLang="ja-JP" sz="900" b="0" i="0" u="none" strike="noStrike" kern="0" cap="none" spc="0" normalizeH="0" baseline="0" noProof="0">
              <a:ln>
                <a:noFill/>
              </a:ln>
              <a:solidFill>
                <a:srgbClr val="002060"/>
              </a:solidFill>
              <a:effectLst/>
              <a:uLnTx/>
              <a:uFillTx/>
              <a:latin typeface="+mn-lt"/>
              <a:ea typeface="+mn-ea"/>
              <a:cs typeface="+mn-cs"/>
            </a:rPr>
            <a:t>21</a:t>
          </a:r>
          <a:r>
            <a:rPr kumimoji="1" lang="ja-JP" altLang="en-US" sz="900" b="0" i="0" u="none" strike="noStrike" kern="0" cap="none" spc="0" normalizeH="0" baseline="0" noProof="0">
              <a:ln>
                <a:noFill/>
              </a:ln>
              <a:solidFill>
                <a:srgbClr val="002060"/>
              </a:solidFill>
              <a:effectLst/>
              <a:uLnTx/>
              <a:uFillTx/>
              <a:latin typeface="+mn-lt"/>
              <a:ea typeface="+mn-ea"/>
              <a:cs typeface="+mn-cs"/>
            </a:rPr>
            <a:t>日子第</a:t>
          </a:r>
          <a:r>
            <a:rPr kumimoji="1" lang="en-US" altLang="ja-JP" sz="900" b="0" i="0" u="none" strike="noStrike" kern="0" cap="none" spc="0" normalizeH="0" baseline="0" noProof="0">
              <a:ln>
                <a:noFill/>
              </a:ln>
              <a:solidFill>
                <a:srgbClr val="002060"/>
              </a:solidFill>
              <a:effectLst/>
              <a:uLnTx/>
              <a:uFillTx/>
              <a:latin typeface="+mn-lt"/>
              <a:ea typeface="+mn-ea"/>
              <a:cs typeface="+mn-cs"/>
            </a:rPr>
            <a:t>356</a:t>
          </a:r>
          <a:r>
            <a:rPr kumimoji="1" lang="ja-JP" altLang="en-US" sz="900" b="0" i="0" u="none" strike="noStrike" kern="0" cap="none" spc="0" normalizeH="0" baseline="0" noProof="0">
              <a:ln>
                <a:noFill/>
              </a:ln>
              <a:solidFill>
                <a:srgbClr val="002060"/>
              </a:solidFill>
              <a:effectLst/>
              <a:uLnTx/>
              <a:uFillTx/>
              <a:latin typeface="+mn-lt"/>
              <a:ea typeface="+mn-ea"/>
              <a:cs typeface="+mn-cs"/>
            </a:rPr>
            <a:t>号「社会福祉施設等における防犯に係る安全の確保について」（県通知）</a:t>
          </a:r>
          <a:endParaRPr kumimoji="1" lang="en-US" altLang="ja-JP" sz="900" b="0" i="0" u="none" strike="noStrike" kern="0" cap="none" spc="0" normalizeH="0" baseline="0" noProof="0">
            <a:ln>
              <a:noFill/>
            </a:ln>
            <a:solidFill>
              <a:srgbClr val="002060"/>
            </a:solidFill>
            <a:effectLst/>
            <a:uLnTx/>
            <a:uFillTx/>
            <a:latin typeface="+mn-lt"/>
            <a:ea typeface="+mn-ea"/>
            <a:cs typeface="+mn-cs"/>
          </a:endParaRPr>
        </a:p>
        <a:p>
          <a:endParaRPr kumimoji="1" lang="en-US" altLang="ja-JP" sz="900">
            <a:solidFill>
              <a:srgbClr val="002060"/>
            </a:solidFill>
          </a:endParaRPr>
        </a:p>
      </xdr:txBody>
    </xdr:sp>
    <xdr:clientData/>
  </xdr:twoCellAnchor>
  <xdr:twoCellAnchor>
    <xdr:from>
      <xdr:col>41</xdr:col>
      <xdr:colOff>123825</xdr:colOff>
      <xdr:row>239</xdr:row>
      <xdr:rowOff>9525</xdr:rowOff>
    </xdr:from>
    <xdr:to>
      <xdr:col>47</xdr:col>
      <xdr:colOff>57150</xdr:colOff>
      <xdr:row>242</xdr:row>
      <xdr:rowOff>104775</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8324850" y="58369200"/>
          <a:ext cx="4048125" cy="8382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endParaRPr kumimoji="1" lang="ja-JP" altLang="en-US" sz="700">
            <a:solidFill>
              <a:srgbClr val="002060"/>
            </a:solidFill>
          </a:endParaRPr>
        </a:p>
        <a:p>
          <a:r>
            <a:rPr kumimoji="1" lang="ja-JP" altLang="en-US" sz="700">
              <a:solidFill>
                <a:srgbClr val="002060"/>
              </a:solidFill>
            </a:rPr>
            <a:t>・平成</a:t>
          </a:r>
          <a:r>
            <a:rPr kumimoji="1" lang="en-US" altLang="ja-JP" sz="700">
              <a:solidFill>
                <a:srgbClr val="002060"/>
              </a:solidFill>
            </a:rPr>
            <a:t>29</a:t>
          </a:r>
          <a:r>
            <a:rPr kumimoji="1" lang="ja-JP" altLang="en-US" sz="700">
              <a:solidFill>
                <a:srgbClr val="002060"/>
              </a:solidFill>
            </a:rPr>
            <a:t>年６月</a:t>
          </a:r>
          <a:r>
            <a:rPr kumimoji="1" lang="en-US" altLang="ja-JP" sz="700">
              <a:solidFill>
                <a:srgbClr val="002060"/>
              </a:solidFill>
            </a:rPr>
            <a:t>16</a:t>
          </a:r>
          <a:r>
            <a:rPr kumimoji="1" lang="ja-JP" altLang="en-US" sz="700">
              <a:solidFill>
                <a:srgbClr val="002060"/>
              </a:solidFill>
            </a:rPr>
            <a:t>日府子本第</a:t>
          </a:r>
          <a:r>
            <a:rPr kumimoji="1" lang="en-US" altLang="ja-JP" sz="700">
              <a:solidFill>
                <a:srgbClr val="002060"/>
              </a:solidFill>
            </a:rPr>
            <a:t>487</a:t>
          </a:r>
          <a:r>
            <a:rPr kumimoji="1" lang="ja-JP" altLang="en-US" sz="700">
              <a:solidFill>
                <a:srgbClr val="002060"/>
              </a:solidFill>
            </a:rPr>
            <a:t>号「幼保連携型認定こども園においてプール活動・水遊びを行う場合の事故の防止について」</a:t>
          </a:r>
          <a:endParaRPr kumimoji="1" lang="en-US" altLang="ja-JP" sz="700">
            <a:solidFill>
              <a:srgbClr val="002060"/>
            </a:solidFill>
          </a:endParaRPr>
        </a:p>
        <a:p>
          <a:endParaRPr kumimoji="1" lang="en-US" altLang="ja-JP" sz="700">
            <a:solidFill>
              <a:srgbClr val="002060"/>
            </a:solidFill>
          </a:endParaRPr>
        </a:p>
      </xdr:txBody>
    </xdr:sp>
    <xdr:clientData/>
  </xdr:twoCellAnchor>
  <xdr:twoCellAnchor>
    <xdr:from>
      <xdr:col>41</xdr:col>
      <xdr:colOff>66675</xdr:colOff>
      <xdr:row>244</xdr:row>
      <xdr:rowOff>0</xdr:rowOff>
    </xdr:from>
    <xdr:to>
      <xdr:col>47</xdr:col>
      <xdr:colOff>0</xdr:colOff>
      <xdr:row>255</xdr:row>
      <xdr:rowOff>0</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8267700" y="61760100"/>
          <a:ext cx="4048125" cy="34956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・運営基準第</a:t>
          </a:r>
          <a:r>
            <a:rPr kumimoji="1" lang="en-US" altLang="ja-JP" sz="900">
              <a:solidFill>
                <a:srgbClr val="002060"/>
              </a:solidFill>
            </a:rPr>
            <a:t>32</a:t>
          </a:r>
          <a:r>
            <a:rPr kumimoji="1" lang="ja-JP" altLang="en-US" sz="900">
              <a:solidFill>
                <a:srgbClr val="002060"/>
              </a:solidFill>
            </a:rPr>
            <a:t>条</a:t>
          </a:r>
          <a:endParaRPr kumimoji="1" lang="en-US" altLang="ja-JP" sz="900">
            <a:solidFill>
              <a:srgbClr val="002060"/>
            </a:solidFill>
          </a:endParaRPr>
        </a:p>
        <a:p>
          <a:r>
            <a:rPr kumimoji="1" lang="ja-JP" altLang="en-US" sz="800">
              <a:solidFill>
                <a:srgbClr val="002060"/>
              </a:solidFill>
            </a:rPr>
            <a:t>１　特定教育・保育施設は、事故の発生又はその再発を防止するため、次の各号に定める措置を講じなければならない。</a:t>
          </a:r>
          <a:endParaRPr kumimoji="1" lang="en-US" altLang="ja-JP" sz="800">
            <a:solidFill>
              <a:srgbClr val="002060"/>
            </a:solidFill>
          </a:endParaRPr>
        </a:p>
        <a:p>
          <a:r>
            <a:rPr kumimoji="1" lang="ja-JP" altLang="en-US" sz="800">
              <a:solidFill>
                <a:srgbClr val="002060"/>
              </a:solidFill>
            </a:rPr>
            <a:t>一　事故が発生した場合の対応、次号に規定する報告の方法等が記載された事故発生の防止のための指針を整備すること。</a:t>
          </a:r>
          <a:endParaRPr kumimoji="1" lang="en-US" altLang="ja-JP" sz="800">
            <a:solidFill>
              <a:srgbClr val="002060"/>
            </a:solidFill>
          </a:endParaRPr>
        </a:p>
        <a:p>
          <a:r>
            <a:rPr kumimoji="1" lang="ja-JP" altLang="en-US" sz="800">
              <a:solidFill>
                <a:srgbClr val="002060"/>
              </a:solidFill>
            </a:rPr>
            <a:t>二　事故が発生した場合又はそれに至る危険性がある事態が生じた場合に、当該事実が報告され、その分析を通じた改善策を従業者に周知徹底する体制を整備すること。</a:t>
          </a:r>
          <a:endParaRPr kumimoji="1" lang="en-US" altLang="ja-JP" sz="800">
            <a:solidFill>
              <a:srgbClr val="002060"/>
            </a:solidFill>
          </a:endParaRPr>
        </a:p>
        <a:p>
          <a:r>
            <a:rPr kumimoji="1" lang="ja-JP" altLang="en-US" sz="800">
              <a:solidFill>
                <a:srgbClr val="002060"/>
              </a:solidFill>
            </a:rPr>
            <a:t>三　事故発生の防止のための委員会及び従業者に対する研修を定期的に行うこと。</a:t>
          </a:r>
          <a:endParaRPr kumimoji="1" lang="en-US" altLang="ja-JP" sz="800">
            <a:solidFill>
              <a:srgbClr val="002060"/>
            </a:solidFill>
          </a:endParaRPr>
        </a:p>
        <a:p>
          <a:r>
            <a:rPr kumimoji="1" lang="ja-JP" altLang="en-US" sz="800">
              <a:solidFill>
                <a:srgbClr val="002060"/>
              </a:solidFill>
            </a:rPr>
            <a:t>２　特定教育・保育施設は、支給認定子どもに対する特定教育・保育の提供により事故が発生した場合は、速やかに市町村、当該支給認定子どもの家族等に連絡を行うとともに、必要な措置を講じなければならない。</a:t>
          </a:r>
          <a:endParaRPr kumimoji="1" lang="en-US" altLang="ja-JP" sz="800">
            <a:solidFill>
              <a:srgbClr val="002060"/>
            </a:solidFill>
          </a:endParaRPr>
        </a:p>
        <a:p>
          <a:r>
            <a:rPr kumimoji="1" lang="ja-JP" altLang="en-US" sz="800">
              <a:solidFill>
                <a:srgbClr val="002060"/>
              </a:solidFill>
            </a:rPr>
            <a:t>３　特定教育・保育施設は、前項の事故の状況及び事故に際して採った処置について記録しなければならない。</a:t>
          </a:r>
          <a:endParaRPr kumimoji="1" lang="en-US" altLang="ja-JP" sz="800">
            <a:solidFill>
              <a:srgbClr val="002060"/>
            </a:solidFill>
          </a:endParaRPr>
        </a:p>
        <a:p>
          <a:r>
            <a:rPr kumimoji="1" lang="ja-JP" altLang="en-US" sz="800">
              <a:solidFill>
                <a:srgbClr val="002060"/>
              </a:solidFill>
            </a:rPr>
            <a:t>４　特定教育・保育施設は、支給認定子どもに対する特定教育・保育の提供により賠償すべき事故が発生した場合は、損害賠償を速やかに行わなければならない。</a:t>
          </a:r>
          <a:endParaRPr kumimoji="1" lang="en-US" altLang="ja-JP" sz="800">
            <a:solidFill>
              <a:srgbClr val="002060"/>
            </a:solidFill>
          </a:endParaRPr>
        </a:p>
        <a:p>
          <a:r>
            <a:rPr kumimoji="1" lang="ja-JP" altLang="en-US" sz="900">
              <a:solidFill>
                <a:srgbClr val="002060"/>
              </a:solidFill>
            </a:rPr>
            <a:t>・平成</a:t>
          </a:r>
          <a:r>
            <a:rPr kumimoji="1" lang="en-US" altLang="ja-JP" sz="900">
              <a:solidFill>
                <a:srgbClr val="002060"/>
              </a:solidFill>
            </a:rPr>
            <a:t>29</a:t>
          </a:r>
          <a:r>
            <a:rPr kumimoji="1" lang="ja-JP" altLang="en-US" sz="900">
              <a:solidFill>
                <a:srgbClr val="002060"/>
              </a:solidFill>
            </a:rPr>
            <a:t>年</a:t>
          </a:r>
          <a:r>
            <a:rPr kumimoji="1" lang="en-US" altLang="ja-JP" sz="900">
              <a:solidFill>
                <a:srgbClr val="002060"/>
              </a:solidFill>
            </a:rPr>
            <a:t>11</a:t>
          </a:r>
          <a:r>
            <a:rPr kumimoji="1" lang="ja-JP" altLang="en-US" sz="900">
              <a:solidFill>
                <a:srgbClr val="002060"/>
              </a:solidFill>
            </a:rPr>
            <a:t>月</a:t>
          </a:r>
          <a:r>
            <a:rPr kumimoji="1" lang="en-US" altLang="ja-JP" sz="900">
              <a:solidFill>
                <a:srgbClr val="002060"/>
              </a:solidFill>
            </a:rPr>
            <a:t>10</a:t>
          </a:r>
          <a:r>
            <a:rPr kumimoji="1" lang="ja-JP" altLang="en-US" sz="900">
              <a:solidFill>
                <a:srgbClr val="002060"/>
              </a:solidFill>
            </a:rPr>
            <a:t>日府子本第</a:t>
          </a:r>
          <a:r>
            <a:rPr kumimoji="1" lang="en-US" altLang="ja-JP" sz="900">
              <a:solidFill>
                <a:srgbClr val="002060"/>
              </a:solidFill>
            </a:rPr>
            <a:t>912</a:t>
          </a:r>
          <a:r>
            <a:rPr kumimoji="1" lang="ja-JP" altLang="en-US" sz="900">
              <a:solidFill>
                <a:srgbClr val="002060"/>
              </a:solidFill>
            </a:rPr>
            <a:t>号「特定教育・保育施設等における事故の報告等について」</a:t>
          </a:r>
          <a:endParaRPr kumimoji="1" lang="en-US" altLang="ja-JP" sz="900">
            <a:solidFill>
              <a:srgbClr val="002060"/>
            </a:solidFill>
          </a:endParaRPr>
        </a:p>
        <a:p>
          <a:r>
            <a:rPr kumimoji="1" lang="ja-JP" altLang="en-US" sz="900">
              <a:solidFill>
                <a:srgbClr val="002060"/>
              </a:solidFill>
            </a:rPr>
            <a:t>・幼保連携型認定こども園教育・保育要領 第３章第３</a:t>
          </a:r>
          <a:endParaRPr kumimoji="1" lang="en-US" altLang="ja-JP" sz="900">
            <a:solidFill>
              <a:srgbClr val="002060"/>
            </a:solidFill>
          </a:endParaRPr>
        </a:p>
      </xdr:txBody>
    </xdr:sp>
    <xdr:clientData/>
  </xdr:twoCellAnchor>
  <xdr:twoCellAnchor>
    <xdr:from>
      <xdr:col>41</xdr:col>
      <xdr:colOff>66675</xdr:colOff>
      <xdr:row>257</xdr:row>
      <xdr:rowOff>0</xdr:rowOff>
    </xdr:from>
    <xdr:to>
      <xdr:col>47</xdr:col>
      <xdr:colOff>0</xdr:colOff>
      <xdr:row>260</xdr:row>
      <xdr:rowOff>0</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8267700" y="58197750"/>
          <a:ext cx="4048125" cy="7524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認可基準第</a:t>
          </a:r>
          <a:r>
            <a:rPr kumimoji="1" lang="en-US" altLang="ja-JP" sz="1000">
              <a:solidFill>
                <a:srgbClr val="002060"/>
              </a:solidFill>
            </a:rPr>
            <a:t>6</a:t>
          </a:r>
          <a:r>
            <a:rPr kumimoji="1" lang="ja-JP" altLang="en-US" sz="1000">
              <a:solidFill>
                <a:srgbClr val="002060"/>
              </a:solidFill>
            </a:rPr>
            <a:t>条   避難訓練及び消火訓練は少なくとも毎月１回は実施すること</a:t>
          </a:r>
          <a:r>
            <a:rPr kumimoji="1" lang="ja-JP" altLang="en-US" sz="900">
              <a:solidFill>
                <a:srgbClr val="002060"/>
              </a:solidFill>
            </a:rPr>
            <a:t>　</a:t>
          </a:r>
          <a:r>
            <a:rPr kumimoji="1" lang="en-US" altLang="ja-JP" sz="900">
              <a:solidFill>
                <a:srgbClr val="002060"/>
              </a:solidFill>
            </a:rPr>
            <a:t>※</a:t>
          </a:r>
          <a:r>
            <a:rPr kumimoji="1" lang="ja-JP" altLang="en-US" sz="900">
              <a:solidFill>
                <a:srgbClr val="002060"/>
              </a:solidFill>
            </a:rPr>
            <a:t>県指導：年に１回は消防署の指導を受けること</a:t>
          </a:r>
          <a:endParaRPr kumimoji="1" lang="en-US" altLang="ja-JP" sz="900">
            <a:solidFill>
              <a:srgbClr val="002060"/>
            </a:solidFill>
          </a:endParaRPr>
        </a:p>
      </xdr:txBody>
    </xdr:sp>
    <xdr:clientData/>
  </xdr:twoCellAnchor>
  <xdr:twoCellAnchor>
    <xdr:from>
      <xdr:col>41</xdr:col>
      <xdr:colOff>66675</xdr:colOff>
      <xdr:row>260</xdr:row>
      <xdr:rowOff>219075</xdr:rowOff>
    </xdr:from>
    <xdr:to>
      <xdr:col>47</xdr:col>
      <xdr:colOff>0</xdr:colOff>
      <xdr:row>272</xdr:row>
      <xdr:rowOff>238124</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267700" y="66179700"/>
          <a:ext cx="4048125" cy="299084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・消防法第８条、消防法施行令第３条の２、第１条の２別表第１</a:t>
          </a:r>
        </a:p>
        <a:p>
          <a:r>
            <a:rPr kumimoji="1" lang="ja-JP" altLang="en-US" sz="1000">
              <a:solidFill>
                <a:srgbClr val="002060"/>
              </a:solidFill>
            </a:rPr>
            <a:t>防火管理者を定め、消防計画がたてられていること。また、消防計画は消防署へ届け出ること。 </a:t>
          </a:r>
        </a:p>
        <a:p>
          <a:r>
            <a:rPr kumimoji="1" lang="ja-JP" altLang="en-US" sz="1000">
              <a:solidFill>
                <a:srgbClr val="002060"/>
              </a:solidFill>
            </a:rPr>
            <a:t>・平成</a:t>
          </a:r>
          <a:r>
            <a:rPr kumimoji="1" lang="en-US" altLang="ja-JP" sz="1000">
              <a:solidFill>
                <a:srgbClr val="002060"/>
              </a:solidFill>
            </a:rPr>
            <a:t>21</a:t>
          </a:r>
          <a:r>
            <a:rPr kumimoji="1" lang="ja-JP" altLang="en-US" sz="1000">
              <a:solidFill>
                <a:srgbClr val="002060"/>
              </a:solidFill>
            </a:rPr>
            <a:t>年</a:t>
          </a:r>
          <a:r>
            <a:rPr kumimoji="1" lang="en-US" altLang="ja-JP" sz="1000">
              <a:solidFill>
                <a:srgbClr val="002060"/>
              </a:solidFill>
            </a:rPr>
            <a:t>9</a:t>
          </a:r>
          <a:r>
            <a:rPr kumimoji="1" lang="ja-JP" altLang="en-US" sz="1000">
              <a:solidFill>
                <a:srgbClr val="002060"/>
              </a:solidFill>
            </a:rPr>
            <a:t>月</a:t>
          </a:r>
          <a:r>
            <a:rPr kumimoji="1" lang="en-US" altLang="ja-JP" sz="1000">
              <a:solidFill>
                <a:srgbClr val="002060"/>
              </a:solidFill>
            </a:rPr>
            <a:t>11</a:t>
          </a:r>
          <a:r>
            <a:rPr kumimoji="1" lang="ja-JP" altLang="en-US" sz="1000">
              <a:solidFill>
                <a:srgbClr val="002060"/>
              </a:solidFill>
            </a:rPr>
            <a:t>日地福第</a:t>
          </a:r>
          <a:r>
            <a:rPr kumimoji="1" lang="en-US" altLang="ja-JP" sz="1000">
              <a:solidFill>
                <a:srgbClr val="002060"/>
              </a:solidFill>
            </a:rPr>
            <a:t>881</a:t>
          </a:r>
          <a:r>
            <a:rPr kumimoji="1" lang="ja-JP" altLang="en-US" sz="1000">
              <a:solidFill>
                <a:srgbClr val="002060"/>
              </a:solidFill>
            </a:rPr>
            <a:t>号</a:t>
          </a:r>
          <a:r>
            <a:rPr kumimoji="1" lang="en-US" altLang="ja-JP" sz="1000">
              <a:solidFill>
                <a:srgbClr val="002060"/>
              </a:solidFill>
            </a:rPr>
            <a:t>｢</a:t>
          </a:r>
          <a:r>
            <a:rPr kumimoji="1" lang="ja-JP" altLang="en-US" sz="1000">
              <a:solidFill>
                <a:srgbClr val="002060"/>
              </a:solidFill>
            </a:rPr>
            <a:t>社会福祉施設等における防災対策について</a:t>
          </a:r>
          <a:r>
            <a:rPr kumimoji="1" lang="en-US" altLang="ja-JP" sz="1000">
              <a:solidFill>
                <a:srgbClr val="002060"/>
              </a:solidFill>
            </a:rPr>
            <a:t>｣</a:t>
          </a:r>
          <a:r>
            <a:rPr kumimoji="1" lang="ja-JP" altLang="en-US" sz="1000">
              <a:solidFill>
                <a:srgbClr val="002060"/>
              </a:solidFill>
            </a:rPr>
            <a:t>（県通知）</a:t>
          </a:r>
        </a:p>
        <a:p>
          <a:r>
            <a:rPr kumimoji="1" lang="ja-JP" altLang="en-US" sz="1000">
              <a:solidFill>
                <a:srgbClr val="002060"/>
              </a:solidFill>
            </a:rPr>
            <a:t>・平成</a:t>
          </a:r>
          <a:r>
            <a:rPr kumimoji="1" lang="en-US" altLang="ja-JP" sz="1000">
              <a:solidFill>
                <a:srgbClr val="002060"/>
              </a:solidFill>
            </a:rPr>
            <a:t>28</a:t>
          </a:r>
          <a:r>
            <a:rPr kumimoji="1" lang="ja-JP" altLang="en-US" sz="1000">
              <a:solidFill>
                <a:srgbClr val="002060"/>
              </a:solidFill>
            </a:rPr>
            <a:t>年</a:t>
          </a:r>
          <a:r>
            <a:rPr kumimoji="1" lang="en-US" altLang="ja-JP" sz="1000">
              <a:solidFill>
                <a:srgbClr val="002060"/>
              </a:solidFill>
            </a:rPr>
            <a:t>10</a:t>
          </a:r>
          <a:r>
            <a:rPr kumimoji="1" lang="ja-JP" altLang="en-US" sz="1000">
              <a:solidFill>
                <a:srgbClr val="002060"/>
              </a:solidFill>
            </a:rPr>
            <a:t>月</a:t>
          </a:r>
          <a:r>
            <a:rPr kumimoji="1" lang="en-US" altLang="ja-JP" sz="1000">
              <a:solidFill>
                <a:srgbClr val="002060"/>
              </a:solidFill>
            </a:rPr>
            <a:t>13</a:t>
          </a:r>
          <a:r>
            <a:rPr kumimoji="1" lang="ja-JP" altLang="en-US" sz="1000">
              <a:solidFill>
                <a:srgbClr val="002060"/>
              </a:solidFill>
            </a:rPr>
            <a:t>日子第</a:t>
          </a:r>
          <a:r>
            <a:rPr kumimoji="1" lang="en-US" altLang="ja-JP" sz="1000">
              <a:solidFill>
                <a:srgbClr val="002060"/>
              </a:solidFill>
            </a:rPr>
            <a:t>357</a:t>
          </a:r>
          <a:r>
            <a:rPr kumimoji="1" lang="ja-JP" altLang="en-US" sz="1000">
              <a:solidFill>
                <a:srgbClr val="002060"/>
              </a:solidFill>
            </a:rPr>
            <a:t>号</a:t>
          </a:r>
          <a:r>
            <a:rPr kumimoji="1" lang="en-US" altLang="ja-JP" sz="1000">
              <a:solidFill>
                <a:srgbClr val="002060"/>
              </a:solidFill>
            </a:rPr>
            <a:t>｢</a:t>
          </a:r>
          <a:r>
            <a:rPr kumimoji="1" lang="ja-JP" altLang="en-US" sz="1000">
              <a:solidFill>
                <a:srgbClr val="002060"/>
              </a:solidFill>
            </a:rPr>
            <a:t>保育所等における原子力災害時対応マニュアルの作成のための手引きの改正について</a:t>
          </a:r>
          <a:r>
            <a:rPr kumimoji="1" lang="en-US" altLang="ja-JP" sz="1000">
              <a:solidFill>
                <a:srgbClr val="002060"/>
              </a:solidFill>
            </a:rPr>
            <a:t>｣</a:t>
          </a:r>
          <a:r>
            <a:rPr kumimoji="1" lang="ja-JP" altLang="en-US" sz="1000">
              <a:solidFill>
                <a:srgbClr val="002060"/>
              </a:solidFill>
            </a:rPr>
            <a:t>（県通知）</a:t>
          </a:r>
        </a:p>
        <a:p>
          <a:r>
            <a:rPr kumimoji="1" lang="ja-JP" altLang="en-US" sz="1000">
              <a:solidFill>
                <a:srgbClr val="002060"/>
              </a:solidFill>
            </a:rPr>
            <a:t>・認定こども園法第</a:t>
          </a:r>
          <a:r>
            <a:rPr kumimoji="1" lang="en-US" altLang="ja-JP" sz="1000">
              <a:solidFill>
                <a:srgbClr val="002060"/>
              </a:solidFill>
            </a:rPr>
            <a:t>27</a:t>
          </a:r>
          <a:r>
            <a:rPr kumimoji="1" lang="ja-JP" altLang="en-US" sz="1000">
              <a:solidFill>
                <a:srgbClr val="002060"/>
              </a:solidFill>
            </a:rPr>
            <a:t>条で準用する学校保健安全法第</a:t>
          </a:r>
          <a:r>
            <a:rPr kumimoji="1" lang="en-US" altLang="ja-JP" sz="1000">
              <a:solidFill>
                <a:srgbClr val="002060"/>
              </a:solidFill>
            </a:rPr>
            <a:t>29</a:t>
          </a:r>
          <a:r>
            <a:rPr kumimoji="1" lang="ja-JP" altLang="en-US" sz="1000">
              <a:solidFill>
                <a:srgbClr val="002060"/>
              </a:solidFill>
            </a:rPr>
            <a:t>条</a:t>
          </a:r>
        </a:p>
        <a:p>
          <a:r>
            <a:rPr kumimoji="1" lang="ja-JP" altLang="en-US" sz="1000">
              <a:solidFill>
                <a:srgbClr val="002060"/>
              </a:solidFill>
            </a:rPr>
            <a:t>幼保連携型認定こども園においては、園児の安全の確保を図るため、当該幼保連携型認定こども園の実情に応じて、危険等発生時において職員がとるべき措置の具体的内容及び手順を定めた対処要領（危険等発生時対処要領）を作成するものとする。</a:t>
          </a:r>
        </a:p>
        <a:p>
          <a:r>
            <a:rPr kumimoji="1" lang="ja-JP" altLang="en-US" sz="1000">
              <a:solidFill>
                <a:srgbClr val="002060"/>
              </a:solidFill>
            </a:rPr>
            <a:t>・幼保連携型認定こども園教育・保育要領 第３章第３</a:t>
          </a:r>
          <a:endParaRPr kumimoji="1" lang="en-US" altLang="ja-JP" sz="900">
            <a:solidFill>
              <a:srgbClr val="002060"/>
            </a:solidFill>
          </a:endParaRPr>
        </a:p>
      </xdr:txBody>
    </xdr:sp>
    <xdr:clientData/>
  </xdr:twoCellAnchor>
  <xdr:twoCellAnchor>
    <xdr:from>
      <xdr:col>41</xdr:col>
      <xdr:colOff>53975</xdr:colOff>
      <xdr:row>299</xdr:row>
      <xdr:rowOff>101601</xdr:rowOff>
    </xdr:from>
    <xdr:to>
      <xdr:col>46</xdr:col>
      <xdr:colOff>647700</xdr:colOff>
      <xdr:row>303</xdr:row>
      <xdr:rowOff>111125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124825" y="73888601"/>
          <a:ext cx="3895725" cy="981074"/>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・幼保連携型認定こども園教育・保育要領　第</a:t>
          </a:r>
          <a:r>
            <a:rPr kumimoji="1" lang="en-US" altLang="ja-JP" sz="900">
              <a:solidFill>
                <a:srgbClr val="002060"/>
              </a:solidFill>
            </a:rPr>
            <a:t>1</a:t>
          </a:r>
          <a:r>
            <a:rPr kumimoji="1" lang="ja-JP" altLang="en-US" sz="900">
              <a:solidFill>
                <a:srgbClr val="002060"/>
              </a:solidFill>
            </a:rPr>
            <a:t>章第２</a:t>
          </a:r>
        </a:p>
        <a:p>
          <a:r>
            <a:rPr kumimoji="1" lang="ja-JP" altLang="en-US" sz="900">
              <a:solidFill>
                <a:srgbClr val="002060"/>
              </a:solidFill>
            </a:rPr>
            <a:t>・運営基準第</a:t>
          </a:r>
          <a:r>
            <a:rPr kumimoji="1" lang="en-US" altLang="ja-JP" sz="900">
              <a:solidFill>
                <a:srgbClr val="002060"/>
              </a:solidFill>
            </a:rPr>
            <a:t>15</a:t>
          </a:r>
          <a:r>
            <a:rPr kumimoji="1" lang="ja-JP" altLang="en-US" sz="900">
              <a:solidFill>
                <a:srgbClr val="002060"/>
              </a:solidFill>
            </a:rPr>
            <a:t>条（幼保連携型認定こども園は、幼保連携型認定こども園教育・保育要領に基づき、子どもの心身の状況等に応じて教育・保育の提供を適切に行わなければならない。）</a:t>
          </a:r>
          <a:endParaRPr kumimoji="1" lang="en-US" altLang="ja-JP" sz="900">
            <a:solidFill>
              <a:srgbClr val="002060"/>
            </a:solidFill>
          </a:endParaRPr>
        </a:p>
      </xdr:txBody>
    </xdr:sp>
    <xdr:clientData/>
  </xdr:twoCellAnchor>
  <xdr:twoCellAnchor>
    <xdr:from>
      <xdr:col>41</xdr:col>
      <xdr:colOff>60325</xdr:colOff>
      <xdr:row>303</xdr:row>
      <xdr:rowOff>209550</xdr:rowOff>
    </xdr:from>
    <xdr:to>
      <xdr:col>49</xdr:col>
      <xdr:colOff>184150</xdr:colOff>
      <xdr:row>312</xdr:row>
      <xdr:rowOff>203200</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8131175" y="74968100"/>
          <a:ext cx="5407025" cy="20891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800">
              <a:solidFill>
                <a:srgbClr val="002060"/>
              </a:solidFill>
            </a:rPr>
            <a:t>・認定こども園法施行規則第</a:t>
          </a:r>
          <a:r>
            <a:rPr kumimoji="1" lang="en-US" altLang="ja-JP" sz="800">
              <a:solidFill>
                <a:srgbClr val="002060"/>
              </a:solidFill>
            </a:rPr>
            <a:t>26</a:t>
          </a:r>
          <a:r>
            <a:rPr kumimoji="1" lang="ja-JP" altLang="en-US" sz="800">
              <a:solidFill>
                <a:srgbClr val="002060"/>
              </a:solidFill>
            </a:rPr>
            <a:t>条で読み替えて準用する学校教育法施行規則第</a:t>
          </a:r>
          <a:r>
            <a:rPr kumimoji="1" lang="en-US" altLang="ja-JP" sz="800">
              <a:solidFill>
                <a:srgbClr val="002060"/>
              </a:solidFill>
            </a:rPr>
            <a:t>28</a:t>
          </a:r>
          <a:r>
            <a:rPr kumimoji="1" lang="ja-JP" altLang="en-US" sz="800">
              <a:solidFill>
                <a:srgbClr val="002060"/>
              </a:solidFill>
            </a:rPr>
            <a:t>条</a:t>
          </a:r>
        </a:p>
        <a:p>
          <a:r>
            <a:rPr kumimoji="1" lang="ja-JP" altLang="en-US" sz="800">
              <a:solidFill>
                <a:srgbClr val="002060"/>
              </a:solidFill>
            </a:rPr>
            <a:t>・島根県児童福祉施設の設備及び運営に関する基準第</a:t>
          </a:r>
          <a:r>
            <a:rPr kumimoji="1" lang="en-US" altLang="ja-JP" sz="800">
              <a:solidFill>
                <a:srgbClr val="002060"/>
              </a:solidFill>
            </a:rPr>
            <a:t>18</a:t>
          </a:r>
          <a:r>
            <a:rPr kumimoji="1" lang="ja-JP" altLang="en-US" sz="800">
              <a:solidFill>
                <a:srgbClr val="002060"/>
              </a:solidFill>
            </a:rPr>
            <a:t>条</a:t>
          </a:r>
        </a:p>
        <a:p>
          <a:r>
            <a:rPr kumimoji="1" lang="ja-JP" altLang="en-US" sz="800">
              <a:solidFill>
                <a:srgbClr val="002060"/>
              </a:solidFill>
            </a:rPr>
            <a:t>・認定こども園法施行規則第</a:t>
          </a:r>
          <a:r>
            <a:rPr kumimoji="1" lang="en-US" altLang="ja-JP" sz="800">
              <a:solidFill>
                <a:srgbClr val="002060"/>
              </a:solidFill>
            </a:rPr>
            <a:t>30</a:t>
          </a:r>
          <a:r>
            <a:rPr kumimoji="1" lang="ja-JP" altLang="en-US" sz="800">
              <a:solidFill>
                <a:srgbClr val="002060"/>
              </a:solidFill>
            </a:rPr>
            <a:t>条</a:t>
          </a:r>
        </a:p>
        <a:p>
          <a:r>
            <a:rPr kumimoji="1" lang="ja-JP" altLang="en-US" sz="700">
              <a:solidFill>
                <a:srgbClr val="002060"/>
              </a:solidFill>
            </a:rPr>
            <a:t>　園長は、その幼保連携型認定こども園に在籍する園児の指導要録を作成しなければならない。</a:t>
          </a:r>
        </a:p>
        <a:p>
          <a:r>
            <a:rPr kumimoji="1" lang="ja-JP" altLang="en-US" sz="700">
              <a:solidFill>
                <a:srgbClr val="002060"/>
              </a:solidFill>
            </a:rPr>
            <a:t>　園長は、園児が進学した場合においては、その作成に係る当該園児の指導要録の抄本又は写しを作成し、これを進学先の校長に送付しなければならない。</a:t>
          </a:r>
        </a:p>
        <a:p>
          <a:r>
            <a:rPr kumimoji="1" lang="ja-JP" altLang="en-US" sz="700">
              <a:solidFill>
                <a:srgbClr val="002060"/>
              </a:solidFill>
            </a:rPr>
            <a:t>　園長は、園児が転園した場合においては、転園先の幼稚園の園長、保育所の長又は認定こども園の長に送付しなければならない。</a:t>
          </a:r>
        </a:p>
        <a:p>
          <a:r>
            <a:rPr kumimoji="1" lang="ja-JP" altLang="en-US" sz="700">
              <a:solidFill>
                <a:srgbClr val="002060"/>
              </a:solidFill>
            </a:rPr>
            <a:t>　指導要録及びその写しの入園、卒園等の学籍に関する記録については、その保存期間は、</a:t>
          </a:r>
          <a:r>
            <a:rPr kumimoji="1" lang="en-US" altLang="ja-JP" sz="700">
              <a:solidFill>
                <a:srgbClr val="002060"/>
              </a:solidFill>
            </a:rPr>
            <a:t>20</a:t>
          </a:r>
          <a:r>
            <a:rPr kumimoji="1" lang="ja-JP" altLang="en-US" sz="700">
              <a:solidFill>
                <a:srgbClr val="002060"/>
              </a:solidFill>
            </a:rPr>
            <a:t>年間とする。</a:t>
          </a:r>
        </a:p>
        <a:p>
          <a:r>
            <a:rPr kumimoji="1" lang="ja-JP" altLang="en-US" sz="800">
              <a:solidFill>
                <a:srgbClr val="002060"/>
              </a:solidFill>
            </a:rPr>
            <a:t>・平成</a:t>
          </a:r>
          <a:r>
            <a:rPr kumimoji="1" lang="en-US" altLang="ja-JP" sz="800">
              <a:solidFill>
                <a:srgbClr val="002060"/>
              </a:solidFill>
            </a:rPr>
            <a:t>27</a:t>
          </a:r>
          <a:r>
            <a:rPr kumimoji="1" lang="ja-JP" altLang="en-US" sz="800">
              <a:solidFill>
                <a:srgbClr val="002060"/>
              </a:solidFill>
            </a:rPr>
            <a:t>年</a:t>
          </a:r>
          <a:r>
            <a:rPr kumimoji="1" lang="en-US" altLang="ja-JP" sz="800">
              <a:solidFill>
                <a:srgbClr val="002060"/>
              </a:solidFill>
            </a:rPr>
            <a:t>1</a:t>
          </a:r>
          <a:r>
            <a:rPr kumimoji="1" lang="ja-JP" altLang="en-US" sz="800">
              <a:solidFill>
                <a:srgbClr val="002060"/>
              </a:solidFill>
            </a:rPr>
            <a:t>月</a:t>
          </a:r>
          <a:r>
            <a:rPr kumimoji="1" lang="en-US" altLang="ja-JP" sz="800">
              <a:solidFill>
                <a:srgbClr val="002060"/>
              </a:solidFill>
            </a:rPr>
            <a:t>27</a:t>
          </a:r>
          <a:r>
            <a:rPr kumimoji="1" lang="ja-JP" altLang="en-US" sz="800">
              <a:solidFill>
                <a:srgbClr val="002060"/>
              </a:solidFill>
            </a:rPr>
            <a:t>日付け内閣府政策統括官他通知「幼保連携型認定こども園園児指導要録について」</a:t>
          </a:r>
        </a:p>
        <a:p>
          <a:r>
            <a:rPr kumimoji="1" lang="ja-JP" altLang="en-US" sz="800">
              <a:solidFill>
                <a:srgbClr val="002060"/>
              </a:solidFill>
            </a:rPr>
            <a:t>・運営基準第</a:t>
          </a:r>
          <a:r>
            <a:rPr kumimoji="1" lang="en-US" altLang="ja-JP" sz="800">
              <a:solidFill>
                <a:srgbClr val="002060"/>
              </a:solidFill>
            </a:rPr>
            <a:t>12</a:t>
          </a:r>
          <a:r>
            <a:rPr kumimoji="1" lang="ja-JP" altLang="en-US" sz="800">
              <a:solidFill>
                <a:srgbClr val="002060"/>
              </a:solidFill>
            </a:rPr>
            <a:t>条</a:t>
          </a:r>
        </a:p>
        <a:p>
          <a:r>
            <a:rPr kumimoji="1" lang="ja-JP" altLang="en-US" sz="700">
              <a:solidFill>
                <a:srgbClr val="002060"/>
              </a:solidFill>
            </a:rPr>
            <a:t>  特定教育・保育施設は、特定教育・保育を提供した際は、提供日、内容その他必要な事項を記録しなければならない</a:t>
          </a:r>
          <a:r>
            <a:rPr kumimoji="1" lang="ja-JP" altLang="en-US" sz="900">
              <a:solidFill>
                <a:srgbClr val="002060"/>
              </a:solidFill>
            </a:rPr>
            <a:t>。</a:t>
          </a:r>
          <a:endParaRPr kumimoji="1" lang="en-US" altLang="ja-JP" sz="900">
            <a:solidFill>
              <a:srgbClr val="002060"/>
            </a:solidFill>
          </a:endParaRPr>
        </a:p>
      </xdr:txBody>
    </xdr:sp>
    <xdr:clientData/>
  </xdr:twoCellAnchor>
  <xdr:twoCellAnchor>
    <xdr:from>
      <xdr:col>41</xdr:col>
      <xdr:colOff>79375</xdr:colOff>
      <xdr:row>314</xdr:row>
      <xdr:rowOff>0</xdr:rowOff>
    </xdr:from>
    <xdr:to>
      <xdr:col>48</xdr:col>
      <xdr:colOff>628650</xdr:colOff>
      <xdr:row>320</xdr:row>
      <xdr:rowOff>171450</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8150225" y="77330300"/>
          <a:ext cx="5172075" cy="15748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・認可基準第</a:t>
          </a:r>
          <a:r>
            <a:rPr kumimoji="1" lang="en-US" altLang="ja-JP" sz="900">
              <a:solidFill>
                <a:srgbClr val="002060"/>
              </a:solidFill>
            </a:rPr>
            <a:t>24</a:t>
          </a:r>
          <a:r>
            <a:rPr kumimoji="1" lang="ja-JP" altLang="en-US" sz="900">
              <a:solidFill>
                <a:srgbClr val="002060"/>
              </a:solidFill>
            </a:rPr>
            <a:t>条</a:t>
          </a:r>
        </a:p>
        <a:p>
          <a:r>
            <a:rPr kumimoji="1" lang="ja-JP" altLang="en-US" sz="800">
              <a:solidFill>
                <a:srgbClr val="002060"/>
              </a:solidFill>
            </a:rPr>
            <a:t> 　園長は、常に園児の保護者と密接な連絡をとり、教育及び保育の内容等につき、その保護者の理解及び協力を得るよう努めなければならない。</a:t>
          </a:r>
          <a:endParaRPr kumimoji="1" lang="en-US" altLang="ja-JP" sz="800">
            <a:solidFill>
              <a:srgbClr val="002060"/>
            </a:solidFill>
          </a:endParaRPr>
        </a:p>
        <a:p>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6</a:t>
          </a:r>
          <a:r>
            <a:rPr kumimoji="1" lang="ja-JP" altLang="en-US" sz="900">
              <a:solidFill>
                <a:srgbClr val="002060"/>
              </a:solidFill>
            </a:rPr>
            <a:t>月</a:t>
          </a:r>
          <a:r>
            <a:rPr kumimoji="1" lang="en-US" altLang="ja-JP" sz="900">
              <a:solidFill>
                <a:srgbClr val="002060"/>
              </a:solidFill>
            </a:rPr>
            <a:t>15</a:t>
          </a:r>
          <a:r>
            <a:rPr kumimoji="1" lang="ja-JP" altLang="en-US" sz="900">
              <a:solidFill>
                <a:srgbClr val="002060"/>
              </a:solidFill>
            </a:rPr>
            <a:t>日雇児発総発第</a:t>
          </a:r>
          <a:r>
            <a:rPr kumimoji="1" lang="en-US" altLang="ja-JP" sz="900">
              <a:solidFill>
                <a:srgbClr val="002060"/>
              </a:solidFill>
            </a:rPr>
            <a:t>402</a:t>
          </a:r>
          <a:r>
            <a:rPr kumimoji="1" lang="ja-JP" altLang="en-US" sz="900">
              <a:solidFill>
                <a:srgbClr val="002060"/>
              </a:solidFill>
            </a:rPr>
            <a:t>号「児童福祉施設等における児童の安全の確保について」（標準的なガイドライン）</a:t>
          </a:r>
          <a:endParaRPr kumimoji="1" lang="en-US" altLang="ja-JP" sz="900">
            <a:solidFill>
              <a:srgbClr val="002060"/>
            </a:solidFill>
          </a:endParaRPr>
        </a:p>
        <a:p>
          <a:r>
            <a:rPr kumimoji="1" lang="ja-JP" altLang="en-US" sz="800">
              <a:solidFill>
                <a:srgbClr val="002060"/>
              </a:solidFill>
            </a:rPr>
            <a:t>・児童の送迎は原則として保護者が行うべきことを保護者に徹底しているか。</a:t>
          </a:r>
          <a:endParaRPr kumimoji="1" lang="en-US" altLang="ja-JP" sz="800">
            <a:solidFill>
              <a:srgbClr val="002060"/>
            </a:solidFill>
          </a:endParaRPr>
        </a:p>
        <a:p>
          <a:r>
            <a:rPr kumimoji="1" lang="ja-JP" altLang="en-US" sz="800">
              <a:solidFill>
                <a:srgbClr val="002060"/>
              </a:solidFill>
            </a:rPr>
            <a:t>・保護者以外の者が迎えにくる場合、原則としてその都度職員が保護者に確認しているか。</a:t>
          </a:r>
          <a:endParaRPr kumimoji="1" lang="en-US" altLang="ja-JP" sz="800">
            <a:solidFill>
              <a:srgbClr val="002060"/>
            </a:solidFill>
          </a:endParaRPr>
        </a:p>
      </xdr:txBody>
    </xdr:sp>
    <xdr:clientData/>
  </xdr:twoCellAnchor>
  <xdr:twoCellAnchor>
    <xdr:from>
      <xdr:col>41</xdr:col>
      <xdr:colOff>60325</xdr:colOff>
      <xdr:row>321</xdr:row>
      <xdr:rowOff>88900</xdr:rowOff>
    </xdr:from>
    <xdr:to>
      <xdr:col>46</xdr:col>
      <xdr:colOff>654050</xdr:colOff>
      <xdr:row>322</xdr:row>
      <xdr:rowOff>92075</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8131175" y="79063850"/>
          <a:ext cx="3895725" cy="2444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運営基準第</a:t>
          </a:r>
          <a:r>
            <a:rPr kumimoji="1" lang="en-US" altLang="ja-JP" sz="1000">
              <a:solidFill>
                <a:srgbClr val="002060"/>
              </a:solidFill>
            </a:rPr>
            <a:t>13</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57150</xdr:colOff>
      <xdr:row>323</xdr:row>
      <xdr:rowOff>139700</xdr:rowOff>
    </xdr:from>
    <xdr:to>
      <xdr:col>52</xdr:col>
      <xdr:colOff>260350</xdr:colOff>
      <xdr:row>329</xdr:row>
      <xdr:rowOff>38100</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128000" y="79590900"/>
          <a:ext cx="7467600" cy="12954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 認定こども園法第</a:t>
          </a:r>
          <a:r>
            <a:rPr kumimoji="1" lang="en-US" altLang="ja-JP" sz="1000">
              <a:solidFill>
                <a:srgbClr val="002060"/>
              </a:solidFill>
            </a:rPr>
            <a:t>24</a:t>
          </a:r>
          <a:r>
            <a:rPr kumimoji="1" lang="ja-JP" altLang="en-US" sz="1000">
              <a:solidFill>
                <a:srgbClr val="002060"/>
              </a:solidFill>
            </a:rPr>
            <a:t>条</a:t>
          </a:r>
        </a:p>
        <a:p>
          <a:r>
            <a:rPr kumimoji="1" lang="ja-JP" altLang="en-US" sz="1000">
              <a:solidFill>
                <a:srgbClr val="002060"/>
              </a:solidFill>
            </a:rPr>
            <a:t> </a:t>
          </a:r>
          <a:r>
            <a:rPr kumimoji="1" lang="ja-JP" altLang="en-US" sz="900">
              <a:solidFill>
                <a:srgbClr val="002060"/>
              </a:solidFill>
            </a:rPr>
            <a:t>幼保連携型認定こども園の設置者は、当該幼保連携型認定こども園に関する保護者及び地域住民その他の関係者の理解を深めるとともに、これらの者との連携及び協力の推進に資するため、当該幼保連携型認定こども園における教育及び保育等の状況その他の当該幼保連携型認定こども園の運営の状況に関する情報を積極的に提供するものとする。</a:t>
          </a:r>
        </a:p>
        <a:p>
          <a:r>
            <a:rPr kumimoji="1" lang="ja-JP" altLang="en-US" sz="1000">
              <a:solidFill>
                <a:srgbClr val="002060"/>
              </a:solidFill>
            </a:rPr>
            <a:t>・運営基準第</a:t>
          </a:r>
          <a:r>
            <a:rPr kumimoji="1" lang="en-US" altLang="ja-JP" sz="1000">
              <a:solidFill>
                <a:srgbClr val="002060"/>
              </a:solidFill>
            </a:rPr>
            <a:t>11</a:t>
          </a:r>
          <a:r>
            <a:rPr kumimoji="1" lang="ja-JP" altLang="en-US" sz="1000">
              <a:solidFill>
                <a:srgbClr val="002060"/>
              </a:solidFill>
            </a:rPr>
            <a:t>条</a:t>
          </a:r>
        </a:p>
        <a:p>
          <a:r>
            <a:rPr kumimoji="1" lang="ja-JP" altLang="en-US" sz="1000">
              <a:solidFill>
                <a:srgbClr val="002060"/>
              </a:solidFill>
            </a:rPr>
            <a:t>・運営基準第</a:t>
          </a:r>
          <a:r>
            <a:rPr kumimoji="1" lang="en-US" altLang="ja-JP" sz="1000">
              <a:solidFill>
                <a:srgbClr val="002060"/>
              </a:solidFill>
            </a:rPr>
            <a:t>31</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340</xdr:row>
      <xdr:rowOff>0</xdr:rowOff>
    </xdr:from>
    <xdr:to>
      <xdr:col>47</xdr:col>
      <xdr:colOff>0</xdr:colOff>
      <xdr:row>349</xdr:row>
      <xdr:rowOff>0</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8267700" y="88087200"/>
          <a:ext cx="4048125" cy="22860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p>
        <a:p>
          <a:r>
            <a:rPr kumimoji="1" lang="ja-JP" altLang="en-US" sz="900">
              <a:solidFill>
                <a:srgbClr val="002060"/>
              </a:solidFill>
            </a:rPr>
            <a:t>・認定こども園法第</a:t>
          </a:r>
          <a:r>
            <a:rPr kumimoji="1" lang="en-US" altLang="ja-JP" sz="900">
              <a:solidFill>
                <a:srgbClr val="002060"/>
              </a:solidFill>
            </a:rPr>
            <a:t>27</a:t>
          </a:r>
          <a:r>
            <a:rPr kumimoji="1" lang="ja-JP" altLang="en-US" sz="900">
              <a:solidFill>
                <a:srgbClr val="002060"/>
              </a:solidFill>
            </a:rPr>
            <a:t>条で読み替えて準用する学校保健安全法第</a:t>
          </a:r>
          <a:r>
            <a:rPr kumimoji="1" lang="en-US" altLang="ja-JP" sz="900">
              <a:solidFill>
                <a:srgbClr val="002060"/>
              </a:solidFill>
            </a:rPr>
            <a:t>13</a:t>
          </a:r>
          <a:r>
            <a:rPr kumimoji="1" lang="ja-JP" altLang="en-US" sz="900">
              <a:solidFill>
                <a:srgbClr val="002060"/>
              </a:solidFill>
            </a:rPr>
            <a:t>条</a:t>
          </a:r>
          <a:endParaRPr kumimoji="1" lang="en-US" altLang="ja-JP" sz="900">
            <a:solidFill>
              <a:srgbClr val="002060"/>
            </a:solidFill>
          </a:endParaRPr>
        </a:p>
        <a:p>
          <a:r>
            <a:rPr kumimoji="1" lang="ja-JP" altLang="en-US" sz="700">
              <a:solidFill>
                <a:srgbClr val="002060"/>
              </a:solidFill>
            </a:rPr>
            <a:t>「毎学年定期に、園児の健康診断を行わなければならない。」</a:t>
          </a:r>
        </a:p>
        <a:p>
          <a:r>
            <a:rPr kumimoji="1" lang="ja-JP" altLang="en-US" sz="700">
              <a:solidFill>
                <a:srgbClr val="002060"/>
              </a:solidFill>
            </a:rPr>
            <a:t>認定こども園法施行規則第</a:t>
          </a:r>
          <a:r>
            <a:rPr kumimoji="1" lang="en-US" altLang="ja-JP" sz="700">
              <a:solidFill>
                <a:srgbClr val="002060"/>
              </a:solidFill>
            </a:rPr>
            <a:t>27</a:t>
          </a:r>
          <a:r>
            <a:rPr kumimoji="1" lang="ja-JP" altLang="en-US" sz="700">
              <a:solidFill>
                <a:srgbClr val="002060"/>
              </a:solidFill>
            </a:rPr>
            <a:t>条で読み替えて準用する学校保健安全法施行規則第</a:t>
          </a:r>
          <a:r>
            <a:rPr kumimoji="1" lang="en-US" altLang="ja-JP" sz="700">
              <a:solidFill>
                <a:srgbClr val="002060"/>
              </a:solidFill>
            </a:rPr>
            <a:t>5</a:t>
          </a:r>
          <a:r>
            <a:rPr kumimoji="1" lang="ja-JP" altLang="en-US" sz="700">
              <a:solidFill>
                <a:srgbClr val="002060"/>
              </a:solidFill>
            </a:rPr>
            <a:t>条</a:t>
          </a:r>
        </a:p>
        <a:p>
          <a:r>
            <a:rPr kumimoji="1" lang="ja-JP" altLang="en-US" sz="700">
              <a:solidFill>
                <a:srgbClr val="002060"/>
              </a:solidFill>
            </a:rPr>
            <a:t>「入園時及び</a:t>
          </a:r>
          <a:r>
            <a:rPr kumimoji="1" lang="en-US" altLang="ja-JP" sz="700">
              <a:solidFill>
                <a:srgbClr val="002060"/>
              </a:solidFill>
            </a:rPr>
            <a:t>1</a:t>
          </a:r>
          <a:r>
            <a:rPr kumimoji="1" lang="ja-JP" altLang="en-US" sz="700">
              <a:solidFill>
                <a:srgbClr val="002060"/>
              </a:solidFill>
            </a:rPr>
            <a:t>年に</a:t>
          </a:r>
          <a:r>
            <a:rPr kumimoji="1" lang="en-US" altLang="ja-JP" sz="700">
              <a:solidFill>
                <a:srgbClr val="002060"/>
              </a:solidFill>
            </a:rPr>
            <a:t>2</a:t>
          </a:r>
          <a:r>
            <a:rPr kumimoji="1" lang="ja-JP" altLang="en-US" sz="700">
              <a:solidFill>
                <a:srgbClr val="002060"/>
              </a:solidFill>
            </a:rPr>
            <a:t>回（そのうち</a:t>
          </a:r>
          <a:r>
            <a:rPr kumimoji="1" lang="en-US" altLang="ja-JP" sz="700">
              <a:solidFill>
                <a:srgbClr val="002060"/>
              </a:solidFill>
            </a:rPr>
            <a:t>1</a:t>
          </a:r>
          <a:r>
            <a:rPr kumimoji="1" lang="ja-JP" altLang="en-US" sz="700">
              <a:solidFill>
                <a:srgbClr val="002060"/>
              </a:solidFill>
            </a:rPr>
            <a:t>回は</a:t>
          </a:r>
          <a:r>
            <a:rPr kumimoji="1" lang="en-US" altLang="ja-JP" sz="700">
              <a:solidFill>
                <a:srgbClr val="002060"/>
              </a:solidFill>
            </a:rPr>
            <a:t>6</a:t>
          </a:r>
          <a:r>
            <a:rPr kumimoji="1" lang="ja-JP" altLang="en-US" sz="700">
              <a:solidFill>
                <a:srgbClr val="002060"/>
              </a:solidFill>
            </a:rPr>
            <a:t>月</a:t>
          </a:r>
          <a:r>
            <a:rPr kumimoji="1" lang="en-US" altLang="ja-JP" sz="700">
              <a:solidFill>
                <a:srgbClr val="002060"/>
              </a:solidFill>
            </a:rPr>
            <a:t>30</a:t>
          </a:r>
          <a:r>
            <a:rPr kumimoji="1" lang="ja-JP" altLang="en-US" sz="700">
              <a:solidFill>
                <a:srgbClr val="002060"/>
              </a:solidFill>
            </a:rPr>
            <a:t>日までに行う）を原則とする。」</a:t>
          </a:r>
        </a:p>
        <a:p>
          <a:r>
            <a:rPr kumimoji="1" lang="ja-JP" altLang="en-US" sz="700">
              <a:solidFill>
                <a:srgbClr val="002060"/>
              </a:solidFill>
            </a:rPr>
            <a:t>同第</a:t>
          </a:r>
          <a:r>
            <a:rPr kumimoji="1" lang="en-US" altLang="ja-JP" sz="700">
              <a:solidFill>
                <a:srgbClr val="002060"/>
              </a:solidFill>
            </a:rPr>
            <a:t>6</a:t>
          </a:r>
          <a:r>
            <a:rPr kumimoji="1" lang="ja-JP" altLang="en-US" sz="700">
              <a:solidFill>
                <a:srgbClr val="002060"/>
              </a:solidFill>
            </a:rPr>
            <a:t>条において健康診断における検査項目列挙（</a:t>
          </a:r>
          <a:r>
            <a:rPr kumimoji="1" lang="en-US" altLang="ja-JP" sz="700">
              <a:solidFill>
                <a:srgbClr val="002060"/>
              </a:solidFill>
            </a:rPr>
            <a:t>H28.4.1</a:t>
          </a:r>
          <a:r>
            <a:rPr kumimoji="1" lang="ja-JP" altLang="en-US" sz="700">
              <a:solidFill>
                <a:srgbClr val="002060"/>
              </a:solidFill>
            </a:rPr>
            <a:t>「座高」「寄生虫卵」削除）</a:t>
          </a:r>
        </a:p>
        <a:p>
          <a:r>
            <a:rPr kumimoji="1" lang="ja-JP" altLang="en-US" sz="900">
              <a:solidFill>
                <a:srgbClr val="002060"/>
              </a:solidFill>
            </a:rPr>
            <a:t>・運営基準第</a:t>
          </a:r>
          <a:r>
            <a:rPr kumimoji="1" lang="en-US" altLang="ja-JP" sz="900">
              <a:solidFill>
                <a:srgbClr val="002060"/>
              </a:solidFill>
            </a:rPr>
            <a:t>10</a:t>
          </a:r>
          <a:r>
            <a:rPr kumimoji="1" lang="ja-JP" altLang="en-US" sz="900">
              <a:solidFill>
                <a:srgbClr val="002060"/>
              </a:solidFill>
            </a:rPr>
            <a:t>条・昭和</a:t>
          </a:r>
          <a:r>
            <a:rPr kumimoji="1" lang="en-US" altLang="ja-JP" sz="900">
              <a:solidFill>
                <a:srgbClr val="002060"/>
              </a:solidFill>
            </a:rPr>
            <a:t>58</a:t>
          </a:r>
          <a:r>
            <a:rPr kumimoji="1" lang="ja-JP" altLang="en-US" sz="900">
              <a:solidFill>
                <a:srgbClr val="002060"/>
              </a:solidFill>
            </a:rPr>
            <a:t>年</a:t>
          </a:r>
          <a:r>
            <a:rPr kumimoji="1" lang="en-US" altLang="ja-JP" sz="900">
              <a:solidFill>
                <a:srgbClr val="002060"/>
              </a:solidFill>
            </a:rPr>
            <a:t>4</a:t>
          </a:r>
          <a:r>
            <a:rPr kumimoji="1" lang="ja-JP" altLang="en-US" sz="900">
              <a:solidFill>
                <a:srgbClr val="002060"/>
              </a:solidFill>
            </a:rPr>
            <a:t>月</a:t>
          </a:r>
          <a:r>
            <a:rPr kumimoji="1" lang="en-US" altLang="ja-JP" sz="900">
              <a:solidFill>
                <a:srgbClr val="002060"/>
              </a:solidFill>
            </a:rPr>
            <a:t>21</a:t>
          </a:r>
          <a:r>
            <a:rPr kumimoji="1" lang="ja-JP" altLang="en-US" sz="900">
              <a:solidFill>
                <a:srgbClr val="002060"/>
              </a:solidFill>
            </a:rPr>
            <a:t>日児発第</a:t>
          </a:r>
          <a:r>
            <a:rPr kumimoji="1" lang="en-US" altLang="ja-JP" sz="900">
              <a:solidFill>
                <a:srgbClr val="002060"/>
              </a:solidFill>
            </a:rPr>
            <a:t>284</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保育所における嘱託歯科医の設置について</a:t>
          </a:r>
          <a:r>
            <a:rPr kumimoji="1" lang="en-US" altLang="ja-JP" sz="900">
              <a:solidFill>
                <a:srgbClr val="002060"/>
              </a:solidFill>
            </a:rPr>
            <a:t>｣--(</a:t>
          </a:r>
          <a:r>
            <a:rPr kumimoji="1" lang="ja-JP" altLang="en-US" sz="900">
              <a:solidFill>
                <a:srgbClr val="002060"/>
              </a:solidFill>
            </a:rPr>
            <a:t>歯科検診</a:t>
          </a:r>
          <a:r>
            <a:rPr kumimoji="1" lang="en-US" altLang="ja-JP" sz="900">
              <a:solidFill>
                <a:srgbClr val="002060"/>
              </a:solidFill>
            </a:rPr>
            <a:t>)</a:t>
          </a:r>
        </a:p>
        <a:p>
          <a:r>
            <a:rPr kumimoji="1" lang="ja-JP" altLang="en-US" sz="900">
              <a:solidFill>
                <a:srgbClr val="002060"/>
              </a:solidFill>
            </a:rPr>
            <a:t>児童：健康診断　入所時及び年２回、歯科検診年１回、体位測定：定期的に実施</a:t>
          </a:r>
          <a:endParaRPr kumimoji="1" lang="en-US" altLang="ja-JP" sz="900">
            <a:solidFill>
              <a:srgbClr val="002060"/>
            </a:solidFill>
          </a:endParaRPr>
        </a:p>
        <a:p>
          <a:r>
            <a:rPr kumimoji="1" lang="ja-JP" altLang="en-US" sz="900">
              <a:solidFill>
                <a:srgbClr val="002060"/>
              </a:solidFill>
            </a:rPr>
            <a:t>・島根県における麻しんのまん延予防対策のための指針</a:t>
          </a:r>
          <a:endParaRPr kumimoji="1" lang="en-US" altLang="ja-JP" sz="900">
            <a:solidFill>
              <a:srgbClr val="002060"/>
            </a:solidFill>
          </a:endParaRPr>
        </a:p>
      </xdr:txBody>
    </xdr:sp>
    <xdr:clientData/>
  </xdr:twoCellAnchor>
  <xdr:twoCellAnchor>
    <xdr:from>
      <xdr:col>41</xdr:col>
      <xdr:colOff>66675</xdr:colOff>
      <xdr:row>351</xdr:row>
      <xdr:rowOff>9525</xdr:rowOff>
    </xdr:from>
    <xdr:to>
      <xdr:col>47</xdr:col>
      <xdr:colOff>0</xdr:colOff>
      <xdr:row>353</xdr:row>
      <xdr:rowOff>0</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8267700" y="79581375"/>
          <a:ext cx="4048125" cy="4953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・幼保連携型認定子ども園教育・保育要領 第３章第１</a:t>
          </a:r>
          <a:endParaRPr kumimoji="1" lang="en-US" altLang="ja-JP" sz="900">
            <a:solidFill>
              <a:srgbClr val="002060"/>
            </a:solidFill>
          </a:endParaRPr>
        </a:p>
        <a:p>
          <a:r>
            <a:rPr kumimoji="1" lang="ja-JP" altLang="en-US" sz="900">
              <a:solidFill>
                <a:srgbClr val="002060"/>
              </a:solidFill>
            </a:rPr>
            <a:t>・児童虐待の防止等に関する法律第５条、第６条</a:t>
          </a:r>
          <a:endParaRPr kumimoji="1" lang="en-US" altLang="ja-JP" sz="900">
            <a:solidFill>
              <a:srgbClr val="002060"/>
            </a:solidFill>
          </a:endParaRPr>
        </a:p>
      </xdr:txBody>
    </xdr:sp>
    <xdr:clientData/>
  </xdr:twoCellAnchor>
  <xdr:twoCellAnchor>
    <xdr:from>
      <xdr:col>41</xdr:col>
      <xdr:colOff>41275</xdr:colOff>
      <xdr:row>359</xdr:row>
      <xdr:rowOff>200024</xdr:rowOff>
    </xdr:from>
    <xdr:to>
      <xdr:col>46</xdr:col>
      <xdr:colOff>635000</xdr:colOff>
      <xdr:row>366</xdr:row>
      <xdr:rowOff>146050</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8112125" y="86528274"/>
          <a:ext cx="3895725" cy="1603376"/>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800">
              <a:solidFill>
                <a:srgbClr val="002060"/>
              </a:solidFill>
            </a:rPr>
            <a:t>】</a:t>
          </a:r>
          <a:r>
            <a:rPr kumimoji="1" lang="ja-JP" altLang="en-US" sz="700">
              <a:solidFill>
                <a:srgbClr val="002060"/>
              </a:solidFill>
            </a:rPr>
            <a:t>・昭和</a:t>
          </a:r>
          <a:r>
            <a:rPr kumimoji="1" lang="en-US" altLang="ja-JP" sz="700">
              <a:solidFill>
                <a:srgbClr val="002060"/>
              </a:solidFill>
            </a:rPr>
            <a:t>39</a:t>
          </a:r>
          <a:r>
            <a:rPr kumimoji="1" lang="ja-JP" altLang="en-US" sz="700">
              <a:solidFill>
                <a:srgbClr val="002060"/>
              </a:solidFill>
            </a:rPr>
            <a:t>年</a:t>
          </a:r>
          <a:r>
            <a:rPr kumimoji="1" lang="en-US" altLang="ja-JP" sz="700">
              <a:solidFill>
                <a:srgbClr val="002060"/>
              </a:solidFill>
            </a:rPr>
            <a:t>8</a:t>
          </a:r>
          <a:r>
            <a:rPr kumimoji="1" lang="ja-JP" altLang="en-US" sz="700">
              <a:solidFill>
                <a:srgbClr val="002060"/>
              </a:solidFill>
            </a:rPr>
            <a:t>月</a:t>
          </a:r>
          <a:r>
            <a:rPr kumimoji="1" lang="en-US" altLang="ja-JP" sz="700">
              <a:solidFill>
                <a:srgbClr val="002060"/>
              </a:solidFill>
            </a:rPr>
            <a:t>1</a:t>
          </a:r>
          <a:r>
            <a:rPr kumimoji="1" lang="ja-JP" altLang="en-US" sz="700">
              <a:solidFill>
                <a:srgbClr val="002060"/>
              </a:solidFill>
            </a:rPr>
            <a:t>日児発第</a:t>
          </a:r>
          <a:r>
            <a:rPr kumimoji="1" lang="en-US" altLang="ja-JP" sz="700">
              <a:solidFill>
                <a:srgbClr val="002060"/>
              </a:solidFill>
            </a:rPr>
            <a:t>669</a:t>
          </a:r>
          <a:r>
            <a:rPr kumimoji="1" lang="ja-JP" altLang="en-US" sz="700">
              <a:solidFill>
                <a:srgbClr val="002060"/>
              </a:solidFill>
            </a:rPr>
            <a:t>号</a:t>
          </a:r>
          <a:r>
            <a:rPr kumimoji="1" lang="en-US" altLang="ja-JP" sz="700">
              <a:solidFill>
                <a:srgbClr val="002060"/>
              </a:solidFill>
            </a:rPr>
            <a:t>｢</a:t>
          </a:r>
          <a:r>
            <a:rPr kumimoji="1" lang="ja-JP" altLang="en-US" sz="700">
              <a:solidFill>
                <a:srgbClr val="002060"/>
              </a:solidFill>
            </a:rPr>
            <a:t>児童福祉施設等における衛生管理の強化について</a:t>
          </a:r>
          <a:r>
            <a:rPr kumimoji="1" lang="en-US" altLang="ja-JP" sz="700">
              <a:solidFill>
                <a:srgbClr val="002060"/>
              </a:solidFill>
            </a:rPr>
            <a:t>｣</a:t>
          </a:r>
        </a:p>
        <a:p>
          <a:r>
            <a:rPr kumimoji="1" lang="ja-JP" altLang="en-US" sz="700">
              <a:solidFill>
                <a:srgbClr val="002060"/>
              </a:solidFill>
            </a:rPr>
            <a:t>・平成</a:t>
          </a:r>
          <a:r>
            <a:rPr kumimoji="1" lang="en-US" altLang="ja-JP" sz="700">
              <a:solidFill>
                <a:srgbClr val="002060"/>
              </a:solidFill>
            </a:rPr>
            <a:t>9</a:t>
          </a:r>
          <a:r>
            <a:rPr kumimoji="1" lang="ja-JP" altLang="en-US" sz="700">
              <a:solidFill>
                <a:srgbClr val="002060"/>
              </a:solidFill>
            </a:rPr>
            <a:t>年</a:t>
          </a:r>
          <a:r>
            <a:rPr kumimoji="1" lang="en-US" altLang="ja-JP" sz="700">
              <a:solidFill>
                <a:srgbClr val="002060"/>
              </a:solidFill>
            </a:rPr>
            <a:t>6</a:t>
          </a:r>
          <a:r>
            <a:rPr kumimoji="1" lang="ja-JP" altLang="en-US" sz="700">
              <a:solidFill>
                <a:srgbClr val="002060"/>
              </a:solidFill>
            </a:rPr>
            <a:t>月</a:t>
          </a:r>
          <a:r>
            <a:rPr kumimoji="1" lang="en-US" altLang="ja-JP" sz="700">
              <a:solidFill>
                <a:srgbClr val="002060"/>
              </a:solidFill>
            </a:rPr>
            <a:t>30</a:t>
          </a:r>
          <a:r>
            <a:rPr kumimoji="1" lang="ja-JP" altLang="en-US" sz="700">
              <a:solidFill>
                <a:srgbClr val="002060"/>
              </a:solidFill>
            </a:rPr>
            <a:t>日児企第</a:t>
          </a:r>
          <a:r>
            <a:rPr kumimoji="1" lang="en-US" altLang="ja-JP" sz="700">
              <a:solidFill>
                <a:srgbClr val="002060"/>
              </a:solidFill>
            </a:rPr>
            <a:t>16</a:t>
          </a:r>
          <a:r>
            <a:rPr kumimoji="1" lang="ja-JP" altLang="en-US" sz="700">
              <a:solidFill>
                <a:srgbClr val="002060"/>
              </a:solidFill>
            </a:rPr>
            <a:t>号</a:t>
          </a:r>
          <a:r>
            <a:rPr kumimoji="1" lang="en-US" altLang="ja-JP" sz="700">
              <a:solidFill>
                <a:srgbClr val="002060"/>
              </a:solidFill>
            </a:rPr>
            <a:t>｢</a:t>
          </a:r>
          <a:r>
            <a:rPr kumimoji="1" lang="ja-JP" altLang="en-US" sz="700">
              <a:solidFill>
                <a:srgbClr val="002060"/>
              </a:solidFill>
            </a:rPr>
            <a:t>児童福祉施設等における衛生管理の改善充実及び食中毒発生の予防について」</a:t>
          </a:r>
          <a:endParaRPr kumimoji="1" lang="en-US" altLang="ja-JP" sz="700">
            <a:solidFill>
              <a:srgbClr val="002060"/>
            </a:solidFill>
          </a:endParaRPr>
        </a:p>
        <a:p>
          <a:r>
            <a:rPr kumimoji="1" lang="ja-JP" altLang="en-US" sz="700">
              <a:solidFill>
                <a:srgbClr val="002060"/>
              </a:solidFill>
            </a:rPr>
            <a:t>食事の直前及び排便又は排便の世話をした直後には、石鹸を使って流水で十分に手指を洗うこと。（下痢便の場合は更に消毒液で手指を消毒すること。）使用するタオルは他人と共用しないこと。個人専用化が難しい場合は使い捨てペーパータオル等の利用も有効。 </a:t>
          </a:r>
          <a:endParaRPr kumimoji="1" lang="en-US" altLang="ja-JP" sz="700">
            <a:solidFill>
              <a:srgbClr val="002060"/>
            </a:solidFill>
          </a:endParaRPr>
        </a:p>
        <a:p>
          <a:r>
            <a:rPr kumimoji="1" lang="ja-JP" altLang="en-US" sz="700">
              <a:solidFill>
                <a:srgbClr val="002060"/>
              </a:solidFill>
            </a:rPr>
            <a:t>・平成</a:t>
          </a:r>
          <a:r>
            <a:rPr kumimoji="1" lang="en-US" altLang="ja-JP" sz="700">
              <a:solidFill>
                <a:srgbClr val="002060"/>
              </a:solidFill>
            </a:rPr>
            <a:t>12</a:t>
          </a:r>
          <a:r>
            <a:rPr kumimoji="1" lang="ja-JP" altLang="en-US" sz="700">
              <a:solidFill>
                <a:srgbClr val="002060"/>
              </a:solidFill>
            </a:rPr>
            <a:t>年</a:t>
          </a:r>
          <a:r>
            <a:rPr kumimoji="1" lang="en-US" altLang="ja-JP" sz="700">
              <a:solidFill>
                <a:srgbClr val="002060"/>
              </a:solidFill>
            </a:rPr>
            <a:t>9</a:t>
          </a:r>
          <a:r>
            <a:rPr kumimoji="1" lang="ja-JP" altLang="en-US" sz="700">
              <a:solidFill>
                <a:srgbClr val="002060"/>
              </a:solidFill>
            </a:rPr>
            <a:t>月</a:t>
          </a:r>
          <a:r>
            <a:rPr kumimoji="1" lang="en-US" altLang="ja-JP" sz="700">
              <a:solidFill>
                <a:srgbClr val="002060"/>
              </a:solidFill>
            </a:rPr>
            <a:t>8</a:t>
          </a:r>
          <a:r>
            <a:rPr kumimoji="1" lang="ja-JP" altLang="en-US" sz="700">
              <a:solidFill>
                <a:srgbClr val="002060"/>
              </a:solidFill>
            </a:rPr>
            <a:t>日青発第</a:t>
          </a:r>
          <a:r>
            <a:rPr kumimoji="1" lang="en-US" altLang="ja-JP" sz="700">
              <a:solidFill>
                <a:srgbClr val="002060"/>
              </a:solidFill>
            </a:rPr>
            <a:t>186</a:t>
          </a:r>
          <a:r>
            <a:rPr kumimoji="1" lang="ja-JP" altLang="en-US" sz="700">
              <a:solidFill>
                <a:srgbClr val="002060"/>
              </a:solidFill>
            </a:rPr>
            <a:t>号「保育所等における衛生管理の徹底について」汚物処理容器については、児童の手の届かないところに保管すること。 </a:t>
          </a:r>
          <a:endParaRPr kumimoji="1" lang="en-US" altLang="ja-JP" sz="700">
            <a:solidFill>
              <a:srgbClr val="002060"/>
            </a:solidFill>
          </a:endParaRPr>
        </a:p>
      </xdr:txBody>
    </xdr:sp>
    <xdr:clientData/>
  </xdr:twoCellAnchor>
  <xdr:twoCellAnchor>
    <xdr:from>
      <xdr:col>41</xdr:col>
      <xdr:colOff>47625</xdr:colOff>
      <xdr:row>366</xdr:row>
      <xdr:rowOff>171450</xdr:rowOff>
    </xdr:from>
    <xdr:to>
      <xdr:col>46</xdr:col>
      <xdr:colOff>641350</xdr:colOff>
      <xdr:row>371</xdr:row>
      <xdr:rowOff>450850</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8118475" y="88157050"/>
          <a:ext cx="3895725" cy="14541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700">
              <a:solidFill>
                <a:srgbClr val="002060"/>
              </a:solidFill>
            </a:rPr>
            <a:t>・平成</a:t>
          </a:r>
          <a:r>
            <a:rPr kumimoji="1" lang="en-US" altLang="ja-JP" sz="700">
              <a:solidFill>
                <a:srgbClr val="002060"/>
              </a:solidFill>
            </a:rPr>
            <a:t>30</a:t>
          </a:r>
          <a:r>
            <a:rPr kumimoji="1" lang="ja-JP" altLang="en-US" sz="700">
              <a:solidFill>
                <a:srgbClr val="002060"/>
              </a:solidFill>
            </a:rPr>
            <a:t>年</a:t>
          </a:r>
          <a:r>
            <a:rPr kumimoji="1" lang="en-US" altLang="ja-JP" sz="700">
              <a:solidFill>
                <a:srgbClr val="002060"/>
              </a:solidFill>
            </a:rPr>
            <a:t>3</a:t>
          </a:r>
          <a:r>
            <a:rPr kumimoji="1" lang="ja-JP" altLang="en-US" sz="700">
              <a:solidFill>
                <a:srgbClr val="002060"/>
              </a:solidFill>
            </a:rPr>
            <a:t>月</a:t>
          </a:r>
          <a:r>
            <a:rPr kumimoji="1" lang="en-US" altLang="ja-JP" sz="700">
              <a:solidFill>
                <a:srgbClr val="002060"/>
              </a:solidFill>
            </a:rPr>
            <a:t>30</a:t>
          </a:r>
          <a:r>
            <a:rPr kumimoji="1" lang="ja-JP" altLang="en-US" sz="700">
              <a:solidFill>
                <a:srgbClr val="002060"/>
              </a:solidFill>
            </a:rPr>
            <a:t>日子保発</a:t>
          </a:r>
          <a:r>
            <a:rPr kumimoji="1" lang="en-US" altLang="ja-JP" sz="700">
              <a:solidFill>
                <a:srgbClr val="002060"/>
              </a:solidFill>
            </a:rPr>
            <a:t>0330</a:t>
          </a:r>
          <a:r>
            <a:rPr kumimoji="1" lang="ja-JP" altLang="en-US" sz="700">
              <a:solidFill>
                <a:srgbClr val="002060"/>
              </a:solidFill>
            </a:rPr>
            <a:t>第</a:t>
          </a:r>
          <a:r>
            <a:rPr kumimoji="1" lang="en-US" altLang="ja-JP" sz="700">
              <a:solidFill>
                <a:srgbClr val="002060"/>
              </a:solidFill>
            </a:rPr>
            <a:t>1</a:t>
          </a:r>
          <a:r>
            <a:rPr kumimoji="1" lang="ja-JP" altLang="en-US" sz="700">
              <a:solidFill>
                <a:srgbClr val="002060"/>
              </a:solidFill>
            </a:rPr>
            <a:t>号「保育所における感染症対策ガイドライン」</a:t>
          </a:r>
          <a:endParaRPr kumimoji="1" lang="en-US" altLang="ja-JP" sz="700">
            <a:solidFill>
              <a:srgbClr val="002060"/>
            </a:solidFill>
          </a:endParaRPr>
        </a:p>
        <a:p>
          <a:r>
            <a:rPr kumimoji="1" lang="ja-JP" altLang="en-US" sz="700">
              <a:solidFill>
                <a:srgbClr val="002060"/>
              </a:solidFill>
            </a:rPr>
            <a:t>・平成</a:t>
          </a:r>
          <a:r>
            <a:rPr kumimoji="1" lang="en-US" altLang="ja-JP" sz="700">
              <a:solidFill>
                <a:srgbClr val="002060"/>
              </a:solidFill>
            </a:rPr>
            <a:t>17</a:t>
          </a:r>
          <a:r>
            <a:rPr kumimoji="1" lang="ja-JP" altLang="en-US" sz="700">
              <a:solidFill>
                <a:srgbClr val="002060"/>
              </a:solidFill>
            </a:rPr>
            <a:t>年</a:t>
          </a:r>
          <a:r>
            <a:rPr kumimoji="1" lang="en-US" altLang="ja-JP" sz="700">
              <a:solidFill>
                <a:srgbClr val="002060"/>
              </a:solidFill>
            </a:rPr>
            <a:t>2</a:t>
          </a:r>
          <a:r>
            <a:rPr kumimoji="1" lang="ja-JP" altLang="en-US" sz="700">
              <a:solidFill>
                <a:srgbClr val="002060"/>
              </a:solidFill>
            </a:rPr>
            <a:t>月</a:t>
          </a:r>
          <a:r>
            <a:rPr kumimoji="1" lang="en-US" altLang="ja-JP" sz="700">
              <a:solidFill>
                <a:srgbClr val="002060"/>
              </a:solidFill>
            </a:rPr>
            <a:t>22</a:t>
          </a:r>
          <a:r>
            <a:rPr kumimoji="1" lang="ja-JP" altLang="en-US" sz="700">
              <a:solidFill>
                <a:srgbClr val="002060"/>
              </a:solidFill>
            </a:rPr>
            <a:t>日雇児発第</a:t>
          </a:r>
          <a:r>
            <a:rPr kumimoji="1" lang="en-US" altLang="ja-JP" sz="700">
              <a:solidFill>
                <a:srgbClr val="002060"/>
              </a:solidFill>
            </a:rPr>
            <a:t>0222001</a:t>
          </a:r>
          <a:r>
            <a:rPr kumimoji="1" lang="ja-JP" altLang="en-US" sz="700">
              <a:solidFill>
                <a:srgbClr val="002060"/>
              </a:solidFill>
            </a:rPr>
            <a:t>号</a:t>
          </a:r>
          <a:r>
            <a:rPr kumimoji="1" lang="en-US" altLang="ja-JP" sz="700">
              <a:solidFill>
                <a:srgbClr val="002060"/>
              </a:solidFill>
            </a:rPr>
            <a:t>｢</a:t>
          </a:r>
          <a:r>
            <a:rPr kumimoji="1" lang="ja-JP" altLang="en-US" sz="700">
              <a:solidFill>
                <a:srgbClr val="002060"/>
              </a:solidFill>
            </a:rPr>
            <a:t>社会福祉施設等における感染症等発生時に係る報告について</a:t>
          </a:r>
          <a:r>
            <a:rPr kumimoji="1" lang="en-US" altLang="ja-JP" sz="700">
              <a:solidFill>
                <a:srgbClr val="002060"/>
              </a:solidFill>
            </a:rPr>
            <a:t>｣</a:t>
          </a:r>
        </a:p>
        <a:p>
          <a:r>
            <a:rPr kumimoji="1" lang="ja-JP" altLang="en-US" sz="700">
              <a:solidFill>
                <a:srgbClr val="002060"/>
              </a:solidFill>
            </a:rPr>
            <a:t>・平成</a:t>
          </a:r>
          <a:r>
            <a:rPr kumimoji="1" lang="en-US" altLang="ja-JP" sz="700">
              <a:solidFill>
                <a:srgbClr val="002060"/>
              </a:solidFill>
            </a:rPr>
            <a:t>23</a:t>
          </a:r>
          <a:r>
            <a:rPr kumimoji="1" lang="ja-JP" altLang="en-US" sz="700">
              <a:solidFill>
                <a:srgbClr val="002060"/>
              </a:solidFill>
            </a:rPr>
            <a:t>年</a:t>
          </a:r>
          <a:r>
            <a:rPr kumimoji="1" lang="en-US" altLang="ja-JP" sz="700">
              <a:solidFill>
                <a:srgbClr val="002060"/>
              </a:solidFill>
            </a:rPr>
            <a:t>5</a:t>
          </a:r>
          <a:r>
            <a:rPr kumimoji="1" lang="ja-JP" altLang="en-US" sz="700">
              <a:solidFill>
                <a:srgbClr val="002060"/>
              </a:solidFill>
            </a:rPr>
            <a:t>月</a:t>
          </a:r>
          <a:r>
            <a:rPr kumimoji="1" lang="en-US" altLang="ja-JP" sz="700">
              <a:solidFill>
                <a:srgbClr val="002060"/>
              </a:solidFill>
            </a:rPr>
            <a:t>11</a:t>
          </a:r>
          <a:r>
            <a:rPr kumimoji="1" lang="ja-JP" altLang="en-US" sz="700">
              <a:solidFill>
                <a:srgbClr val="002060"/>
              </a:solidFill>
            </a:rPr>
            <a:t>日地福第</a:t>
          </a:r>
          <a:r>
            <a:rPr kumimoji="1" lang="en-US" altLang="ja-JP" sz="700">
              <a:solidFill>
                <a:srgbClr val="002060"/>
              </a:solidFill>
            </a:rPr>
            <a:t>234</a:t>
          </a:r>
          <a:r>
            <a:rPr kumimoji="1" lang="ja-JP" altLang="en-US" sz="700">
              <a:solidFill>
                <a:srgbClr val="002060"/>
              </a:solidFill>
            </a:rPr>
            <a:t>号</a:t>
          </a:r>
          <a:r>
            <a:rPr kumimoji="1" lang="en-US" altLang="ja-JP" sz="700">
              <a:solidFill>
                <a:srgbClr val="002060"/>
              </a:solidFill>
            </a:rPr>
            <a:t>｢</a:t>
          </a:r>
          <a:r>
            <a:rPr kumimoji="1" lang="ja-JP" altLang="en-US" sz="700">
              <a:solidFill>
                <a:srgbClr val="002060"/>
              </a:solidFill>
            </a:rPr>
            <a:t>社会福祉施設等における感染症等発生時に係る報告について</a:t>
          </a:r>
          <a:r>
            <a:rPr kumimoji="1" lang="en-US" altLang="ja-JP" sz="700">
              <a:solidFill>
                <a:srgbClr val="002060"/>
              </a:solidFill>
            </a:rPr>
            <a:t>｣ </a:t>
          </a:r>
        </a:p>
        <a:p>
          <a:r>
            <a:rPr kumimoji="1" lang="ja-JP" altLang="en-US" sz="700">
              <a:solidFill>
                <a:srgbClr val="002060"/>
              </a:solidFill>
            </a:rPr>
            <a:t>・「島根県新型インフルエンザ対応マニュアル（社会福祉施設等対応マニュアル）（平成</a:t>
          </a:r>
          <a:r>
            <a:rPr kumimoji="1" lang="en-US" altLang="ja-JP" sz="700">
              <a:solidFill>
                <a:srgbClr val="002060"/>
              </a:solidFill>
            </a:rPr>
            <a:t>25</a:t>
          </a:r>
          <a:r>
            <a:rPr kumimoji="1" lang="ja-JP" altLang="en-US" sz="700">
              <a:solidFill>
                <a:srgbClr val="002060"/>
              </a:solidFill>
            </a:rPr>
            <a:t>年</a:t>
          </a:r>
          <a:r>
            <a:rPr kumimoji="1" lang="en-US" altLang="ja-JP" sz="700">
              <a:solidFill>
                <a:srgbClr val="002060"/>
              </a:solidFill>
            </a:rPr>
            <a:t>3</a:t>
          </a:r>
          <a:r>
            <a:rPr kumimoji="1" lang="ja-JP" altLang="en-US" sz="700">
              <a:solidFill>
                <a:srgbClr val="002060"/>
              </a:solidFill>
            </a:rPr>
            <a:t>月）」 </a:t>
          </a:r>
          <a:endParaRPr kumimoji="1" lang="en-US" altLang="ja-JP" sz="700">
            <a:solidFill>
              <a:srgbClr val="002060"/>
            </a:solidFill>
          </a:endParaRPr>
        </a:p>
      </xdr:txBody>
    </xdr:sp>
    <xdr:clientData/>
  </xdr:twoCellAnchor>
  <xdr:twoCellAnchor>
    <xdr:from>
      <xdr:col>41</xdr:col>
      <xdr:colOff>44450</xdr:colOff>
      <xdr:row>371</xdr:row>
      <xdr:rowOff>498475</xdr:rowOff>
    </xdr:from>
    <xdr:to>
      <xdr:col>46</xdr:col>
      <xdr:colOff>644525</xdr:colOff>
      <xdr:row>372</xdr:row>
      <xdr:rowOff>498475</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8115300" y="91309825"/>
          <a:ext cx="3902075" cy="6350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・幼保連携型認定こども園教育・保育要領 第３章</a:t>
          </a:r>
          <a:r>
            <a:rPr kumimoji="1" lang="en-US" altLang="ja-JP" sz="900">
              <a:solidFill>
                <a:srgbClr val="002060"/>
              </a:solidFill>
            </a:rPr>
            <a:t>-</a:t>
          </a:r>
          <a:r>
            <a:rPr kumimoji="1" lang="ja-JP" altLang="en-US" sz="900">
              <a:solidFill>
                <a:srgbClr val="002060"/>
              </a:solidFill>
            </a:rPr>
            <a:t>第１</a:t>
          </a:r>
          <a:endParaRPr kumimoji="1" lang="en-US" altLang="ja-JP" sz="900">
            <a:solidFill>
              <a:srgbClr val="002060"/>
            </a:solidFill>
          </a:endParaRPr>
        </a:p>
        <a:p>
          <a:r>
            <a:rPr kumimoji="1" lang="ja-JP" altLang="en-US" sz="900">
              <a:solidFill>
                <a:srgbClr val="002060"/>
              </a:solidFill>
            </a:rPr>
            <a:t>・運営基準第</a:t>
          </a:r>
          <a:r>
            <a:rPr kumimoji="1" lang="en-US" altLang="ja-JP" sz="900">
              <a:solidFill>
                <a:srgbClr val="002060"/>
              </a:solidFill>
            </a:rPr>
            <a:t>18</a:t>
          </a:r>
          <a:r>
            <a:rPr kumimoji="1" lang="ja-JP" altLang="en-US" sz="900">
              <a:solidFill>
                <a:srgbClr val="002060"/>
              </a:solidFill>
            </a:rPr>
            <a:t>条</a:t>
          </a:r>
          <a:endParaRPr kumimoji="1" lang="en-US" altLang="ja-JP" sz="900">
            <a:solidFill>
              <a:srgbClr val="002060"/>
            </a:solidFill>
          </a:endParaRPr>
        </a:p>
      </xdr:txBody>
    </xdr:sp>
    <xdr:clientData/>
  </xdr:twoCellAnchor>
  <xdr:twoCellAnchor>
    <xdr:from>
      <xdr:col>41</xdr:col>
      <xdr:colOff>66675</xdr:colOff>
      <xdr:row>379</xdr:row>
      <xdr:rowOff>0</xdr:rowOff>
    </xdr:from>
    <xdr:to>
      <xdr:col>47</xdr:col>
      <xdr:colOff>0</xdr:colOff>
      <xdr:row>384</xdr:row>
      <xdr:rowOff>0</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8267700" y="86001225"/>
          <a:ext cx="4048125" cy="12477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令和</a:t>
          </a:r>
          <a:r>
            <a:rPr kumimoji="1" lang="en-US" altLang="ja-JP" sz="1000">
              <a:solidFill>
                <a:srgbClr val="002060"/>
              </a:solidFill>
            </a:rPr>
            <a:t>2</a:t>
          </a:r>
          <a:r>
            <a:rPr kumimoji="1" lang="ja-JP" altLang="en-US" sz="900">
              <a:solidFill>
                <a:srgbClr val="002060"/>
              </a:solidFill>
            </a:rPr>
            <a:t>年</a:t>
          </a:r>
          <a:r>
            <a:rPr kumimoji="1" lang="en-US" altLang="ja-JP" sz="900">
              <a:solidFill>
                <a:srgbClr val="002060"/>
              </a:solidFill>
            </a:rPr>
            <a:t>3</a:t>
          </a:r>
          <a:r>
            <a:rPr kumimoji="1" lang="ja-JP" altLang="en-US" sz="900">
              <a:solidFill>
                <a:srgbClr val="002060"/>
              </a:solidFill>
            </a:rPr>
            <a:t>月</a:t>
          </a:r>
          <a:r>
            <a:rPr kumimoji="1" lang="en-US" altLang="ja-JP" sz="900">
              <a:solidFill>
                <a:srgbClr val="002060"/>
              </a:solidFill>
            </a:rPr>
            <a:t>31</a:t>
          </a:r>
          <a:r>
            <a:rPr kumimoji="1" lang="ja-JP" altLang="en-US" sz="900">
              <a:solidFill>
                <a:srgbClr val="002060"/>
              </a:solidFill>
            </a:rPr>
            <a:t>日子発第</a:t>
          </a:r>
          <a:r>
            <a:rPr kumimoji="1" lang="en-US" altLang="ja-JP" sz="900">
              <a:solidFill>
                <a:srgbClr val="002060"/>
              </a:solidFill>
            </a:rPr>
            <a:t>0331</a:t>
          </a:r>
          <a:r>
            <a:rPr kumimoji="1" lang="ja-JP" altLang="en-US" sz="900">
              <a:solidFill>
                <a:srgbClr val="002060"/>
              </a:solidFill>
            </a:rPr>
            <a:t>第</a:t>
          </a:r>
          <a:r>
            <a:rPr kumimoji="1" lang="en-US" altLang="ja-JP" sz="900">
              <a:solidFill>
                <a:srgbClr val="002060"/>
              </a:solidFill>
            </a:rPr>
            <a:t>1</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児童福祉施設における食事の提供に関する援助及び指導について</a:t>
          </a:r>
          <a:r>
            <a:rPr kumimoji="1" lang="en-US" altLang="ja-JP" sz="900">
              <a:solidFill>
                <a:srgbClr val="002060"/>
              </a:solidFill>
            </a:rPr>
            <a:t>｣</a:t>
          </a:r>
          <a:r>
            <a:rPr kumimoji="1" lang="ja-JP" altLang="en-US" sz="900">
              <a:solidFill>
                <a:srgbClr val="002060"/>
              </a:solidFill>
            </a:rPr>
            <a:t>　</a:t>
          </a:r>
          <a:r>
            <a:rPr kumimoji="1" lang="ja-JP" altLang="en-US" sz="800">
              <a:solidFill>
                <a:srgbClr val="002060"/>
              </a:solidFill>
            </a:rPr>
            <a:t>食事を適正に提供するため、定期的に施設長を含む関係職員による情報の共有を図るとともに、常に施設 全体で、食事計画・評価を通して食事の提供に係る業務の改善に努める。</a:t>
          </a:r>
          <a:endParaRPr kumimoji="1" lang="en-US" altLang="ja-JP" sz="800">
            <a:solidFill>
              <a:srgbClr val="002060"/>
            </a:solidFill>
          </a:endParaRPr>
        </a:p>
        <a:p>
          <a:r>
            <a:rPr kumimoji="1" lang="ja-JP" altLang="en-US" sz="800">
              <a:solidFill>
                <a:srgbClr val="002060"/>
              </a:solidFill>
            </a:rPr>
            <a:t> </a:t>
          </a:r>
          <a:r>
            <a:rPr kumimoji="1" lang="en-US" altLang="ja-JP" sz="900">
              <a:solidFill>
                <a:srgbClr val="002060"/>
              </a:solidFill>
            </a:rPr>
            <a:t>※ </a:t>
          </a:r>
          <a:r>
            <a:rPr kumimoji="1" lang="ja-JP" altLang="en-US" sz="900">
              <a:solidFill>
                <a:srgbClr val="002060"/>
              </a:solidFill>
            </a:rPr>
            <a:t>県指導：月１回の開催が望ましい。 </a:t>
          </a:r>
          <a:endParaRPr kumimoji="1" lang="en-US" altLang="ja-JP" sz="900">
            <a:solidFill>
              <a:srgbClr val="002060"/>
            </a:solidFill>
          </a:endParaRPr>
        </a:p>
      </xdr:txBody>
    </xdr:sp>
    <xdr:clientData/>
  </xdr:twoCellAnchor>
  <xdr:twoCellAnchor>
    <xdr:from>
      <xdr:col>41</xdr:col>
      <xdr:colOff>66675</xdr:colOff>
      <xdr:row>389</xdr:row>
      <xdr:rowOff>0</xdr:rowOff>
    </xdr:from>
    <xdr:to>
      <xdr:col>47</xdr:col>
      <xdr:colOff>0</xdr:colOff>
      <xdr:row>395</xdr:row>
      <xdr:rowOff>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8267700" y="88496775"/>
          <a:ext cx="4048125" cy="14763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5</a:t>
          </a:r>
          <a:r>
            <a:rPr kumimoji="1" lang="ja-JP" altLang="en-US" sz="900">
              <a:solidFill>
                <a:srgbClr val="002060"/>
              </a:solidFill>
            </a:rPr>
            <a:t>月</a:t>
          </a:r>
          <a:r>
            <a:rPr kumimoji="1" lang="en-US" altLang="ja-JP" sz="900">
              <a:solidFill>
                <a:srgbClr val="002060"/>
              </a:solidFill>
            </a:rPr>
            <a:t>28</a:t>
          </a:r>
          <a:r>
            <a:rPr kumimoji="1" lang="ja-JP" altLang="en-US" sz="900">
              <a:solidFill>
                <a:srgbClr val="002060"/>
              </a:solidFill>
            </a:rPr>
            <a:t>日青発第</a:t>
          </a:r>
          <a:r>
            <a:rPr kumimoji="1" lang="en-US" altLang="ja-JP" sz="900">
              <a:solidFill>
                <a:srgbClr val="002060"/>
              </a:solidFill>
            </a:rPr>
            <a:t>71</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保育所給食における栄養給与目標、食糧構成及び給食関係諸帳簿について</a:t>
          </a:r>
          <a:r>
            <a:rPr kumimoji="1" lang="en-US" altLang="ja-JP" sz="900">
              <a:solidFill>
                <a:srgbClr val="002060"/>
              </a:solidFill>
            </a:rPr>
            <a:t>｣</a:t>
          </a:r>
          <a:r>
            <a:rPr kumimoji="1" lang="ja-JP" altLang="en-US" sz="900">
              <a:solidFill>
                <a:srgbClr val="002060"/>
              </a:solidFill>
            </a:rPr>
            <a:t>（県通知）</a:t>
          </a:r>
          <a:endParaRPr kumimoji="1" lang="en-US" altLang="ja-JP" sz="900">
            <a:solidFill>
              <a:srgbClr val="002060"/>
            </a:solidFill>
          </a:endParaRPr>
        </a:p>
        <a:p>
          <a:r>
            <a:rPr kumimoji="1" lang="ja-JP" altLang="en-US" sz="900">
              <a:solidFill>
                <a:srgbClr val="002060"/>
              </a:solidFill>
            </a:rPr>
            <a:t>　　給食予定･実施献立表及び給食日誌（様式１、２） </a:t>
          </a:r>
          <a:endParaRPr kumimoji="1" lang="en-US" altLang="ja-JP" sz="900">
            <a:solidFill>
              <a:srgbClr val="002060"/>
            </a:solidFill>
          </a:endParaRPr>
        </a:p>
        <a:p>
          <a:r>
            <a:rPr kumimoji="1" lang="ja-JP" altLang="en-US" sz="900">
              <a:solidFill>
                <a:srgbClr val="002060"/>
              </a:solidFill>
            </a:rPr>
            <a:t>　　栄養出納表（様式４） </a:t>
          </a:r>
          <a:endParaRPr kumimoji="1" lang="en-US" altLang="ja-JP" sz="900">
            <a:solidFill>
              <a:srgbClr val="002060"/>
            </a:solidFill>
          </a:endParaRPr>
        </a:p>
        <a:p>
          <a:r>
            <a:rPr kumimoji="1" lang="ja-JP" altLang="en-US" sz="900">
              <a:solidFill>
                <a:srgbClr val="002060"/>
              </a:solidFill>
            </a:rPr>
            <a:t>　　調味料による食塩摂取状況（様式５） </a:t>
          </a:r>
          <a:endParaRPr kumimoji="1" lang="en-US" altLang="ja-JP" sz="900">
            <a:solidFill>
              <a:srgbClr val="002060"/>
            </a:solidFill>
          </a:endParaRPr>
        </a:p>
        <a:p>
          <a:r>
            <a:rPr kumimoji="1" lang="ja-JP" altLang="en-US" sz="900">
              <a:solidFill>
                <a:srgbClr val="002060"/>
              </a:solidFill>
            </a:rPr>
            <a:t>・関税暫定措置法施行令第</a:t>
          </a:r>
          <a:r>
            <a:rPr kumimoji="1" lang="en-US" altLang="ja-JP" sz="900">
              <a:solidFill>
                <a:srgbClr val="002060"/>
              </a:solidFill>
            </a:rPr>
            <a:t>35</a:t>
          </a:r>
          <a:r>
            <a:rPr kumimoji="1" lang="ja-JP" altLang="en-US" sz="900">
              <a:solidFill>
                <a:srgbClr val="002060"/>
              </a:solidFill>
            </a:rPr>
            <a:t>条第</a:t>
          </a:r>
          <a:r>
            <a:rPr kumimoji="1" lang="en-US" altLang="ja-JP" sz="900">
              <a:solidFill>
                <a:srgbClr val="002060"/>
              </a:solidFill>
            </a:rPr>
            <a:t>5</a:t>
          </a:r>
          <a:r>
            <a:rPr kumimoji="1" lang="ja-JP" altLang="en-US" sz="900">
              <a:solidFill>
                <a:srgbClr val="002060"/>
              </a:solidFill>
            </a:rPr>
            <a:t>項 </a:t>
          </a:r>
          <a:endParaRPr kumimoji="1" lang="en-US" altLang="ja-JP" sz="900">
            <a:solidFill>
              <a:srgbClr val="002060"/>
            </a:solidFill>
          </a:endParaRPr>
        </a:p>
        <a:p>
          <a:r>
            <a:rPr kumimoji="1" lang="ja-JP" altLang="en-US" sz="900">
              <a:solidFill>
                <a:srgbClr val="002060"/>
              </a:solidFill>
            </a:rPr>
            <a:t>　　給食用スキムミルク受払台帳（児童育成協会が定めた様式） </a:t>
          </a:r>
          <a:endParaRPr kumimoji="1" lang="en-US" altLang="ja-JP" sz="900">
            <a:solidFill>
              <a:srgbClr val="002060"/>
            </a:solidFill>
          </a:endParaRPr>
        </a:p>
      </xdr:txBody>
    </xdr:sp>
    <xdr:clientData/>
  </xdr:twoCellAnchor>
  <xdr:twoCellAnchor>
    <xdr:from>
      <xdr:col>41</xdr:col>
      <xdr:colOff>66675</xdr:colOff>
      <xdr:row>399</xdr:row>
      <xdr:rowOff>0</xdr:rowOff>
    </xdr:from>
    <xdr:to>
      <xdr:col>47</xdr:col>
      <xdr:colOff>0</xdr:colOff>
      <xdr:row>412</xdr:row>
      <xdr:rowOff>0</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8267700" y="103793925"/>
          <a:ext cx="4048125" cy="31337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・認可基準第</a:t>
          </a:r>
          <a:r>
            <a:rPr kumimoji="1" lang="en-US" altLang="ja-JP" sz="900">
              <a:solidFill>
                <a:srgbClr val="002060"/>
              </a:solidFill>
            </a:rPr>
            <a:t>12</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②献立は、できる限り、変化に富み、入所している者の健全な発育に必要な栄養量を含有するものでなけれ ばならない。 </a:t>
          </a:r>
          <a:endParaRPr kumimoji="1" lang="en-US" altLang="ja-JP" sz="900">
            <a:solidFill>
              <a:srgbClr val="002060"/>
            </a:solidFill>
          </a:endParaRPr>
        </a:p>
        <a:p>
          <a:r>
            <a:rPr kumimoji="1" lang="ja-JP" altLang="en-US" sz="900">
              <a:solidFill>
                <a:srgbClr val="002060"/>
              </a:solidFill>
            </a:rPr>
            <a:t>③食事は、食品の種類及び調理方法について栄養並びに入所している者の身体的状況及び嗜好を考慮したものでなければならない。</a:t>
          </a:r>
          <a:endParaRPr kumimoji="1" lang="en-US" altLang="ja-JP" sz="900">
            <a:solidFill>
              <a:srgbClr val="002060"/>
            </a:solidFill>
          </a:endParaRPr>
        </a:p>
        <a:p>
          <a:r>
            <a:rPr kumimoji="1" lang="ja-JP" altLang="en-US" sz="900">
              <a:solidFill>
                <a:srgbClr val="002060"/>
              </a:solidFill>
            </a:rPr>
            <a:t>④調理は、あらかじめ作成された献立に従って行わなければならない。 </a:t>
          </a:r>
          <a:endParaRPr kumimoji="1" lang="en-US" altLang="ja-JP" sz="900">
            <a:solidFill>
              <a:srgbClr val="002060"/>
            </a:solidFill>
          </a:endParaRPr>
        </a:p>
        <a:p>
          <a:r>
            <a:rPr kumimoji="1" lang="ja-JP" altLang="en-US" sz="900">
              <a:solidFill>
                <a:srgbClr val="002060"/>
              </a:solidFill>
            </a:rPr>
            <a:t>・幼保連携型認定こども園教育・保育要領　第３章</a:t>
          </a:r>
          <a:r>
            <a:rPr kumimoji="1" lang="en-US" altLang="ja-JP" sz="900">
              <a:solidFill>
                <a:srgbClr val="002060"/>
              </a:solidFill>
            </a:rPr>
            <a:t>-</a:t>
          </a:r>
          <a:r>
            <a:rPr kumimoji="1" lang="ja-JP" altLang="en-US" sz="900">
              <a:solidFill>
                <a:srgbClr val="002060"/>
              </a:solidFill>
            </a:rPr>
            <a:t>第２</a:t>
          </a:r>
          <a:endParaRPr kumimoji="1" lang="en-US" altLang="ja-JP" sz="900">
            <a:solidFill>
              <a:srgbClr val="002060"/>
            </a:solidFill>
          </a:endParaRPr>
        </a:p>
        <a:p>
          <a:r>
            <a:rPr kumimoji="1" lang="ja-JP" altLang="en-US" sz="900">
              <a:solidFill>
                <a:srgbClr val="002060"/>
              </a:solidFill>
            </a:rPr>
            <a:t>・平成</a:t>
          </a:r>
          <a:r>
            <a:rPr kumimoji="1" lang="en-US" altLang="ja-JP" sz="900">
              <a:solidFill>
                <a:srgbClr val="002060"/>
              </a:solidFill>
            </a:rPr>
            <a:t>22</a:t>
          </a:r>
          <a:r>
            <a:rPr kumimoji="1" lang="ja-JP" altLang="en-US" sz="900">
              <a:solidFill>
                <a:srgbClr val="002060"/>
              </a:solidFill>
            </a:rPr>
            <a:t>年</a:t>
          </a:r>
          <a:r>
            <a:rPr kumimoji="1" lang="en-US" altLang="ja-JP" sz="900">
              <a:solidFill>
                <a:srgbClr val="002060"/>
              </a:solidFill>
            </a:rPr>
            <a:t>3</a:t>
          </a:r>
          <a:r>
            <a:rPr kumimoji="1" lang="ja-JP" altLang="en-US" sz="900">
              <a:solidFill>
                <a:srgbClr val="002060"/>
              </a:solidFill>
            </a:rPr>
            <a:t>月</a:t>
          </a:r>
          <a:r>
            <a:rPr kumimoji="1" lang="en-US" altLang="ja-JP" sz="900">
              <a:solidFill>
                <a:srgbClr val="002060"/>
              </a:solidFill>
            </a:rPr>
            <a:t>30</a:t>
          </a:r>
          <a:r>
            <a:rPr kumimoji="1" lang="ja-JP" altLang="en-US" sz="900">
              <a:solidFill>
                <a:srgbClr val="002060"/>
              </a:solidFill>
            </a:rPr>
            <a:t>日雇児母発第</a:t>
          </a:r>
          <a:r>
            <a:rPr kumimoji="1" lang="en-US" altLang="ja-JP" sz="900">
              <a:solidFill>
                <a:srgbClr val="002060"/>
              </a:solidFill>
            </a:rPr>
            <a:t>0330</a:t>
          </a:r>
          <a:r>
            <a:rPr kumimoji="1" lang="ja-JP" altLang="en-US" sz="900">
              <a:solidFill>
                <a:srgbClr val="002060"/>
              </a:solidFill>
            </a:rPr>
            <a:t>第１号</a:t>
          </a:r>
        </a:p>
        <a:p>
          <a:r>
            <a:rPr kumimoji="1" lang="en-US" altLang="ja-JP" sz="900">
              <a:solidFill>
                <a:srgbClr val="002060"/>
              </a:solidFill>
            </a:rPr>
            <a:t>｢</a:t>
          </a:r>
          <a:r>
            <a:rPr kumimoji="1" lang="ja-JP" altLang="en-US" sz="900">
              <a:solidFill>
                <a:srgbClr val="002060"/>
              </a:solidFill>
            </a:rPr>
            <a:t>児童福祉施設における「食事摂取基準」を活用した食事計画について</a:t>
          </a:r>
          <a:r>
            <a:rPr kumimoji="1" lang="en-US" altLang="ja-JP" sz="900">
              <a:solidFill>
                <a:srgbClr val="002060"/>
              </a:solidFill>
            </a:rPr>
            <a:t>｣</a:t>
          </a:r>
        </a:p>
        <a:p>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5</a:t>
          </a:r>
          <a:r>
            <a:rPr kumimoji="1" lang="ja-JP" altLang="en-US" sz="900">
              <a:solidFill>
                <a:srgbClr val="002060"/>
              </a:solidFill>
            </a:rPr>
            <a:t>月</a:t>
          </a:r>
          <a:r>
            <a:rPr kumimoji="1" lang="en-US" altLang="ja-JP" sz="900">
              <a:solidFill>
                <a:srgbClr val="002060"/>
              </a:solidFill>
            </a:rPr>
            <a:t>28</a:t>
          </a:r>
          <a:r>
            <a:rPr kumimoji="1" lang="ja-JP" altLang="en-US" sz="900">
              <a:solidFill>
                <a:srgbClr val="002060"/>
              </a:solidFill>
            </a:rPr>
            <a:t>日青発第</a:t>
          </a:r>
          <a:r>
            <a:rPr kumimoji="1" lang="en-US" altLang="ja-JP" sz="900">
              <a:solidFill>
                <a:srgbClr val="002060"/>
              </a:solidFill>
            </a:rPr>
            <a:t>71</a:t>
          </a:r>
          <a:r>
            <a:rPr kumimoji="1" lang="ja-JP" altLang="en-US" sz="900">
              <a:solidFill>
                <a:srgbClr val="002060"/>
              </a:solidFill>
            </a:rPr>
            <a:t>号</a:t>
          </a:r>
        </a:p>
        <a:p>
          <a:r>
            <a:rPr kumimoji="1" lang="en-US" altLang="ja-JP" sz="900">
              <a:solidFill>
                <a:srgbClr val="002060"/>
              </a:solidFill>
            </a:rPr>
            <a:t>｢</a:t>
          </a:r>
          <a:r>
            <a:rPr kumimoji="1" lang="ja-JP" altLang="en-US" sz="900">
              <a:solidFill>
                <a:srgbClr val="002060"/>
              </a:solidFill>
            </a:rPr>
            <a:t>保育所給食における栄養給与目標、食糧構成及び給食関係諸帳簿について</a:t>
          </a:r>
          <a:r>
            <a:rPr kumimoji="1" lang="en-US" altLang="ja-JP" sz="900">
              <a:solidFill>
                <a:srgbClr val="002060"/>
              </a:solidFill>
            </a:rPr>
            <a:t>｣</a:t>
          </a:r>
          <a:r>
            <a:rPr kumimoji="1" lang="ja-JP" altLang="en-US" sz="900">
              <a:solidFill>
                <a:srgbClr val="002060"/>
              </a:solidFill>
            </a:rPr>
            <a:t>（県通知）</a:t>
          </a:r>
          <a:endParaRPr kumimoji="1" lang="en-US" altLang="ja-JP" sz="900">
            <a:solidFill>
              <a:srgbClr val="002060"/>
            </a:solidFill>
          </a:endParaRPr>
        </a:p>
        <a:p>
          <a:r>
            <a:rPr kumimoji="1" lang="ja-JP" altLang="en-US" sz="900">
              <a:solidFill>
                <a:srgbClr val="002060"/>
              </a:solidFill>
            </a:rPr>
            <a:t>・平成</a:t>
          </a:r>
          <a:r>
            <a:rPr kumimoji="1" lang="en-US" altLang="ja-JP" sz="900">
              <a:solidFill>
                <a:srgbClr val="002060"/>
              </a:solidFill>
            </a:rPr>
            <a:t>31</a:t>
          </a:r>
          <a:r>
            <a:rPr kumimoji="1" lang="ja-JP" altLang="en-US" sz="900">
              <a:solidFill>
                <a:srgbClr val="002060"/>
              </a:solidFill>
            </a:rPr>
            <a:t>年</a:t>
          </a:r>
          <a:r>
            <a:rPr kumimoji="1" lang="en-US" altLang="ja-JP" sz="900">
              <a:solidFill>
                <a:srgbClr val="002060"/>
              </a:solidFill>
            </a:rPr>
            <a:t>4</a:t>
          </a:r>
          <a:r>
            <a:rPr kumimoji="1" lang="ja-JP" altLang="en-US" sz="900">
              <a:solidFill>
                <a:srgbClr val="002060"/>
              </a:solidFill>
            </a:rPr>
            <a:t>月</a:t>
          </a:r>
          <a:r>
            <a:rPr kumimoji="1" lang="en-US" altLang="ja-JP" sz="900">
              <a:solidFill>
                <a:srgbClr val="002060"/>
              </a:solidFill>
            </a:rPr>
            <a:t>25</a:t>
          </a:r>
          <a:r>
            <a:rPr kumimoji="1" lang="ja-JP" altLang="en-US" sz="900">
              <a:solidFill>
                <a:srgbClr val="002060"/>
              </a:solidFill>
            </a:rPr>
            <a:t>日子保発</a:t>
          </a:r>
          <a:r>
            <a:rPr kumimoji="1" lang="en-US" altLang="ja-JP" sz="900">
              <a:solidFill>
                <a:srgbClr val="002060"/>
              </a:solidFill>
            </a:rPr>
            <a:t>0425</a:t>
          </a:r>
          <a:r>
            <a:rPr kumimoji="1" lang="ja-JP" altLang="en-US" sz="900">
              <a:solidFill>
                <a:srgbClr val="002060"/>
              </a:solidFill>
            </a:rPr>
            <a:t>第</a:t>
          </a:r>
          <a:r>
            <a:rPr kumimoji="1" lang="en-US" altLang="ja-JP" sz="900">
              <a:solidFill>
                <a:srgbClr val="002060"/>
              </a:solidFill>
            </a:rPr>
            <a:t>2</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「保育所におけるアレルギー対応ガイドライン」の改訂について</a:t>
          </a:r>
          <a:r>
            <a:rPr kumimoji="1" lang="en-US" altLang="ja-JP" sz="900">
              <a:solidFill>
                <a:srgbClr val="002060"/>
              </a:solidFill>
            </a:rPr>
            <a:t>｣ </a:t>
          </a:r>
        </a:p>
      </xdr:txBody>
    </xdr:sp>
    <xdr:clientData/>
  </xdr:twoCellAnchor>
  <xdr:twoCellAnchor>
    <xdr:from>
      <xdr:col>41</xdr:col>
      <xdr:colOff>28575</xdr:colOff>
      <xdr:row>414</xdr:row>
      <xdr:rowOff>184150</xdr:rowOff>
    </xdr:from>
    <xdr:to>
      <xdr:col>46</xdr:col>
      <xdr:colOff>622300</xdr:colOff>
      <xdr:row>418</xdr:row>
      <xdr:rowOff>177800</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8099425" y="101917500"/>
          <a:ext cx="3895725" cy="9398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・最低基準第</a:t>
          </a:r>
          <a:r>
            <a:rPr kumimoji="1" lang="en-US" altLang="ja-JP" sz="900">
              <a:solidFill>
                <a:srgbClr val="002060"/>
              </a:solidFill>
            </a:rPr>
            <a:t>14</a:t>
          </a:r>
          <a:r>
            <a:rPr kumimoji="1" lang="ja-JP" altLang="en-US" sz="900">
              <a:solidFill>
                <a:srgbClr val="002060"/>
              </a:solidFill>
            </a:rPr>
            <a:t>条</a:t>
          </a:r>
          <a:endParaRPr kumimoji="1" lang="en-US" altLang="ja-JP" sz="900">
            <a:solidFill>
              <a:srgbClr val="002060"/>
            </a:solidFill>
          </a:endParaRPr>
        </a:p>
        <a:p>
          <a:r>
            <a:rPr kumimoji="1" lang="ja-JP" altLang="en-US" sz="800">
              <a:solidFill>
                <a:srgbClr val="002060"/>
              </a:solidFill>
            </a:rPr>
            <a:t>・平成</a:t>
          </a:r>
          <a:r>
            <a:rPr kumimoji="1" lang="en-US" altLang="ja-JP" sz="800">
              <a:solidFill>
                <a:srgbClr val="002060"/>
              </a:solidFill>
            </a:rPr>
            <a:t>20</a:t>
          </a:r>
          <a:r>
            <a:rPr kumimoji="1" lang="ja-JP" altLang="en-US" sz="800">
              <a:solidFill>
                <a:srgbClr val="002060"/>
              </a:solidFill>
            </a:rPr>
            <a:t>年</a:t>
          </a:r>
          <a:r>
            <a:rPr kumimoji="1" lang="en-US" altLang="ja-JP" sz="800">
              <a:solidFill>
                <a:srgbClr val="002060"/>
              </a:solidFill>
            </a:rPr>
            <a:t>3</a:t>
          </a:r>
          <a:r>
            <a:rPr kumimoji="1" lang="ja-JP" altLang="en-US" sz="800">
              <a:solidFill>
                <a:srgbClr val="002060"/>
              </a:solidFill>
            </a:rPr>
            <a:t>月</a:t>
          </a:r>
          <a:r>
            <a:rPr kumimoji="1" lang="en-US" altLang="ja-JP" sz="800">
              <a:solidFill>
                <a:srgbClr val="002060"/>
              </a:solidFill>
            </a:rPr>
            <a:t>7</a:t>
          </a:r>
          <a:r>
            <a:rPr kumimoji="1" lang="ja-JP" altLang="en-US" sz="800">
              <a:solidFill>
                <a:srgbClr val="002060"/>
              </a:solidFill>
            </a:rPr>
            <a:t>日雇児総発</a:t>
          </a:r>
          <a:r>
            <a:rPr kumimoji="1" lang="en-US" altLang="ja-JP" sz="800">
              <a:solidFill>
                <a:srgbClr val="002060"/>
              </a:solidFill>
            </a:rPr>
            <a:t>0307001</a:t>
          </a:r>
          <a:r>
            <a:rPr kumimoji="1" lang="ja-JP" altLang="en-US" sz="800">
              <a:solidFill>
                <a:srgbClr val="002060"/>
              </a:solidFill>
            </a:rPr>
            <a:t>号</a:t>
          </a:r>
          <a:r>
            <a:rPr kumimoji="1" lang="en-US" altLang="ja-JP" sz="800">
              <a:solidFill>
                <a:srgbClr val="002060"/>
              </a:solidFill>
            </a:rPr>
            <a:t>｢</a:t>
          </a:r>
          <a:r>
            <a:rPr kumimoji="1" lang="ja-JP" altLang="en-US" sz="800">
              <a:solidFill>
                <a:srgbClr val="002060"/>
              </a:solidFill>
            </a:rPr>
            <a:t>社会福祉施設等における食品の安全確保等について」  </a:t>
          </a:r>
          <a:endParaRPr kumimoji="1" lang="en-US" altLang="ja-JP" sz="800">
            <a:solidFill>
              <a:srgbClr val="002060"/>
            </a:solidFill>
          </a:endParaRPr>
        </a:p>
        <a:p>
          <a:r>
            <a:rPr kumimoji="1" lang="ja-JP" altLang="en-US" sz="700">
              <a:solidFill>
                <a:srgbClr val="002060"/>
              </a:solidFill>
            </a:rPr>
            <a:t>検食を食事提供前に行い、異味、異臭その他の異常が感じられる場合には、直ちに食事の提供を中止するなどの措置を講ずること </a:t>
          </a:r>
          <a:endParaRPr kumimoji="1" lang="en-US" altLang="ja-JP" sz="700">
            <a:solidFill>
              <a:srgbClr val="002060"/>
            </a:solidFill>
          </a:endParaRPr>
        </a:p>
      </xdr:txBody>
    </xdr:sp>
    <xdr:clientData/>
  </xdr:twoCellAnchor>
  <xdr:twoCellAnchor>
    <xdr:from>
      <xdr:col>41</xdr:col>
      <xdr:colOff>53975</xdr:colOff>
      <xdr:row>419</xdr:row>
      <xdr:rowOff>38100</xdr:rowOff>
    </xdr:from>
    <xdr:to>
      <xdr:col>46</xdr:col>
      <xdr:colOff>647700</xdr:colOff>
      <xdr:row>425</xdr:row>
      <xdr:rowOff>107950</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8124825" y="102952550"/>
          <a:ext cx="3895725" cy="14922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5</a:t>
          </a:r>
          <a:r>
            <a:rPr kumimoji="1" lang="ja-JP" altLang="en-US" sz="900">
              <a:solidFill>
                <a:srgbClr val="002060"/>
              </a:solidFill>
            </a:rPr>
            <a:t>月</a:t>
          </a:r>
          <a:r>
            <a:rPr kumimoji="1" lang="en-US" altLang="ja-JP" sz="900">
              <a:solidFill>
                <a:srgbClr val="002060"/>
              </a:solidFill>
            </a:rPr>
            <a:t>28</a:t>
          </a:r>
          <a:r>
            <a:rPr kumimoji="1" lang="ja-JP" altLang="en-US" sz="900">
              <a:solidFill>
                <a:srgbClr val="002060"/>
              </a:solidFill>
            </a:rPr>
            <a:t>日青発第</a:t>
          </a:r>
          <a:r>
            <a:rPr kumimoji="1" lang="en-US" altLang="ja-JP" sz="900">
              <a:solidFill>
                <a:srgbClr val="002060"/>
              </a:solidFill>
            </a:rPr>
            <a:t>71</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保育所給食における栄養給与目標、食糧構成及び給食関係諸帳簿について</a:t>
          </a:r>
          <a:r>
            <a:rPr kumimoji="1" lang="en-US" altLang="ja-JP" sz="900">
              <a:solidFill>
                <a:srgbClr val="002060"/>
              </a:solidFill>
            </a:rPr>
            <a:t>｣</a:t>
          </a:r>
          <a:r>
            <a:rPr kumimoji="1" lang="ja-JP" altLang="en-US" sz="900">
              <a:solidFill>
                <a:srgbClr val="002060"/>
              </a:solidFill>
            </a:rPr>
            <a:t>（県通知）</a:t>
          </a:r>
          <a:endParaRPr kumimoji="1" lang="en-US" altLang="ja-JP" sz="900">
            <a:solidFill>
              <a:srgbClr val="002060"/>
            </a:solidFill>
          </a:endParaRPr>
        </a:p>
        <a:p>
          <a:r>
            <a:rPr kumimoji="1" lang="ja-JP" altLang="en-US" sz="700">
              <a:solidFill>
                <a:srgbClr val="002060"/>
              </a:solidFill>
            </a:rPr>
            <a:t>保育所給食での塩分の摂取目標</a:t>
          </a:r>
          <a:r>
            <a:rPr kumimoji="1" lang="en-US" altLang="ja-JP" sz="700">
              <a:solidFill>
                <a:srgbClr val="002060"/>
              </a:solidFill>
            </a:rPr>
            <a:t>1.7</a:t>
          </a:r>
          <a:r>
            <a:rPr kumimoji="1" lang="ja-JP" altLang="en-US" sz="700">
              <a:solidFill>
                <a:srgbClr val="002060"/>
              </a:solidFill>
            </a:rPr>
            <a:t>グラム</a:t>
          </a:r>
          <a:r>
            <a:rPr kumimoji="1" lang="en-US" altLang="ja-JP" sz="700">
              <a:solidFill>
                <a:srgbClr val="002060"/>
              </a:solidFill>
            </a:rPr>
            <a:t>(</a:t>
          </a:r>
          <a:r>
            <a:rPr kumimoji="1" lang="ja-JP" altLang="en-US" sz="700">
              <a:solidFill>
                <a:srgbClr val="002060"/>
              </a:solidFill>
            </a:rPr>
            <a:t>うち調味料から</a:t>
          </a:r>
          <a:r>
            <a:rPr kumimoji="1" lang="en-US" altLang="ja-JP" sz="700">
              <a:solidFill>
                <a:srgbClr val="002060"/>
              </a:solidFill>
            </a:rPr>
            <a:t>1</a:t>
          </a:r>
          <a:r>
            <a:rPr kumimoji="1" lang="ja-JP" altLang="en-US" sz="700">
              <a:solidFill>
                <a:srgbClr val="002060"/>
              </a:solidFill>
            </a:rPr>
            <a:t>グラム、食品から</a:t>
          </a:r>
          <a:r>
            <a:rPr kumimoji="1" lang="en-US" altLang="ja-JP" sz="700">
              <a:solidFill>
                <a:srgbClr val="002060"/>
              </a:solidFill>
            </a:rPr>
            <a:t>0.7</a:t>
          </a:r>
          <a:r>
            <a:rPr kumimoji="1" lang="ja-JP" altLang="en-US" sz="700">
              <a:solidFill>
                <a:srgbClr val="002060"/>
              </a:solidFill>
            </a:rPr>
            <a:t>グラム</a:t>
          </a:r>
          <a:r>
            <a:rPr kumimoji="1" lang="en-US" altLang="ja-JP" sz="700">
              <a:solidFill>
                <a:srgbClr val="002060"/>
              </a:solidFill>
            </a:rPr>
            <a:t>)</a:t>
          </a:r>
          <a:r>
            <a:rPr kumimoji="1" lang="ja-JP" altLang="en-US" sz="700">
              <a:solidFill>
                <a:srgbClr val="002060"/>
              </a:solidFill>
            </a:rPr>
            <a:t>以下 </a:t>
          </a:r>
          <a:endParaRPr kumimoji="1" lang="en-US" altLang="ja-JP" sz="700">
            <a:solidFill>
              <a:srgbClr val="00206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solidFill>
                <a:srgbClr val="002060"/>
              </a:solidFill>
            </a:rPr>
            <a:t>※</a:t>
          </a:r>
          <a:r>
            <a:rPr kumimoji="1" lang="ja-JP" altLang="en-US" sz="700">
              <a:solidFill>
                <a:srgbClr val="002060"/>
              </a:solidFill>
            </a:rPr>
            <a:t>なお、「食事による栄養摂取量の基準」が</a:t>
          </a:r>
          <a:r>
            <a:rPr kumimoji="1" lang="ja-JP" altLang="en-US" sz="700" b="0" i="0" u="none" strike="noStrike" kern="0" cap="none" spc="0" normalizeH="0" baseline="0" noProof="0">
              <a:ln>
                <a:noFill/>
              </a:ln>
              <a:solidFill>
                <a:srgbClr val="002060"/>
              </a:solidFill>
              <a:effectLst/>
              <a:uLnTx/>
              <a:uFillTx/>
              <a:latin typeface="+mn-lt"/>
              <a:ea typeface="+mn-ea"/>
              <a:cs typeface="+mn-cs"/>
            </a:rPr>
            <a:t>令和</a:t>
          </a:r>
          <a:r>
            <a:rPr kumimoji="1" lang="en-US" altLang="ja-JP" sz="700" b="0" i="0" u="none" strike="noStrike" kern="0" cap="none" spc="0" normalizeH="0" baseline="0" noProof="0">
              <a:ln>
                <a:noFill/>
              </a:ln>
              <a:solidFill>
                <a:srgbClr val="002060"/>
              </a:solidFill>
              <a:effectLst/>
              <a:uLnTx/>
              <a:uFillTx/>
              <a:latin typeface="+mn-lt"/>
              <a:ea typeface="+mn-ea"/>
              <a:cs typeface="+mn-cs"/>
            </a:rPr>
            <a:t>2</a:t>
          </a:r>
          <a:r>
            <a:rPr kumimoji="1" lang="ja-JP" altLang="en-US" sz="700" b="0" i="0" u="none" strike="noStrike" kern="0" cap="none" spc="0" normalizeH="0" baseline="0" noProof="0">
              <a:ln>
                <a:noFill/>
              </a:ln>
              <a:solidFill>
                <a:srgbClr val="002060"/>
              </a:solidFill>
              <a:effectLst/>
              <a:uLnTx/>
              <a:uFillTx/>
              <a:latin typeface="+mn-lt"/>
              <a:ea typeface="+mn-ea"/>
              <a:cs typeface="+mn-cs"/>
            </a:rPr>
            <a:t>年度に以下のように改正されて いることにも留意し、減塩に努めること。 </a:t>
          </a:r>
          <a:endParaRPr kumimoji="1" lang="en-US" altLang="ja-JP" sz="700" b="0" i="0" u="none" strike="noStrike" kern="0" cap="none" spc="0" normalizeH="0" baseline="0" noProof="0">
            <a:ln>
              <a:noFill/>
            </a:ln>
            <a:solidFill>
              <a:srgbClr val="00206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rgbClr val="002060"/>
              </a:solidFill>
              <a:effectLst/>
              <a:uLnTx/>
              <a:uFillTx/>
              <a:latin typeface="+mn-lt"/>
              <a:ea typeface="+mn-ea"/>
              <a:cs typeface="+mn-cs"/>
            </a:rPr>
            <a:t>一日当たりの食塩摂取量</a:t>
          </a:r>
          <a:endParaRPr kumimoji="1" lang="en-US" altLang="ja-JP" sz="700" b="0" i="0" u="none" strike="noStrike" kern="0" cap="none" spc="0" normalizeH="0" baseline="0" noProof="0">
            <a:ln>
              <a:noFill/>
            </a:ln>
            <a:solidFill>
              <a:srgbClr val="00206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rgbClr val="002060"/>
              </a:solidFill>
              <a:effectLst/>
              <a:uLnTx/>
              <a:uFillTx/>
              <a:latin typeface="+mn-lt"/>
              <a:ea typeface="+mn-ea"/>
              <a:cs typeface="+mn-cs"/>
            </a:rPr>
            <a:t>　</a:t>
          </a:r>
          <a:r>
            <a:rPr kumimoji="1" lang="en-US" altLang="ja-JP" sz="700" b="0" i="0" u="none" strike="noStrike" kern="0" cap="none" spc="0" normalizeH="0" baseline="0" noProof="0">
              <a:ln>
                <a:noFill/>
              </a:ln>
              <a:solidFill>
                <a:srgbClr val="002060"/>
              </a:solidFill>
              <a:effectLst/>
              <a:uLnTx/>
              <a:uFillTx/>
              <a:latin typeface="+mn-lt"/>
              <a:ea typeface="+mn-ea"/>
              <a:cs typeface="+mn-cs"/>
            </a:rPr>
            <a:t>1,</a:t>
          </a:r>
          <a:r>
            <a:rPr kumimoji="1" lang="ja-JP" altLang="en-US" sz="700" b="0" i="0" u="none" strike="noStrike" kern="0" cap="none" spc="0" normalizeH="0" baseline="0" noProof="0">
              <a:ln>
                <a:noFill/>
              </a:ln>
              <a:solidFill>
                <a:srgbClr val="002060"/>
              </a:solidFill>
              <a:effectLst/>
              <a:uLnTx/>
              <a:uFillTx/>
              <a:latin typeface="+mn-lt"/>
              <a:ea typeface="+mn-ea"/>
              <a:cs typeface="+mn-cs"/>
            </a:rPr>
            <a:t>２歳：（男女）</a:t>
          </a:r>
          <a:r>
            <a:rPr kumimoji="1" lang="en-US" altLang="ja-JP" sz="700" b="0" i="0" u="none" strike="noStrike" kern="0" cap="none" spc="0" normalizeH="0" baseline="0" noProof="0">
              <a:ln>
                <a:noFill/>
              </a:ln>
              <a:solidFill>
                <a:srgbClr val="002060"/>
              </a:solidFill>
              <a:effectLst/>
              <a:uLnTx/>
              <a:uFillTx/>
              <a:latin typeface="+mn-lt"/>
              <a:ea typeface="+mn-ea"/>
              <a:cs typeface="+mn-cs"/>
            </a:rPr>
            <a:t>3.0</a:t>
          </a:r>
          <a:r>
            <a:rPr kumimoji="1" lang="ja-JP" altLang="en-US" sz="700" b="0" i="0" u="none" strike="noStrike" kern="0" cap="none" spc="0" normalizeH="0" baseline="0" noProof="0">
              <a:ln>
                <a:noFill/>
              </a:ln>
              <a:solidFill>
                <a:srgbClr val="002060"/>
              </a:solidFill>
              <a:effectLst/>
              <a:uLnTx/>
              <a:uFillTx/>
              <a:latin typeface="+mn-lt"/>
              <a:ea typeface="+mn-ea"/>
              <a:cs typeface="+mn-cs"/>
            </a:rPr>
            <a:t>グラム   </a:t>
          </a:r>
          <a:endParaRPr kumimoji="1" lang="en-US" altLang="ja-JP" sz="700" b="0" i="0" u="none" strike="noStrike" kern="0" cap="none" spc="0" normalizeH="0" baseline="0" noProof="0">
            <a:ln>
              <a:noFill/>
            </a:ln>
            <a:solidFill>
              <a:srgbClr val="00206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rgbClr val="002060"/>
              </a:solidFill>
              <a:effectLst/>
              <a:uLnTx/>
              <a:uFillTx/>
              <a:latin typeface="+mn-lt"/>
              <a:ea typeface="+mn-ea"/>
              <a:cs typeface="+mn-cs"/>
            </a:rPr>
            <a:t>　</a:t>
          </a:r>
          <a:r>
            <a:rPr kumimoji="1" lang="en-US" altLang="ja-JP" sz="700" b="0" i="0" u="none" strike="noStrike" kern="0" cap="none" spc="0" normalizeH="0" baseline="0" noProof="0">
              <a:ln>
                <a:noFill/>
              </a:ln>
              <a:solidFill>
                <a:srgbClr val="002060"/>
              </a:solidFill>
              <a:effectLst/>
              <a:uLnTx/>
              <a:uFillTx/>
              <a:latin typeface="+mn-lt"/>
              <a:ea typeface="+mn-ea"/>
              <a:cs typeface="+mn-cs"/>
            </a:rPr>
            <a:t>3</a:t>
          </a:r>
          <a:r>
            <a:rPr kumimoji="1" lang="ja-JP" altLang="en-US" sz="700" b="0" i="0" u="none" strike="noStrike" kern="0" cap="none" spc="0" normalizeH="0" baseline="0" noProof="0">
              <a:ln>
                <a:noFill/>
              </a:ln>
              <a:solidFill>
                <a:srgbClr val="002060"/>
              </a:solidFill>
              <a:effectLst/>
              <a:uLnTx/>
              <a:uFillTx/>
              <a:latin typeface="+mn-lt"/>
              <a:ea typeface="+mn-ea"/>
              <a:cs typeface="+mn-cs"/>
            </a:rPr>
            <a:t>～</a:t>
          </a:r>
          <a:r>
            <a:rPr kumimoji="1" lang="en-US" altLang="ja-JP" sz="700" b="0" i="0" u="none" strike="noStrike" kern="0" cap="none" spc="0" normalizeH="0" baseline="0" noProof="0">
              <a:ln>
                <a:noFill/>
              </a:ln>
              <a:solidFill>
                <a:srgbClr val="002060"/>
              </a:solidFill>
              <a:effectLst/>
              <a:uLnTx/>
              <a:uFillTx/>
              <a:latin typeface="+mn-lt"/>
              <a:ea typeface="+mn-ea"/>
              <a:cs typeface="+mn-cs"/>
            </a:rPr>
            <a:t>5</a:t>
          </a:r>
          <a:r>
            <a:rPr kumimoji="1" lang="ja-JP" altLang="en-US" sz="700" b="0" i="0" u="none" strike="noStrike" kern="0" cap="none" spc="0" normalizeH="0" baseline="0" noProof="0">
              <a:ln>
                <a:noFill/>
              </a:ln>
              <a:solidFill>
                <a:srgbClr val="002060"/>
              </a:solidFill>
              <a:effectLst/>
              <a:uLnTx/>
              <a:uFillTx/>
              <a:latin typeface="+mn-lt"/>
              <a:ea typeface="+mn-ea"/>
              <a:cs typeface="+mn-cs"/>
            </a:rPr>
            <a:t>歳： （男女）３</a:t>
          </a:r>
          <a:r>
            <a:rPr kumimoji="1" lang="en-US" altLang="ja-JP" sz="700" b="0" i="0" u="none" strike="noStrike" kern="0" cap="none" spc="0" normalizeH="0" baseline="0" noProof="0">
              <a:ln>
                <a:noFill/>
              </a:ln>
              <a:solidFill>
                <a:srgbClr val="002060"/>
              </a:solidFill>
              <a:effectLst/>
              <a:uLnTx/>
              <a:uFillTx/>
              <a:latin typeface="+mn-lt"/>
              <a:ea typeface="+mn-ea"/>
              <a:cs typeface="+mn-cs"/>
            </a:rPr>
            <a:t>.5</a:t>
          </a:r>
          <a:r>
            <a:rPr kumimoji="1" lang="ja-JP" altLang="en-US" sz="700" b="0" i="0" u="none" strike="noStrike" kern="0" cap="none" spc="0" normalizeH="0" baseline="0" noProof="0">
              <a:ln>
                <a:noFill/>
              </a:ln>
              <a:solidFill>
                <a:srgbClr val="002060"/>
              </a:solidFill>
              <a:effectLst/>
              <a:uLnTx/>
              <a:uFillTx/>
              <a:latin typeface="+mn-lt"/>
              <a:ea typeface="+mn-ea"/>
              <a:cs typeface="+mn-cs"/>
            </a:rPr>
            <a:t>グラム</a:t>
          </a:r>
          <a:endParaRPr kumimoji="1" lang="en-US" altLang="ja-JP" sz="700" b="0" i="0" u="none" strike="noStrike" kern="0" cap="none" spc="0" normalizeH="0" baseline="0" noProof="0">
            <a:ln>
              <a:noFill/>
            </a:ln>
            <a:solidFill>
              <a:srgbClr val="002060"/>
            </a:solidFill>
            <a:effectLst/>
            <a:uLnTx/>
            <a:uFillTx/>
            <a:latin typeface="+mn-lt"/>
            <a:ea typeface="+mn-ea"/>
            <a:cs typeface="+mn-cs"/>
          </a:endParaRPr>
        </a:p>
        <a:p>
          <a:endParaRPr kumimoji="1" lang="en-US" altLang="ja-JP" sz="700">
            <a:solidFill>
              <a:srgbClr val="002060"/>
            </a:solidFill>
          </a:endParaRPr>
        </a:p>
      </xdr:txBody>
    </xdr:sp>
    <xdr:clientData/>
  </xdr:twoCellAnchor>
  <xdr:twoCellAnchor>
    <xdr:from>
      <xdr:col>41</xdr:col>
      <xdr:colOff>66675</xdr:colOff>
      <xdr:row>430</xdr:row>
      <xdr:rowOff>0</xdr:rowOff>
    </xdr:from>
    <xdr:to>
      <xdr:col>47</xdr:col>
      <xdr:colOff>0</xdr:colOff>
      <xdr:row>435</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8267700" y="98288475"/>
          <a:ext cx="4048125" cy="12192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800">
              <a:solidFill>
                <a:srgbClr val="002060"/>
              </a:solidFill>
            </a:rPr>
            <a:t>・社会福祉施設における衛生管理について</a:t>
          </a:r>
          <a:r>
            <a:rPr kumimoji="1" lang="ja-JP" altLang="en-US" sz="700">
              <a:solidFill>
                <a:srgbClr val="002060"/>
              </a:solidFill>
            </a:rPr>
            <a:t>（平成</a:t>
          </a:r>
          <a:r>
            <a:rPr kumimoji="1" lang="en-US" altLang="ja-JP" sz="700">
              <a:solidFill>
                <a:srgbClr val="002060"/>
              </a:solidFill>
            </a:rPr>
            <a:t>9</a:t>
          </a:r>
          <a:r>
            <a:rPr kumimoji="1" lang="ja-JP" altLang="en-US" sz="700">
              <a:solidFill>
                <a:srgbClr val="002060"/>
              </a:solidFill>
            </a:rPr>
            <a:t>年</a:t>
          </a:r>
          <a:r>
            <a:rPr kumimoji="1" lang="en-US" altLang="ja-JP" sz="700">
              <a:solidFill>
                <a:srgbClr val="002060"/>
              </a:solidFill>
            </a:rPr>
            <a:t>3</a:t>
          </a:r>
          <a:r>
            <a:rPr kumimoji="1" lang="ja-JP" altLang="en-US" sz="700">
              <a:solidFill>
                <a:srgbClr val="002060"/>
              </a:solidFill>
            </a:rPr>
            <a:t>月</a:t>
          </a:r>
          <a:r>
            <a:rPr kumimoji="1" lang="en-US" altLang="ja-JP" sz="700">
              <a:solidFill>
                <a:srgbClr val="002060"/>
              </a:solidFill>
            </a:rPr>
            <a:t>31</a:t>
          </a:r>
          <a:r>
            <a:rPr kumimoji="1" lang="ja-JP" altLang="en-US" sz="700">
              <a:solidFill>
                <a:srgbClr val="002060"/>
              </a:solidFill>
            </a:rPr>
            <a:t>日社援施第</a:t>
          </a:r>
          <a:r>
            <a:rPr kumimoji="1" lang="en-US" altLang="ja-JP" sz="700">
              <a:solidFill>
                <a:srgbClr val="002060"/>
              </a:solidFill>
            </a:rPr>
            <a:t>65</a:t>
          </a:r>
          <a:r>
            <a:rPr kumimoji="1" lang="ja-JP" altLang="en-US" sz="700">
              <a:solidFill>
                <a:srgbClr val="002060"/>
              </a:solidFill>
            </a:rPr>
            <a:t>号）</a:t>
          </a:r>
          <a:endParaRPr kumimoji="1" lang="en-US" altLang="ja-JP" sz="700">
            <a:solidFill>
              <a:srgbClr val="002060"/>
            </a:solidFill>
          </a:endParaRPr>
        </a:p>
        <a:p>
          <a:r>
            <a:rPr kumimoji="1" lang="ja-JP" altLang="en-US" sz="700">
              <a:solidFill>
                <a:srgbClr val="002060"/>
              </a:solidFill>
            </a:rPr>
            <a:t>「大量調理施設衛生管理マニュアルは、同一メニューを</a:t>
          </a:r>
          <a:r>
            <a:rPr kumimoji="1" lang="en-US" altLang="ja-JP" sz="700">
              <a:solidFill>
                <a:srgbClr val="002060"/>
              </a:solidFill>
            </a:rPr>
            <a:t>1</a:t>
          </a:r>
          <a:r>
            <a:rPr kumimoji="1" lang="ja-JP" altLang="en-US" sz="700">
              <a:solidFill>
                <a:srgbClr val="002060"/>
              </a:solidFill>
            </a:rPr>
            <a:t>回</a:t>
          </a:r>
          <a:r>
            <a:rPr kumimoji="1" lang="en-US" altLang="ja-JP" sz="700">
              <a:solidFill>
                <a:srgbClr val="002060"/>
              </a:solidFill>
            </a:rPr>
            <a:t>300</a:t>
          </a:r>
          <a:r>
            <a:rPr kumimoji="1" lang="ja-JP" altLang="en-US" sz="700">
              <a:solidFill>
                <a:srgbClr val="002060"/>
              </a:solidFill>
            </a:rPr>
            <a:t>食以上又は</a:t>
          </a:r>
          <a:r>
            <a:rPr kumimoji="1" lang="en-US" altLang="ja-JP" sz="700">
              <a:solidFill>
                <a:srgbClr val="002060"/>
              </a:solidFill>
            </a:rPr>
            <a:t>1</a:t>
          </a:r>
          <a:r>
            <a:rPr kumimoji="1" lang="ja-JP" altLang="en-US" sz="700">
              <a:solidFill>
                <a:srgbClr val="002060"/>
              </a:solidFill>
            </a:rPr>
            <a:t>日</a:t>
          </a:r>
          <a:r>
            <a:rPr kumimoji="1" lang="en-US" altLang="ja-JP" sz="700">
              <a:solidFill>
                <a:srgbClr val="002060"/>
              </a:solidFill>
            </a:rPr>
            <a:t>750</a:t>
          </a:r>
          <a:r>
            <a:rPr kumimoji="1" lang="ja-JP" altLang="en-US" sz="700">
              <a:solidFill>
                <a:srgbClr val="002060"/>
              </a:solidFill>
            </a:rPr>
            <a:t>食以上提供する調理施設に 適用するものであるが、社会福祉施設における食中毒を予防するため、適用されない社会福祉施設についても、可能な限り本マニュアルに基づく衛生管理に努めること。」</a:t>
          </a:r>
          <a:endParaRPr kumimoji="1" lang="en-US" altLang="ja-JP" sz="700">
            <a:solidFill>
              <a:srgbClr val="002060"/>
            </a:solidFill>
          </a:endParaRPr>
        </a:p>
        <a:p>
          <a:r>
            <a:rPr kumimoji="1" lang="ja-JP" altLang="en-US" sz="900">
              <a:solidFill>
                <a:srgbClr val="002060"/>
              </a:solidFill>
            </a:rPr>
            <a:t> ・大量調理施設衛生管理マニュアル</a:t>
          </a:r>
          <a:r>
            <a:rPr kumimoji="1" lang="ja-JP" altLang="en-US" sz="700">
              <a:solidFill>
                <a:srgbClr val="002060"/>
              </a:solidFill>
            </a:rPr>
            <a:t>（平成</a:t>
          </a:r>
          <a:r>
            <a:rPr kumimoji="1" lang="en-US" altLang="ja-JP" sz="700">
              <a:solidFill>
                <a:srgbClr val="002060"/>
              </a:solidFill>
            </a:rPr>
            <a:t>9</a:t>
          </a:r>
          <a:r>
            <a:rPr kumimoji="1" lang="ja-JP" altLang="en-US" sz="700">
              <a:solidFill>
                <a:srgbClr val="002060"/>
              </a:solidFill>
            </a:rPr>
            <a:t>年</a:t>
          </a:r>
          <a:r>
            <a:rPr kumimoji="1" lang="en-US" altLang="ja-JP" sz="700">
              <a:solidFill>
                <a:srgbClr val="002060"/>
              </a:solidFill>
            </a:rPr>
            <a:t>3</a:t>
          </a:r>
          <a:r>
            <a:rPr kumimoji="1" lang="ja-JP" altLang="en-US" sz="700">
              <a:solidFill>
                <a:srgbClr val="002060"/>
              </a:solidFill>
            </a:rPr>
            <a:t>月</a:t>
          </a:r>
          <a:r>
            <a:rPr kumimoji="1" lang="en-US" altLang="ja-JP" sz="700">
              <a:solidFill>
                <a:srgbClr val="002060"/>
              </a:solidFill>
            </a:rPr>
            <a:t>24</a:t>
          </a:r>
          <a:r>
            <a:rPr kumimoji="1" lang="ja-JP" altLang="en-US" sz="700">
              <a:solidFill>
                <a:srgbClr val="002060"/>
              </a:solidFill>
            </a:rPr>
            <a:t>日衛食第</a:t>
          </a:r>
          <a:r>
            <a:rPr kumimoji="1" lang="en-US" altLang="ja-JP" sz="700">
              <a:solidFill>
                <a:srgbClr val="002060"/>
              </a:solidFill>
            </a:rPr>
            <a:t>85</a:t>
          </a:r>
          <a:r>
            <a:rPr kumimoji="1" lang="ja-JP" altLang="en-US" sz="700">
              <a:solidFill>
                <a:srgbClr val="002060"/>
              </a:solidFill>
            </a:rPr>
            <a:t>号別添（平成</a:t>
          </a:r>
          <a:r>
            <a:rPr kumimoji="1" lang="en-US" altLang="ja-JP" sz="700">
              <a:solidFill>
                <a:srgbClr val="002060"/>
              </a:solidFill>
            </a:rPr>
            <a:t>29</a:t>
          </a:r>
          <a:r>
            <a:rPr kumimoji="1" lang="ja-JP" altLang="en-US" sz="700">
              <a:solidFill>
                <a:srgbClr val="002060"/>
              </a:solidFill>
            </a:rPr>
            <a:t>年</a:t>
          </a:r>
          <a:r>
            <a:rPr kumimoji="1" lang="en-US" altLang="ja-JP" sz="700">
              <a:solidFill>
                <a:srgbClr val="002060"/>
              </a:solidFill>
            </a:rPr>
            <a:t>6</a:t>
          </a:r>
          <a:r>
            <a:rPr kumimoji="1" lang="ja-JP" altLang="en-US" sz="700">
              <a:solidFill>
                <a:srgbClr val="002060"/>
              </a:solidFill>
            </a:rPr>
            <a:t>月最終改正）） </a:t>
          </a:r>
          <a:endParaRPr kumimoji="1" lang="en-US" altLang="ja-JP" sz="700">
            <a:solidFill>
              <a:srgbClr val="002060"/>
            </a:solidFill>
          </a:endParaRPr>
        </a:p>
      </xdr:txBody>
    </xdr:sp>
    <xdr:clientData/>
  </xdr:twoCellAnchor>
  <xdr:twoCellAnchor>
    <xdr:from>
      <xdr:col>41</xdr:col>
      <xdr:colOff>66675</xdr:colOff>
      <xdr:row>436</xdr:row>
      <xdr:rowOff>0</xdr:rowOff>
    </xdr:from>
    <xdr:to>
      <xdr:col>47</xdr:col>
      <xdr:colOff>0</xdr:colOff>
      <xdr:row>446</xdr:row>
      <xdr:rowOff>0</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8267700" y="111842550"/>
          <a:ext cx="4048125" cy="26765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・昭和</a:t>
          </a:r>
          <a:r>
            <a:rPr kumimoji="1" lang="en-US" altLang="ja-JP" sz="900">
              <a:solidFill>
                <a:srgbClr val="002060"/>
              </a:solidFill>
            </a:rPr>
            <a:t>41</a:t>
          </a:r>
          <a:r>
            <a:rPr kumimoji="1" lang="ja-JP" altLang="en-US" sz="900">
              <a:solidFill>
                <a:srgbClr val="002060"/>
              </a:solidFill>
            </a:rPr>
            <a:t>年</a:t>
          </a:r>
          <a:r>
            <a:rPr kumimoji="1" lang="en-US" altLang="ja-JP" sz="900">
              <a:solidFill>
                <a:srgbClr val="002060"/>
              </a:solidFill>
            </a:rPr>
            <a:t>7</a:t>
          </a:r>
          <a:r>
            <a:rPr kumimoji="1" lang="ja-JP" altLang="en-US" sz="900">
              <a:solidFill>
                <a:srgbClr val="002060"/>
              </a:solidFill>
            </a:rPr>
            <a:t>月</a:t>
          </a:r>
          <a:r>
            <a:rPr kumimoji="1" lang="en-US" altLang="ja-JP" sz="900">
              <a:solidFill>
                <a:srgbClr val="002060"/>
              </a:solidFill>
            </a:rPr>
            <a:t>27</a:t>
          </a:r>
          <a:r>
            <a:rPr kumimoji="1" lang="ja-JP" altLang="en-US" sz="900">
              <a:solidFill>
                <a:srgbClr val="002060"/>
              </a:solidFill>
            </a:rPr>
            <a:t>日児発第</a:t>
          </a:r>
          <a:r>
            <a:rPr kumimoji="1" lang="en-US" altLang="ja-JP" sz="900">
              <a:solidFill>
                <a:srgbClr val="002060"/>
              </a:solidFill>
            </a:rPr>
            <a:t>470</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児童福祉施設等における赤痢対策の推進について</a:t>
          </a:r>
          <a:r>
            <a:rPr kumimoji="1" lang="en-US" altLang="ja-JP" sz="900">
              <a:solidFill>
                <a:srgbClr val="002060"/>
              </a:solidFill>
            </a:rPr>
            <a:t>｣</a:t>
          </a:r>
        </a:p>
        <a:p>
          <a:r>
            <a:rPr kumimoji="1" lang="ja-JP" altLang="en-US" sz="900">
              <a:solidFill>
                <a:srgbClr val="002060"/>
              </a:solidFill>
            </a:rPr>
            <a:t>給食関係者は毎月１回以上検便するとともに流行期はしばしば検便すること。他の職員及び児童についても必要に応じて行うこと 。</a:t>
          </a:r>
          <a:endParaRPr kumimoji="1" lang="en-US" altLang="ja-JP" sz="900">
            <a:solidFill>
              <a:srgbClr val="002060"/>
            </a:solidFill>
          </a:endParaRPr>
        </a:p>
        <a:p>
          <a:r>
            <a:rPr kumimoji="1" lang="ja-JP" altLang="en-US" sz="900">
              <a:solidFill>
                <a:srgbClr val="002060"/>
              </a:solidFill>
            </a:rPr>
            <a:t>・平成</a:t>
          </a:r>
          <a:r>
            <a:rPr kumimoji="1" lang="en-US" altLang="ja-JP" sz="900">
              <a:solidFill>
                <a:srgbClr val="002060"/>
              </a:solidFill>
            </a:rPr>
            <a:t>9</a:t>
          </a:r>
          <a:r>
            <a:rPr kumimoji="1" lang="ja-JP" altLang="en-US" sz="900">
              <a:solidFill>
                <a:srgbClr val="002060"/>
              </a:solidFill>
            </a:rPr>
            <a:t>年</a:t>
          </a:r>
          <a:r>
            <a:rPr kumimoji="1" lang="en-US" altLang="ja-JP" sz="900">
              <a:solidFill>
                <a:srgbClr val="002060"/>
              </a:solidFill>
            </a:rPr>
            <a:t>3</a:t>
          </a:r>
          <a:r>
            <a:rPr kumimoji="1" lang="ja-JP" altLang="en-US" sz="900">
              <a:solidFill>
                <a:srgbClr val="002060"/>
              </a:solidFill>
            </a:rPr>
            <a:t>月</a:t>
          </a:r>
          <a:r>
            <a:rPr kumimoji="1" lang="en-US" altLang="ja-JP" sz="900">
              <a:solidFill>
                <a:srgbClr val="002060"/>
              </a:solidFill>
            </a:rPr>
            <a:t>31</a:t>
          </a:r>
          <a:r>
            <a:rPr kumimoji="1" lang="ja-JP" altLang="en-US" sz="900">
              <a:solidFill>
                <a:srgbClr val="002060"/>
              </a:solidFill>
            </a:rPr>
            <a:t>日社援施第</a:t>
          </a:r>
          <a:r>
            <a:rPr kumimoji="1" lang="en-US" altLang="ja-JP" sz="900">
              <a:solidFill>
                <a:srgbClr val="002060"/>
              </a:solidFill>
            </a:rPr>
            <a:t>65</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社会福祉施設における衛生管理について</a:t>
          </a:r>
          <a:r>
            <a:rPr kumimoji="1" lang="en-US" altLang="ja-JP" sz="900">
              <a:solidFill>
                <a:srgbClr val="002060"/>
              </a:solidFill>
            </a:rPr>
            <a:t>｣ </a:t>
          </a:r>
          <a:r>
            <a:rPr kumimoji="1" lang="ja-JP" altLang="en-US" sz="900">
              <a:solidFill>
                <a:srgbClr val="002060"/>
              </a:solidFill>
            </a:rPr>
            <a:t>　調理従事者等は臨時職員も含め、定期的な健康診断及び月に</a:t>
          </a:r>
          <a:r>
            <a:rPr kumimoji="1" lang="en-US" altLang="ja-JP" sz="900">
              <a:solidFill>
                <a:srgbClr val="002060"/>
              </a:solidFill>
            </a:rPr>
            <a:t>1</a:t>
          </a:r>
          <a:r>
            <a:rPr kumimoji="1" lang="ja-JP" altLang="en-US" sz="900">
              <a:solidFill>
                <a:srgbClr val="002060"/>
              </a:solidFill>
            </a:rPr>
            <a:t>回以上の検便を受けること。検便検査には、腸管出血性大腸菌（Ｏ</a:t>
          </a:r>
          <a:r>
            <a:rPr kumimoji="1" lang="en-US" altLang="ja-JP" sz="900">
              <a:solidFill>
                <a:srgbClr val="002060"/>
              </a:solidFill>
            </a:rPr>
            <a:t>157</a:t>
          </a:r>
          <a:r>
            <a:rPr kumimoji="1" lang="ja-JP" altLang="en-US" sz="900">
              <a:solidFill>
                <a:srgbClr val="002060"/>
              </a:solidFill>
            </a:rPr>
            <a:t>等）の検査を含めること。 </a:t>
          </a:r>
          <a:endParaRPr kumimoji="1" lang="en-US" altLang="ja-JP" sz="900">
            <a:solidFill>
              <a:srgbClr val="002060"/>
            </a:solidFill>
          </a:endParaRPr>
        </a:p>
        <a:p>
          <a:r>
            <a:rPr kumimoji="1" lang="en-US" altLang="ja-JP" sz="900">
              <a:solidFill>
                <a:srgbClr val="002060"/>
              </a:solidFill>
            </a:rPr>
            <a:t>※</a:t>
          </a:r>
          <a:r>
            <a:rPr kumimoji="1" lang="ja-JP" altLang="en-US" sz="900">
              <a:solidFill>
                <a:srgbClr val="002060"/>
              </a:solidFill>
            </a:rPr>
            <a:t>県指導：給食担当、乳児担当（０歳児を受け入れるクラスの担当者）は毎月１回以上、その他の職員は３ヶ月  に１回、年４回以上実施すること。  乳児担当者の検便検査にはＯ</a:t>
          </a:r>
          <a:r>
            <a:rPr kumimoji="1" lang="en-US" altLang="ja-JP" sz="900">
              <a:solidFill>
                <a:srgbClr val="002060"/>
              </a:solidFill>
            </a:rPr>
            <a:t>157</a:t>
          </a:r>
          <a:r>
            <a:rPr kumimoji="1" lang="ja-JP" altLang="en-US" sz="900">
              <a:solidFill>
                <a:srgbClr val="002060"/>
              </a:solidFill>
            </a:rPr>
            <a:t>の検査を含めること。 </a:t>
          </a:r>
          <a:endParaRPr kumimoji="1" lang="en-US" altLang="ja-JP" sz="900">
            <a:solidFill>
              <a:srgbClr val="002060"/>
            </a:solidFill>
          </a:endParaRPr>
        </a:p>
      </xdr:txBody>
    </xdr:sp>
    <xdr:clientData/>
  </xdr:twoCellAnchor>
  <xdr:twoCellAnchor>
    <xdr:from>
      <xdr:col>41</xdr:col>
      <xdr:colOff>66675</xdr:colOff>
      <xdr:row>465</xdr:row>
      <xdr:rowOff>0</xdr:rowOff>
    </xdr:from>
    <xdr:to>
      <xdr:col>47</xdr:col>
      <xdr:colOff>0</xdr:colOff>
      <xdr:row>467</xdr:row>
      <xdr:rowOff>0</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8267700" y="106622850"/>
          <a:ext cx="4048125" cy="7239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平成</a:t>
          </a:r>
          <a:r>
            <a:rPr kumimoji="1" lang="en-US" altLang="ja-JP" sz="900">
              <a:solidFill>
                <a:srgbClr val="002060"/>
              </a:solidFill>
            </a:rPr>
            <a:t>9</a:t>
          </a:r>
          <a:r>
            <a:rPr kumimoji="1" lang="ja-JP" altLang="en-US" sz="900">
              <a:solidFill>
                <a:srgbClr val="002060"/>
              </a:solidFill>
            </a:rPr>
            <a:t>年</a:t>
          </a:r>
          <a:r>
            <a:rPr kumimoji="1" lang="en-US" altLang="ja-JP" sz="900">
              <a:solidFill>
                <a:srgbClr val="002060"/>
              </a:solidFill>
            </a:rPr>
            <a:t>3</a:t>
          </a:r>
          <a:r>
            <a:rPr kumimoji="1" lang="ja-JP" altLang="en-US" sz="900">
              <a:solidFill>
                <a:srgbClr val="002060"/>
              </a:solidFill>
            </a:rPr>
            <a:t>月</a:t>
          </a:r>
          <a:r>
            <a:rPr kumimoji="1" lang="en-US" altLang="ja-JP" sz="900">
              <a:solidFill>
                <a:srgbClr val="002060"/>
              </a:solidFill>
            </a:rPr>
            <a:t>31</a:t>
          </a:r>
          <a:r>
            <a:rPr kumimoji="1" lang="ja-JP" altLang="en-US" sz="900">
              <a:solidFill>
                <a:srgbClr val="002060"/>
              </a:solidFill>
            </a:rPr>
            <a:t>日社援施第</a:t>
          </a:r>
          <a:r>
            <a:rPr kumimoji="1" lang="en-US" altLang="ja-JP" sz="900">
              <a:solidFill>
                <a:srgbClr val="002060"/>
              </a:solidFill>
            </a:rPr>
            <a:t>65</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社会福祉施設における衛生管理について</a:t>
          </a:r>
          <a:r>
            <a:rPr kumimoji="1" lang="en-US" altLang="ja-JP" sz="900">
              <a:solidFill>
                <a:srgbClr val="002060"/>
              </a:solidFill>
            </a:rPr>
            <a:t>｣</a:t>
          </a:r>
        </a:p>
      </xdr:txBody>
    </xdr:sp>
    <xdr:clientData/>
  </xdr:twoCellAnchor>
  <xdr:twoCellAnchor>
    <xdr:from>
      <xdr:col>41</xdr:col>
      <xdr:colOff>66675</xdr:colOff>
      <xdr:row>491</xdr:row>
      <xdr:rowOff>0</xdr:rowOff>
    </xdr:from>
    <xdr:to>
      <xdr:col>47</xdr:col>
      <xdr:colOff>0</xdr:colOff>
      <xdr:row>495</xdr:row>
      <xdr:rowOff>19050</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8267700" y="111918750"/>
          <a:ext cx="4048125" cy="9906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モデル経理規程第</a:t>
          </a:r>
          <a:r>
            <a:rPr kumimoji="1" lang="en-US" altLang="ja-JP" sz="900">
              <a:solidFill>
                <a:srgbClr val="002060"/>
              </a:solidFill>
            </a:rPr>
            <a:t>13</a:t>
          </a:r>
          <a:r>
            <a:rPr kumimoji="1" lang="ja-JP" altLang="en-US" sz="900">
              <a:solidFill>
                <a:srgbClr val="002060"/>
              </a:solidFill>
            </a:rPr>
            <a:t>条、</a:t>
          </a:r>
          <a:r>
            <a:rPr kumimoji="1" lang="en-US" altLang="ja-JP" sz="900">
              <a:solidFill>
                <a:srgbClr val="002060"/>
              </a:solidFill>
            </a:rPr>
            <a:t>14</a:t>
          </a:r>
          <a:r>
            <a:rPr kumimoji="1" lang="ja-JP" altLang="en-US" sz="900">
              <a:solidFill>
                <a:srgbClr val="002060"/>
              </a:solidFill>
            </a:rPr>
            <a:t>条、</a:t>
          </a:r>
          <a:r>
            <a:rPr kumimoji="1" lang="en-US" altLang="ja-JP" sz="900">
              <a:solidFill>
                <a:srgbClr val="002060"/>
              </a:solidFill>
            </a:rPr>
            <a:t>24</a:t>
          </a:r>
          <a:r>
            <a:rPr kumimoji="1" lang="ja-JP" altLang="en-US" sz="900">
              <a:solidFill>
                <a:srgbClr val="002060"/>
              </a:solidFill>
            </a:rPr>
            <a:t>条、小規模法人経理規定第</a:t>
          </a:r>
          <a:r>
            <a:rPr kumimoji="1" lang="en-US" altLang="ja-JP" sz="900">
              <a:solidFill>
                <a:srgbClr val="002060"/>
              </a:solidFill>
            </a:rPr>
            <a:t>13</a:t>
          </a:r>
          <a:r>
            <a:rPr kumimoji="1" lang="ja-JP" altLang="en-US" sz="900">
              <a:solidFill>
                <a:srgbClr val="002060"/>
              </a:solidFill>
            </a:rPr>
            <a:t>条、</a:t>
          </a:r>
          <a:r>
            <a:rPr kumimoji="1" lang="en-US" altLang="ja-JP" sz="900">
              <a:solidFill>
                <a:srgbClr val="002060"/>
              </a:solidFill>
            </a:rPr>
            <a:t>14</a:t>
          </a:r>
          <a:r>
            <a:rPr kumimoji="1" lang="ja-JP" altLang="en-US" sz="900">
              <a:solidFill>
                <a:srgbClr val="002060"/>
              </a:solidFill>
            </a:rPr>
            <a:t>条、</a:t>
          </a:r>
          <a:r>
            <a:rPr kumimoji="1" lang="en-US" altLang="ja-JP" sz="900">
              <a:solidFill>
                <a:srgbClr val="002060"/>
              </a:solidFill>
            </a:rPr>
            <a:t>24</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すべての会計処理は会計伝票により処理すること。会計伝票には会計責任者の承認印を受けること。収納した金銭は必ず一旦金融機関に預け入れること。 </a:t>
          </a:r>
          <a:endParaRPr kumimoji="1" lang="en-US" altLang="ja-JP" sz="900">
            <a:solidFill>
              <a:srgbClr val="002060"/>
            </a:solidFill>
          </a:endParaRPr>
        </a:p>
      </xdr:txBody>
    </xdr:sp>
    <xdr:clientData/>
  </xdr:twoCellAnchor>
  <xdr:twoCellAnchor>
    <xdr:from>
      <xdr:col>41</xdr:col>
      <xdr:colOff>66675</xdr:colOff>
      <xdr:row>497</xdr:row>
      <xdr:rowOff>0</xdr:rowOff>
    </xdr:from>
    <xdr:to>
      <xdr:col>47</xdr:col>
      <xdr:colOff>0</xdr:colOff>
      <xdr:row>499</xdr:row>
      <xdr:rowOff>0</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8267700" y="113385600"/>
          <a:ext cx="4048125" cy="14478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モデル経理規程第</a:t>
          </a:r>
          <a:r>
            <a:rPr kumimoji="1" lang="en-US" altLang="ja-JP" sz="900">
              <a:solidFill>
                <a:srgbClr val="002060"/>
              </a:solidFill>
            </a:rPr>
            <a:t>13</a:t>
          </a:r>
          <a:r>
            <a:rPr kumimoji="1" lang="ja-JP" altLang="en-US" sz="900">
              <a:solidFill>
                <a:srgbClr val="002060"/>
              </a:solidFill>
            </a:rPr>
            <a:t>条、</a:t>
          </a:r>
          <a:r>
            <a:rPr kumimoji="1" lang="en-US" altLang="ja-JP" sz="900">
              <a:solidFill>
                <a:srgbClr val="002060"/>
              </a:solidFill>
            </a:rPr>
            <a:t>26</a:t>
          </a:r>
          <a:r>
            <a:rPr kumimoji="1" lang="ja-JP" altLang="en-US" sz="900">
              <a:solidFill>
                <a:srgbClr val="002060"/>
              </a:solidFill>
            </a:rPr>
            <a:t>条、</a:t>
          </a:r>
          <a:r>
            <a:rPr kumimoji="1" lang="en-US" altLang="ja-JP" sz="900">
              <a:solidFill>
                <a:srgbClr val="002060"/>
              </a:solidFill>
            </a:rPr>
            <a:t>28</a:t>
          </a:r>
          <a:r>
            <a:rPr kumimoji="1" lang="ja-JP" altLang="en-US" sz="900">
              <a:solidFill>
                <a:srgbClr val="002060"/>
              </a:solidFill>
            </a:rPr>
            <a:t>条、小規模法人経理規定第</a:t>
          </a:r>
          <a:r>
            <a:rPr kumimoji="1" lang="en-US" altLang="ja-JP" sz="900">
              <a:solidFill>
                <a:srgbClr val="002060"/>
              </a:solidFill>
            </a:rPr>
            <a:t>13</a:t>
          </a:r>
          <a:r>
            <a:rPr kumimoji="1" lang="ja-JP" altLang="en-US" sz="900">
              <a:solidFill>
                <a:srgbClr val="002060"/>
              </a:solidFill>
            </a:rPr>
            <a:t>条、</a:t>
          </a:r>
          <a:r>
            <a:rPr kumimoji="1" lang="en-US" altLang="ja-JP" sz="900">
              <a:solidFill>
                <a:srgbClr val="002060"/>
              </a:solidFill>
            </a:rPr>
            <a:t>26</a:t>
          </a:r>
          <a:r>
            <a:rPr kumimoji="1" lang="ja-JP" altLang="en-US" sz="900">
              <a:solidFill>
                <a:srgbClr val="002060"/>
              </a:solidFill>
            </a:rPr>
            <a:t>条、</a:t>
          </a:r>
          <a:r>
            <a:rPr kumimoji="1" lang="en-US" altLang="ja-JP" sz="900">
              <a:solidFill>
                <a:srgbClr val="002060"/>
              </a:solidFill>
            </a:rPr>
            <a:t>28</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すべての会計処理は会計伝票により処理すること。会計伝票には会計責任者の承認印を受けること。</a:t>
          </a:r>
          <a:endParaRPr kumimoji="1" lang="en-US" altLang="ja-JP" sz="900">
            <a:solidFill>
              <a:srgbClr val="002060"/>
            </a:solidFill>
          </a:endParaRPr>
        </a:p>
        <a:p>
          <a:r>
            <a:rPr kumimoji="1" lang="ja-JP" altLang="en-US" sz="900">
              <a:solidFill>
                <a:srgbClr val="002060"/>
              </a:solidFill>
            </a:rPr>
            <a:t>保管できる小口現金の限度額は経理規程で定めた額とする。（経理規程を確認すること） </a:t>
          </a:r>
          <a:endParaRPr kumimoji="1" lang="en-US" altLang="ja-JP" sz="900">
            <a:solidFill>
              <a:srgbClr val="002060"/>
            </a:solidFill>
          </a:endParaRPr>
        </a:p>
      </xdr:txBody>
    </xdr:sp>
    <xdr:clientData/>
  </xdr:twoCellAnchor>
  <xdr:twoCellAnchor>
    <xdr:from>
      <xdr:col>41</xdr:col>
      <xdr:colOff>66675</xdr:colOff>
      <xdr:row>502</xdr:row>
      <xdr:rowOff>0</xdr:rowOff>
    </xdr:from>
    <xdr:to>
      <xdr:col>47</xdr:col>
      <xdr:colOff>0</xdr:colOff>
      <xdr:row>503</xdr:row>
      <xdr:rowOff>19050</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8267700" y="133654800"/>
          <a:ext cx="4048125" cy="7620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モデル経理規程第</a:t>
          </a:r>
          <a:r>
            <a:rPr kumimoji="1" lang="en-US" altLang="ja-JP" sz="900">
              <a:solidFill>
                <a:srgbClr val="002060"/>
              </a:solidFill>
            </a:rPr>
            <a:t>32</a:t>
          </a:r>
          <a:r>
            <a:rPr kumimoji="1" lang="ja-JP" altLang="en-US" sz="900">
              <a:solidFill>
                <a:srgbClr val="002060"/>
              </a:solidFill>
            </a:rPr>
            <a:t>条、小規模法人経理規定第</a:t>
          </a:r>
          <a:r>
            <a:rPr kumimoji="1" lang="en-US" altLang="ja-JP" sz="900">
              <a:solidFill>
                <a:srgbClr val="002060"/>
              </a:solidFill>
            </a:rPr>
            <a:t>32</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月次試算表を作成し、翌月○○日までに理事長に提出すること</a:t>
          </a:r>
          <a:endParaRPr kumimoji="1" lang="en-US" altLang="ja-JP" sz="900">
            <a:solidFill>
              <a:srgbClr val="002060"/>
            </a:solidFill>
          </a:endParaRPr>
        </a:p>
      </xdr:txBody>
    </xdr:sp>
    <xdr:clientData/>
  </xdr:twoCellAnchor>
  <xdr:twoCellAnchor>
    <xdr:from>
      <xdr:col>41</xdr:col>
      <xdr:colOff>85725</xdr:colOff>
      <xdr:row>34</xdr:row>
      <xdr:rowOff>0</xdr:rowOff>
    </xdr:from>
    <xdr:to>
      <xdr:col>47</xdr:col>
      <xdr:colOff>19050</xdr:colOff>
      <xdr:row>36</xdr:row>
      <xdr:rowOff>0</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286750" y="8905875"/>
          <a:ext cx="4048125" cy="7524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・子ども・子育て支援法第</a:t>
          </a:r>
          <a:r>
            <a:rPr kumimoji="1" lang="en-US" altLang="ja-JP" sz="1000">
              <a:solidFill>
                <a:srgbClr val="002060"/>
              </a:solidFill>
            </a:rPr>
            <a:t>33</a:t>
          </a:r>
          <a:r>
            <a:rPr kumimoji="1" lang="ja-JP" altLang="en-US" sz="1000">
              <a:solidFill>
                <a:srgbClr val="002060"/>
              </a:solidFill>
            </a:rPr>
            <a:t>条第</a:t>
          </a:r>
          <a:r>
            <a:rPr kumimoji="1" lang="en-US" altLang="ja-JP" sz="1000">
              <a:solidFill>
                <a:srgbClr val="002060"/>
              </a:solidFill>
            </a:rPr>
            <a:t>6</a:t>
          </a:r>
          <a:r>
            <a:rPr kumimoji="1" lang="ja-JP" altLang="en-US" sz="1000">
              <a:solidFill>
                <a:srgbClr val="002060"/>
              </a:solidFill>
            </a:rPr>
            <a:t>項、第</a:t>
          </a:r>
          <a:r>
            <a:rPr kumimoji="1" lang="en-US" altLang="ja-JP" sz="1000">
              <a:solidFill>
                <a:srgbClr val="002060"/>
              </a:solidFill>
            </a:rPr>
            <a:t>55</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・子ども・子育て支援法施行規則第</a:t>
          </a:r>
          <a:r>
            <a:rPr kumimoji="1" lang="en-US" altLang="ja-JP" sz="1000">
              <a:solidFill>
                <a:srgbClr val="002060"/>
              </a:solidFill>
            </a:rPr>
            <a:t>45</a:t>
          </a:r>
          <a:r>
            <a:rPr kumimoji="1" lang="ja-JP" altLang="en-US" sz="1000">
              <a:solidFill>
                <a:srgbClr val="002060"/>
              </a:solidFill>
            </a:rPr>
            <a:t>条、第</a:t>
          </a:r>
          <a:r>
            <a:rPr kumimoji="1" lang="en-US" altLang="ja-JP" sz="1000">
              <a:solidFill>
                <a:srgbClr val="002060"/>
              </a:solidFill>
            </a:rPr>
            <a:t>46</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114300</xdr:colOff>
      <xdr:row>101</xdr:row>
      <xdr:rowOff>0</xdr:rowOff>
    </xdr:from>
    <xdr:to>
      <xdr:col>46</xdr:col>
      <xdr:colOff>619125</xdr:colOff>
      <xdr:row>105</xdr:row>
      <xdr:rowOff>0</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8315325" y="28232100"/>
          <a:ext cx="3933825" cy="9810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運営基準第</a:t>
          </a:r>
          <a:r>
            <a:rPr kumimoji="1" lang="en-US" altLang="ja-JP" sz="1000">
              <a:solidFill>
                <a:srgbClr val="002060"/>
              </a:solidFill>
            </a:rPr>
            <a:t>22</a:t>
          </a:r>
          <a:r>
            <a:rPr kumimoji="1" lang="ja-JP" altLang="en-US" sz="1000">
              <a:solidFill>
                <a:srgbClr val="002060"/>
              </a:solidFill>
            </a:rPr>
            <a:t>条</a:t>
          </a:r>
          <a:endParaRPr kumimoji="1" lang="en-US" altLang="ja-JP" sz="1000">
            <a:solidFill>
              <a:srgbClr val="002060"/>
            </a:solidFill>
          </a:endParaRPr>
        </a:p>
        <a:p>
          <a:r>
            <a:rPr kumimoji="1" lang="ja-JP" altLang="en-US" sz="900">
              <a:solidFill>
                <a:srgbClr val="002060"/>
              </a:solidFill>
            </a:rPr>
            <a:t>・（園長の資格）認定こども園法施行規則第</a:t>
          </a:r>
          <a:r>
            <a:rPr kumimoji="1" lang="en-US" altLang="ja-JP" sz="900">
              <a:solidFill>
                <a:srgbClr val="002060"/>
              </a:solidFill>
            </a:rPr>
            <a:t>12</a:t>
          </a:r>
          <a:r>
            <a:rPr kumimoji="1" lang="ja-JP" altLang="en-US" sz="900">
              <a:solidFill>
                <a:srgbClr val="002060"/>
              </a:solidFill>
            </a:rPr>
            <a:t>条、</a:t>
          </a:r>
          <a:r>
            <a:rPr kumimoji="1" lang="en-US" altLang="ja-JP" sz="900">
              <a:solidFill>
                <a:srgbClr val="002060"/>
              </a:solidFill>
            </a:rPr>
            <a:t>13</a:t>
          </a:r>
          <a:r>
            <a:rPr kumimoji="1" lang="ja-JP" altLang="en-US" sz="900">
              <a:solidFill>
                <a:srgbClr val="002060"/>
              </a:solidFill>
            </a:rPr>
            <a:t>条</a:t>
          </a:r>
        </a:p>
        <a:p>
          <a:r>
            <a:rPr kumimoji="1" lang="ja-JP" altLang="en-US" sz="900">
              <a:solidFill>
                <a:srgbClr val="002060"/>
              </a:solidFill>
            </a:rPr>
            <a:t>・（副園長・教頭の資格）認定こども園法施行規則第</a:t>
          </a:r>
          <a:r>
            <a:rPr kumimoji="1" lang="en-US" altLang="ja-JP" sz="900">
              <a:solidFill>
                <a:srgbClr val="002060"/>
              </a:solidFill>
            </a:rPr>
            <a:t>14</a:t>
          </a:r>
          <a:r>
            <a:rPr kumimoji="1" lang="ja-JP" altLang="en-US" sz="900">
              <a:solidFill>
                <a:srgbClr val="002060"/>
              </a:solidFill>
            </a:rPr>
            <a:t>条</a:t>
          </a:r>
          <a:endParaRPr kumimoji="1" lang="en-US" altLang="ja-JP" sz="900">
            <a:solidFill>
              <a:srgbClr val="002060"/>
            </a:solidFill>
          </a:endParaRPr>
        </a:p>
      </xdr:txBody>
    </xdr:sp>
    <xdr:clientData/>
  </xdr:twoCellAnchor>
  <xdr:twoCellAnchor>
    <xdr:from>
      <xdr:col>41</xdr:col>
      <xdr:colOff>66675</xdr:colOff>
      <xdr:row>213</xdr:row>
      <xdr:rowOff>0</xdr:rowOff>
    </xdr:from>
    <xdr:to>
      <xdr:col>47</xdr:col>
      <xdr:colOff>0</xdr:colOff>
      <xdr:row>221</xdr:row>
      <xdr:rowOff>0</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8267700" y="54054375"/>
          <a:ext cx="4048125" cy="19907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800">
              <a:solidFill>
                <a:srgbClr val="002060"/>
              </a:solidFill>
            </a:rPr>
            <a:t>・認定こども園法施行規則第</a:t>
          </a:r>
          <a:r>
            <a:rPr kumimoji="1" lang="en-US" altLang="ja-JP" sz="800">
              <a:solidFill>
                <a:srgbClr val="002060"/>
              </a:solidFill>
            </a:rPr>
            <a:t>27</a:t>
          </a:r>
          <a:r>
            <a:rPr kumimoji="1" lang="ja-JP" altLang="en-US" sz="800">
              <a:solidFill>
                <a:srgbClr val="002060"/>
              </a:solidFill>
            </a:rPr>
            <a:t>条で準用する学校保健安全法施行規則</a:t>
          </a:r>
        </a:p>
        <a:p>
          <a:r>
            <a:rPr kumimoji="1" lang="ja-JP" altLang="en-US" sz="800">
              <a:solidFill>
                <a:srgbClr val="002060"/>
              </a:solidFill>
            </a:rPr>
            <a:t>第</a:t>
          </a:r>
          <a:r>
            <a:rPr kumimoji="1" lang="en-US" altLang="ja-JP" sz="800">
              <a:solidFill>
                <a:srgbClr val="002060"/>
              </a:solidFill>
            </a:rPr>
            <a:t>1</a:t>
          </a:r>
          <a:r>
            <a:rPr kumimoji="1" lang="ja-JP" altLang="en-US" sz="800">
              <a:solidFill>
                <a:srgbClr val="002060"/>
              </a:solidFill>
            </a:rPr>
            <a:t>条　学校保健安全法第</a:t>
          </a:r>
          <a:r>
            <a:rPr kumimoji="1" lang="en-US" altLang="ja-JP" sz="800">
              <a:solidFill>
                <a:srgbClr val="002060"/>
              </a:solidFill>
            </a:rPr>
            <a:t>5</a:t>
          </a:r>
          <a:r>
            <a:rPr kumimoji="1" lang="ja-JP" altLang="en-US" sz="800">
              <a:solidFill>
                <a:srgbClr val="002060"/>
              </a:solidFill>
            </a:rPr>
            <a:t>条の学校衛生検査は、他の法令に基づくもののほか、毎学年定期に、法第</a:t>
          </a:r>
          <a:r>
            <a:rPr kumimoji="1" lang="en-US" altLang="ja-JP" sz="800">
              <a:solidFill>
                <a:srgbClr val="002060"/>
              </a:solidFill>
            </a:rPr>
            <a:t>6</a:t>
          </a:r>
          <a:r>
            <a:rPr kumimoji="1" lang="ja-JP" altLang="en-US" sz="800">
              <a:solidFill>
                <a:srgbClr val="002060"/>
              </a:solidFill>
            </a:rPr>
            <a:t>条に規定する学校環境衛生基準に基づき行わなければならない。</a:t>
          </a:r>
        </a:p>
        <a:p>
          <a:r>
            <a:rPr kumimoji="1" lang="ja-JP" altLang="en-US" sz="800">
              <a:solidFill>
                <a:srgbClr val="002060"/>
              </a:solidFill>
            </a:rPr>
            <a:t>２　幼保連携型認定こども園においては、必要があるときは、臨時に、環境衛生検査を行うものとする。</a:t>
          </a:r>
        </a:p>
        <a:p>
          <a:r>
            <a:rPr kumimoji="1" lang="ja-JP" altLang="en-US" sz="800">
              <a:solidFill>
                <a:srgbClr val="002060"/>
              </a:solidFill>
            </a:rPr>
            <a:t>第</a:t>
          </a:r>
          <a:r>
            <a:rPr kumimoji="1" lang="en-US" altLang="ja-JP" sz="800">
              <a:solidFill>
                <a:srgbClr val="002060"/>
              </a:solidFill>
            </a:rPr>
            <a:t>2</a:t>
          </a:r>
          <a:r>
            <a:rPr kumimoji="1" lang="ja-JP" altLang="en-US" sz="800">
              <a:solidFill>
                <a:srgbClr val="002060"/>
              </a:solidFill>
            </a:rPr>
            <a:t>条　幼保連携型認定こども園においては、前条の環境衛生検査のほか、食器等を含めた日常的な点検を行い、環境衛生の維持又は改善を図らなければならない。</a:t>
          </a:r>
        </a:p>
        <a:p>
          <a:r>
            <a:rPr kumimoji="1" lang="ja-JP" altLang="en-US" sz="800">
              <a:solidFill>
                <a:srgbClr val="002060"/>
              </a:solidFill>
            </a:rPr>
            <a:t>・幼保連携型認定こども園教育・保育要領 第３章第３</a:t>
          </a:r>
          <a:endParaRPr kumimoji="1" lang="en-US" altLang="ja-JP" sz="800">
            <a:solidFill>
              <a:srgbClr val="002060"/>
            </a:solidFill>
          </a:endParaRPr>
        </a:p>
      </xdr:txBody>
    </xdr:sp>
    <xdr:clientData/>
  </xdr:twoCellAnchor>
  <xdr:twoCellAnchor>
    <xdr:from>
      <xdr:col>41</xdr:col>
      <xdr:colOff>50800</xdr:colOff>
      <xdr:row>329</xdr:row>
      <xdr:rowOff>146050</xdr:rowOff>
    </xdr:from>
    <xdr:to>
      <xdr:col>52</xdr:col>
      <xdr:colOff>444500</xdr:colOff>
      <xdr:row>339</xdr:row>
      <xdr:rowOff>190500</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8121650" y="80994250"/>
          <a:ext cx="7658100" cy="24066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900">
              <a:solidFill>
                <a:srgbClr val="002060"/>
              </a:solidFill>
            </a:rPr>
            <a:t>根拠</a:t>
          </a:r>
          <a:r>
            <a:rPr kumimoji="1" lang="en-US" altLang="ja-JP" sz="1000">
              <a:solidFill>
                <a:srgbClr val="002060"/>
              </a:solidFill>
            </a:rPr>
            <a:t>】</a:t>
          </a:r>
          <a:r>
            <a:rPr kumimoji="1" lang="ja-JP" altLang="en-US" sz="800">
              <a:solidFill>
                <a:srgbClr val="002060"/>
              </a:solidFill>
            </a:rPr>
            <a:t>・認定こども園法第</a:t>
          </a:r>
          <a:r>
            <a:rPr kumimoji="1" lang="en-US" altLang="ja-JP" sz="800">
              <a:solidFill>
                <a:srgbClr val="002060"/>
              </a:solidFill>
            </a:rPr>
            <a:t>2</a:t>
          </a:r>
          <a:r>
            <a:rPr kumimoji="1" lang="ja-JP" altLang="en-US" sz="800">
              <a:solidFill>
                <a:srgbClr val="002060"/>
              </a:solidFill>
            </a:rPr>
            <a:t>条第</a:t>
          </a:r>
          <a:r>
            <a:rPr kumimoji="1" lang="en-US" altLang="ja-JP" sz="800">
              <a:solidFill>
                <a:srgbClr val="002060"/>
              </a:solidFill>
            </a:rPr>
            <a:t>7</a:t>
          </a:r>
          <a:r>
            <a:rPr kumimoji="1" lang="ja-JP" altLang="en-US" sz="800">
              <a:solidFill>
                <a:srgbClr val="002060"/>
              </a:solidFill>
            </a:rPr>
            <a:t>項</a:t>
          </a:r>
        </a:p>
        <a:p>
          <a:r>
            <a:rPr kumimoji="1" lang="ja-JP" altLang="en-US" sz="800">
              <a:solidFill>
                <a:srgbClr val="002060"/>
              </a:solidFill>
            </a:rPr>
            <a:t>幼保連携型認定こども園は、満</a:t>
          </a:r>
          <a:r>
            <a:rPr kumimoji="1" lang="en-US" altLang="ja-JP" sz="800">
              <a:solidFill>
                <a:srgbClr val="002060"/>
              </a:solidFill>
            </a:rPr>
            <a:t>3</a:t>
          </a:r>
          <a:r>
            <a:rPr kumimoji="1" lang="ja-JP" altLang="en-US" sz="800">
              <a:solidFill>
                <a:srgbClr val="002060"/>
              </a:solidFill>
            </a:rPr>
            <a:t>歳以上の子どもに対する教育並びに保育を必要とする子どもに対する保育を一体的に行い、保護者に対する子育ての支援を行うことを目的として設置される施設</a:t>
          </a:r>
        </a:p>
        <a:p>
          <a:r>
            <a:rPr kumimoji="1" lang="ja-JP" altLang="en-US" sz="800">
              <a:solidFill>
                <a:srgbClr val="002060"/>
              </a:solidFill>
            </a:rPr>
            <a:t>・「子育て支援事業」の定義</a:t>
          </a:r>
          <a:r>
            <a:rPr kumimoji="1" lang="en-US" altLang="ja-JP" sz="800">
              <a:solidFill>
                <a:srgbClr val="002060"/>
              </a:solidFill>
            </a:rPr>
            <a:t>(</a:t>
          </a:r>
          <a:r>
            <a:rPr kumimoji="1" lang="ja-JP" altLang="en-US" sz="800">
              <a:solidFill>
                <a:srgbClr val="002060"/>
              </a:solidFill>
            </a:rPr>
            <a:t>認定こども園法第</a:t>
          </a:r>
          <a:r>
            <a:rPr kumimoji="1" lang="en-US" altLang="ja-JP" sz="800">
              <a:solidFill>
                <a:srgbClr val="002060"/>
              </a:solidFill>
            </a:rPr>
            <a:t>2</a:t>
          </a:r>
          <a:r>
            <a:rPr kumimoji="1" lang="ja-JP" altLang="en-US" sz="800">
              <a:solidFill>
                <a:srgbClr val="002060"/>
              </a:solidFill>
            </a:rPr>
            <a:t>条第</a:t>
          </a:r>
          <a:r>
            <a:rPr kumimoji="1" lang="en-US" altLang="ja-JP" sz="800">
              <a:solidFill>
                <a:srgbClr val="002060"/>
              </a:solidFill>
            </a:rPr>
            <a:t>12</a:t>
          </a:r>
          <a:r>
            <a:rPr kumimoji="1" lang="ja-JP" altLang="en-US" sz="800">
              <a:solidFill>
                <a:srgbClr val="002060"/>
              </a:solidFill>
            </a:rPr>
            <a:t>項、認定こども園法施行規則第</a:t>
          </a:r>
          <a:r>
            <a:rPr kumimoji="1" lang="en-US" altLang="ja-JP" sz="800">
              <a:solidFill>
                <a:srgbClr val="002060"/>
              </a:solidFill>
            </a:rPr>
            <a:t>2</a:t>
          </a:r>
          <a:r>
            <a:rPr kumimoji="1" lang="ja-JP" altLang="en-US" sz="800">
              <a:solidFill>
                <a:srgbClr val="002060"/>
              </a:solidFill>
            </a:rPr>
            <a:t>条</a:t>
          </a:r>
          <a:r>
            <a:rPr kumimoji="1" lang="en-US" altLang="ja-JP" sz="800">
              <a:solidFill>
                <a:srgbClr val="002060"/>
              </a:solidFill>
            </a:rPr>
            <a:t>)</a:t>
          </a:r>
        </a:p>
        <a:p>
          <a:r>
            <a:rPr kumimoji="1" lang="en-US" altLang="ja-JP" sz="800">
              <a:solidFill>
                <a:srgbClr val="002060"/>
              </a:solidFill>
            </a:rPr>
            <a:t>① </a:t>
          </a:r>
          <a:r>
            <a:rPr kumimoji="1" lang="ja-JP" altLang="en-US" sz="800">
              <a:solidFill>
                <a:srgbClr val="002060"/>
              </a:solidFill>
            </a:rPr>
            <a:t>親子が相互の交流を行う場所を開設する等により、子育てに関する保護者からの相談に応じ、必要な情報の提供等の援助を行う事業</a:t>
          </a:r>
        </a:p>
        <a:p>
          <a:r>
            <a:rPr kumimoji="1" lang="ja-JP" altLang="en-US" sz="800">
              <a:solidFill>
                <a:srgbClr val="002060"/>
              </a:solidFill>
            </a:rPr>
            <a:t>② 家庭に職員を派遣し、子育てに関する保護者からの相談に応じ、必要な情報の提供等の援助を行う事業</a:t>
          </a:r>
        </a:p>
        <a:p>
          <a:r>
            <a:rPr kumimoji="1" lang="ja-JP" altLang="en-US" sz="800">
              <a:solidFill>
                <a:srgbClr val="002060"/>
              </a:solidFill>
            </a:rPr>
            <a:t>③ 保護者の疾病等の理由により、家庭において保育されることが一時的に困難となった子どもにつき、認定こども園又はその居宅において保護を行う事業</a:t>
          </a:r>
        </a:p>
        <a:p>
          <a:r>
            <a:rPr kumimoji="1" lang="ja-JP" altLang="en-US" sz="800">
              <a:solidFill>
                <a:srgbClr val="002060"/>
              </a:solidFill>
            </a:rPr>
            <a:t>④ 子育て支援を希望する保護者と、子育て支援を実施する者との間の連絡及び調整を行う事業</a:t>
          </a:r>
        </a:p>
        <a:p>
          <a:r>
            <a:rPr kumimoji="1" lang="ja-JP" altLang="en-US" sz="800">
              <a:solidFill>
                <a:srgbClr val="002060"/>
              </a:solidFill>
            </a:rPr>
            <a:t>⑤ 地域の子育て支援を行う者に対する必要な情報の提供及び助言を行う事業</a:t>
          </a:r>
        </a:p>
        <a:p>
          <a:r>
            <a:rPr kumimoji="1" lang="ja-JP" altLang="en-US" sz="800">
              <a:solidFill>
                <a:srgbClr val="002060"/>
              </a:solidFill>
            </a:rPr>
            <a:t>・認可基準第</a:t>
          </a:r>
          <a:r>
            <a:rPr kumimoji="1" lang="en-US" altLang="ja-JP" sz="800">
              <a:solidFill>
                <a:srgbClr val="002060"/>
              </a:solidFill>
            </a:rPr>
            <a:t>25</a:t>
          </a:r>
          <a:r>
            <a:rPr kumimoji="1" lang="ja-JP" altLang="en-US" sz="800">
              <a:solidFill>
                <a:srgbClr val="002060"/>
              </a:solidFill>
            </a:rPr>
            <a:t>条</a:t>
          </a:r>
        </a:p>
        <a:p>
          <a:r>
            <a:rPr kumimoji="1" lang="ja-JP" altLang="en-US" sz="800">
              <a:solidFill>
                <a:srgbClr val="002060"/>
              </a:solidFill>
            </a:rPr>
            <a:t>幼保連携型認定こども園における保護者に対する子育て支援は、保護者が子育てを自ら実践する力の向上を積極的に支援することを旨として、教育及び保育に関する専門性を十分に活用し、子育て支援事業のうち、その所在する地域における教育及び保育に対する需要に照らし当該地域において実施することが必要と認められるものを、保護者の要請に応じ適切に提供し得る体制の下で行うものとする。その際、地域の人材や社会資源の活用を図るよう努めるものとする。</a:t>
          </a:r>
          <a:endParaRPr kumimoji="1" lang="en-US" altLang="ja-JP" sz="800">
            <a:solidFill>
              <a:srgbClr val="002060"/>
            </a:solidFill>
          </a:endParaRPr>
        </a:p>
      </xdr:txBody>
    </xdr:sp>
    <xdr:clientData/>
  </xdr:twoCellAnchor>
  <xdr:twoCellAnchor>
    <xdr:from>
      <xdr:col>41</xdr:col>
      <xdr:colOff>85725</xdr:colOff>
      <xdr:row>277</xdr:row>
      <xdr:rowOff>142876</xdr:rowOff>
    </xdr:from>
    <xdr:to>
      <xdr:col>47</xdr:col>
      <xdr:colOff>19050</xdr:colOff>
      <xdr:row>280</xdr:row>
      <xdr:rowOff>200025</xdr:rowOff>
    </xdr:to>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8286750" y="74380726"/>
          <a:ext cx="4048125" cy="81914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ysClr val="windowText" lastClr="000000"/>
              </a:solidFill>
            </a:rPr>
            <a:t>根拠</a:t>
          </a:r>
          <a:r>
            <a:rPr kumimoji="1" lang="en-US" altLang="ja-JP" sz="1000">
              <a:solidFill>
                <a:sysClr val="windowText" lastClr="000000"/>
              </a:solidFill>
            </a:rPr>
            <a:t>】</a:t>
          </a:r>
          <a:r>
            <a:rPr kumimoji="1" lang="ja-JP" altLang="en-US" sz="1000">
              <a:solidFill>
                <a:sysClr val="windowText" lastClr="000000"/>
              </a:solidFill>
            </a:rPr>
            <a:t>令和４年</a:t>
          </a:r>
          <a:r>
            <a:rPr kumimoji="1" lang="en-US" altLang="ja-JP" sz="1000">
              <a:solidFill>
                <a:sysClr val="windowText" lastClr="000000"/>
              </a:solidFill>
            </a:rPr>
            <a:t>12</a:t>
          </a:r>
          <a:r>
            <a:rPr kumimoji="1" lang="ja-JP" altLang="en-US" sz="1000">
              <a:solidFill>
                <a:sysClr val="windowText" lastClr="000000"/>
              </a:solidFill>
            </a:rPr>
            <a:t>月</a:t>
          </a:r>
          <a:r>
            <a:rPr kumimoji="1" lang="en-US" altLang="ja-JP" sz="1000">
              <a:solidFill>
                <a:sysClr val="windowText" lastClr="000000"/>
              </a:solidFill>
            </a:rPr>
            <a:t>23</a:t>
          </a:r>
          <a:r>
            <a:rPr kumimoji="1" lang="ja-JP" altLang="en-US" sz="1000">
              <a:solidFill>
                <a:sysClr val="windowText" lastClr="000000"/>
              </a:solidFill>
            </a:rPr>
            <a:t>日厚生労働省子ども家庭局総務課外事務連絡「児童福祉施設等における業務継続計画等について」</a:t>
          </a:r>
          <a:endParaRPr kumimoji="1" lang="en-US" altLang="ja-JP" sz="900">
            <a:solidFill>
              <a:sysClr val="windowText" lastClr="000000"/>
            </a:solidFill>
          </a:endParaRPr>
        </a:p>
      </xdr:txBody>
    </xdr:sp>
    <xdr:clientData/>
  </xdr:twoCellAnchor>
  <xdr:twoCellAnchor>
    <xdr:from>
      <xdr:col>41</xdr:col>
      <xdr:colOff>152400</xdr:colOff>
      <xdr:row>78</xdr:row>
      <xdr:rowOff>0</xdr:rowOff>
    </xdr:from>
    <xdr:to>
      <xdr:col>47</xdr:col>
      <xdr:colOff>85725</xdr:colOff>
      <xdr:row>79</xdr:row>
      <xdr:rowOff>0</xdr:rowOff>
    </xdr:to>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8353425" y="21564600"/>
          <a:ext cx="4048125" cy="5334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労働安全衛生規則第４３条、第４４条</a:t>
          </a:r>
          <a:endParaRPr kumimoji="1" lang="en-US" altLang="ja-JP" sz="900">
            <a:solidFill>
              <a:srgbClr val="002060"/>
            </a:solidFill>
          </a:endParaRPr>
        </a:p>
      </xdr:txBody>
    </xdr:sp>
    <xdr:clientData/>
  </xdr:twoCellAnchor>
  <xdr:twoCellAnchor>
    <xdr:from>
      <xdr:col>41</xdr:col>
      <xdr:colOff>57150</xdr:colOff>
      <xdr:row>46</xdr:row>
      <xdr:rowOff>219075</xdr:rowOff>
    </xdr:from>
    <xdr:to>
      <xdr:col>47</xdr:col>
      <xdr:colOff>0</xdr:colOff>
      <xdr:row>49</xdr:row>
      <xdr:rowOff>0</xdr:rowOff>
    </xdr:to>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8258175" y="14287500"/>
          <a:ext cx="4057650" cy="257175"/>
        </a:xfrm>
        <a:prstGeom prst="rect">
          <a:avLst/>
        </a:prstGeom>
        <a:solidFill>
          <a:srgbClr val="5B9BD5">
            <a:lumMod val="20000"/>
            <a:lumOff val="80000"/>
          </a:srgbClr>
        </a:solidFill>
        <a:ln w="9525" cmpd="sng">
          <a:solidFill>
            <a:srgbClr val="00206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根拠</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労働安全衛生法第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66</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条の８の３</a:t>
          </a:r>
          <a:endPar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95250</xdr:colOff>
      <xdr:row>275</xdr:row>
      <xdr:rowOff>9525</xdr:rowOff>
    </xdr:from>
    <xdr:to>
      <xdr:col>46</xdr:col>
      <xdr:colOff>542922</xdr:colOff>
      <xdr:row>277</xdr:row>
      <xdr:rowOff>85724</xdr:rowOff>
    </xdr:to>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8296275" y="69913500"/>
          <a:ext cx="3876672" cy="561974"/>
        </a:xfrm>
        <a:prstGeom prst="rect">
          <a:avLst/>
        </a:prstGeom>
        <a:solidFill>
          <a:srgbClr val="5B9BD5">
            <a:lumMod val="20000"/>
            <a:lumOff val="80000"/>
          </a:srgbClr>
        </a:solidFill>
        <a:ln w="9525" cmpd="sng">
          <a:solidFill>
            <a:srgbClr val="00206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根拠</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土砂災害警戒区域等における土砂災害防止対策の推進に関する法律第８条の２</a:t>
          </a:r>
          <a:endParaRPr kumimoji="1" lang="en-US"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85725</xdr:colOff>
      <xdr:row>273</xdr:row>
      <xdr:rowOff>114299</xdr:rowOff>
    </xdr:from>
    <xdr:to>
      <xdr:col>46</xdr:col>
      <xdr:colOff>533397</xdr:colOff>
      <xdr:row>274</xdr:row>
      <xdr:rowOff>190498</xdr:rowOff>
    </xdr:to>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8286750" y="69522974"/>
          <a:ext cx="3876672" cy="323849"/>
        </a:xfrm>
        <a:prstGeom prst="rect">
          <a:avLst/>
        </a:prstGeom>
        <a:solidFill>
          <a:srgbClr val="5B9BD5">
            <a:lumMod val="20000"/>
            <a:lumOff val="80000"/>
          </a:srgbClr>
        </a:solidFill>
        <a:ln w="9525" cmpd="sng">
          <a:solidFill>
            <a:srgbClr val="00206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根拠</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水防法第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15</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条の３</a:t>
          </a:r>
          <a:endParaRPr kumimoji="1" lang="en-US"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57150</xdr:colOff>
      <xdr:row>46</xdr:row>
      <xdr:rowOff>209550</xdr:rowOff>
    </xdr:from>
    <xdr:to>
      <xdr:col>47</xdr:col>
      <xdr:colOff>0</xdr:colOff>
      <xdr:row>48</xdr:row>
      <xdr:rowOff>228600</xdr:rowOff>
    </xdr:to>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8248650" y="12601575"/>
          <a:ext cx="4057650" cy="5238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労働安全衛生法第</a:t>
          </a:r>
          <a:r>
            <a:rPr kumimoji="1" lang="en-US" altLang="ja-JP" sz="1000">
              <a:solidFill>
                <a:srgbClr val="002060"/>
              </a:solidFill>
            </a:rPr>
            <a:t>66</a:t>
          </a:r>
          <a:r>
            <a:rPr kumimoji="1" lang="ja-JP" altLang="en-US" sz="1000">
              <a:solidFill>
                <a:srgbClr val="002060"/>
              </a:solidFill>
            </a:rPr>
            <a:t>条の８の３</a:t>
          </a:r>
          <a:endParaRPr kumimoji="1" lang="en-US" altLang="ja-JP" sz="1000">
            <a:solidFill>
              <a:srgbClr val="002060"/>
            </a:solidFill>
          </a:endParaRPr>
        </a:p>
      </xdr:txBody>
    </xdr:sp>
    <xdr:clientData/>
  </xdr:twoCellAnchor>
  <xdr:twoCellAnchor>
    <xdr:from>
      <xdr:col>41</xdr:col>
      <xdr:colOff>85725</xdr:colOff>
      <xdr:row>283</xdr:row>
      <xdr:rowOff>95251</xdr:rowOff>
    </xdr:from>
    <xdr:to>
      <xdr:col>47</xdr:col>
      <xdr:colOff>19050</xdr:colOff>
      <xdr:row>286</xdr:row>
      <xdr:rowOff>139700</xdr:rowOff>
    </xdr:to>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8156575" y="70459601"/>
          <a:ext cx="3895725" cy="74294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ysClr val="windowText" lastClr="000000"/>
              </a:solidFill>
            </a:rPr>
            <a:t>【</a:t>
          </a:r>
          <a:r>
            <a:rPr kumimoji="1" lang="ja-JP" altLang="en-US" sz="1000">
              <a:solidFill>
                <a:sysClr val="windowText" lastClr="000000"/>
              </a:solidFill>
            </a:rPr>
            <a:t>根拠</a:t>
          </a:r>
          <a:r>
            <a:rPr kumimoji="1" lang="en-US" altLang="ja-JP" sz="1000">
              <a:solidFill>
                <a:sysClr val="windowText" lastClr="000000"/>
              </a:solidFill>
            </a:rPr>
            <a:t>】</a:t>
          </a:r>
          <a:r>
            <a:rPr kumimoji="1" lang="ja-JP" altLang="en-US" sz="1000">
              <a:solidFill>
                <a:sysClr val="windowText" lastClr="000000"/>
              </a:solidFill>
            </a:rPr>
            <a:t>学校保健安全法第２７条・２９条（認定こども園法第２７条準用）</a:t>
          </a:r>
          <a:endParaRPr kumimoji="1" lang="en-US" altLang="ja-JP" sz="900">
            <a:solidFill>
              <a:sysClr val="windowText" lastClr="000000"/>
            </a:solidFill>
          </a:endParaRPr>
        </a:p>
      </xdr:txBody>
    </xdr:sp>
    <xdr:clientData/>
  </xdr:twoCellAnchor>
  <xdr:twoCellAnchor>
    <xdr:from>
      <xdr:col>41</xdr:col>
      <xdr:colOff>95250</xdr:colOff>
      <xdr:row>290</xdr:row>
      <xdr:rowOff>152400</xdr:rowOff>
    </xdr:from>
    <xdr:to>
      <xdr:col>47</xdr:col>
      <xdr:colOff>28575</xdr:colOff>
      <xdr:row>293</xdr:row>
      <xdr:rowOff>209549</xdr:rowOff>
    </xdr:to>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8296275" y="77142975"/>
          <a:ext cx="4048125" cy="81914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ysClr val="windowText" lastClr="000000"/>
              </a:solidFill>
            </a:rPr>
            <a:t>【</a:t>
          </a:r>
          <a:r>
            <a:rPr kumimoji="1" lang="ja-JP" altLang="en-US" sz="1000">
              <a:solidFill>
                <a:sysClr val="windowText" lastClr="000000"/>
              </a:solidFill>
            </a:rPr>
            <a:t>根拠</a:t>
          </a:r>
          <a:r>
            <a:rPr kumimoji="1" lang="en-US" altLang="ja-JP" sz="1000">
              <a:solidFill>
                <a:sysClr val="windowText" lastClr="000000"/>
              </a:solidFill>
            </a:rPr>
            <a:t>】</a:t>
          </a:r>
          <a:r>
            <a:rPr kumimoji="1" lang="ja-JP" altLang="en-US" sz="1000">
              <a:solidFill>
                <a:sysClr val="windowText" lastClr="000000"/>
              </a:solidFill>
            </a:rPr>
            <a:t>学校保健安全法施行規則第２９条の２（認定こども園法施行規則第２７条準用）</a:t>
          </a:r>
          <a:endParaRPr kumimoji="1" lang="en-US" altLang="ja-JP" sz="900">
            <a:solidFill>
              <a:sysClr val="windowText" lastClr="000000"/>
            </a:solidFill>
          </a:endParaRPr>
        </a:p>
      </xdr:txBody>
    </xdr:sp>
    <xdr:clientData/>
  </xdr:twoCellAnchor>
  <xdr:twoCellAnchor>
    <xdr:from>
      <xdr:col>41</xdr:col>
      <xdr:colOff>76200</xdr:colOff>
      <xdr:row>58</xdr:row>
      <xdr:rowOff>76200</xdr:rowOff>
    </xdr:from>
    <xdr:to>
      <xdr:col>47</xdr:col>
      <xdr:colOff>9525</xdr:colOff>
      <xdr:row>59</xdr:row>
      <xdr:rowOff>152400</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8277225" y="14973300"/>
          <a:ext cx="4048125" cy="3238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39</a:t>
          </a:r>
          <a:r>
            <a:rPr kumimoji="1" lang="ja-JP" altLang="en-US" sz="1000">
              <a:solidFill>
                <a:srgbClr val="002060"/>
              </a:solidFill>
            </a:rPr>
            <a:t>条  年５日の年次有給休暇取得</a:t>
          </a:r>
          <a:endParaRPr kumimoji="1" lang="en-US" altLang="ja-JP" sz="1000">
            <a:solidFill>
              <a:srgbClr val="002060"/>
            </a:solidFill>
          </a:endParaRPr>
        </a:p>
      </xdr:txBody>
    </xdr:sp>
    <xdr:clientData/>
  </xdr:twoCellAnchor>
  <xdr:twoCellAnchor>
    <xdr:from>
      <xdr:col>41</xdr:col>
      <xdr:colOff>146050</xdr:colOff>
      <xdr:row>79</xdr:row>
      <xdr:rowOff>57150</xdr:rowOff>
    </xdr:from>
    <xdr:to>
      <xdr:col>47</xdr:col>
      <xdr:colOff>79375</xdr:colOff>
      <xdr:row>80</xdr:row>
      <xdr:rowOff>57150</xdr:rowOff>
    </xdr:to>
    <xdr:sp macro="" textlink="">
      <xdr:nvSpPr>
        <xdr:cNvPr id="2" name="テキスト ボックス 1">
          <a:extLst>
            <a:ext uri="{FF2B5EF4-FFF2-40B4-BE49-F238E27FC236}">
              <a16:creationId xmlns:a16="http://schemas.microsoft.com/office/drawing/2014/main" id="{F3686836-4DE2-422F-8975-F84BD26A7882}"/>
            </a:ext>
          </a:extLst>
        </xdr:cNvPr>
        <xdr:cNvSpPr txBox="1"/>
      </xdr:nvSpPr>
      <xdr:spPr>
        <a:xfrm>
          <a:off x="8216900" y="20885150"/>
          <a:ext cx="3895725" cy="2413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根拠</a:t>
          </a:r>
          <a:r>
            <a:rPr kumimoji="1" lang="en-US" altLang="ja-JP" sz="1000">
              <a:solidFill>
                <a:srgbClr val="FF0000"/>
              </a:solidFill>
            </a:rPr>
            <a:t>】</a:t>
          </a:r>
          <a:r>
            <a:rPr kumimoji="1" lang="ja-JP" altLang="en-US" sz="1000">
              <a:solidFill>
                <a:srgbClr val="FF0000"/>
              </a:solidFill>
            </a:rPr>
            <a:t>労働安全衛生規則第５１条</a:t>
          </a:r>
          <a:endParaRPr kumimoji="1" lang="en-US" altLang="ja-JP" sz="900">
            <a:solidFill>
              <a:srgbClr val="FF0000"/>
            </a:solidFill>
          </a:endParaRPr>
        </a:p>
      </xdr:txBody>
    </xdr:sp>
    <xdr:clientData/>
  </xdr:twoCellAnchor>
  <xdr:twoCellAnchor>
    <xdr:from>
      <xdr:col>41</xdr:col>
      <xdr:colOff>57150</xdr:colOff>
      <xdr:row>188</xdr:row>
      <xdr:rowOff>222250</xdr:rowOff>
    </xdr:from>
    <xdr:to>
      <xdr:col>46</xdr:col>
      <xdr:colOff>650875</xdr:colOff>
      <xdr:row>191</xdr:row>
      <xdr:rowOff>63499</xdr:rowOff>
    </xdr:to>
    <xdr:sp macro="" textlink="">
      <xdr:nvSpPr>
        <xdr:cNvPr id="6" name="テキスト ボックス 5">
          <a:extLst>
            <a:ext uri="{FF2B5EF4-FFF2-40B4-BE49-F238E27FC236}">
              <a16:creationId xmlns:a16="http://schemas.microsoft.com/office/drawing/2014/main" id="{5B97E1BA-FA29-4A00-AEBB-1A2218A09A35}"/>
            </a:ext>
          </a:extLst>
        </xdr:cNvPr>
        <xdr:cNvSpPr txBox="1"/>
      </xdr:nvSpPr>
      <xdr:spPr>
        <a:xfrm>
          <a:off x="8128000" y="47117000"/>
          <a:ext cx="3895725" cy="55244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根拠</a:t>
          </a:r>
          <a:r>
            <a:rPr kumimoji="1" lang="en-US" altLang="ja-JP" sz="1000">
              <a:solidFill>
                <a:srgbClr val="FF0000"/>
              </a:solidFill>
            </a:rPr>
            <a:t>】</a:t>
          </a:r>
          <a:r>
            <a:rPr kumimoji="1" lang="ja-JP" altLang="en-US" sz="1000">
              <a:solidFill>
                <a:srgbClr val="FF0000"/>
              </a:solidFill>
            </a:rPr>
            <a:t>令和</a:t>
          </a:r>
          <a:r>
            <a:rPr kumimoji="1" lang="en-US" altLang="ja-JP" sz="900">
              <a:solidFill>
                <a:srgbClr val="FF0000"/>
              </a:solidFill>
            </a:rPr>
            <a:t>6</a:t>
          </a:r>
          <a:r>
            <a:rPr kumimoji="1" lang="ja-JP" altLang="en-US" sz="900">
              <a:solidFill>
                <a:srgbClr val="FF0000"/>
              </a:solidFill>
            </a:rPr>
            <a:t>年</a:t>
          </a:r>
          <a:r>
            <a:rPr kumimoji="1" lang="en-US" altLang="ja-JP" sz="900">
              <a:solidFill>
                <a:srgbClr val="FF0000"/>
              </a:solidFill>
            </a:rPr>
            <a:t>8</a:t>
          </a:r>
          <a:r>
            <a:rPr kumimoji="1" lang="ja-JP" altLang="en-US" sz="900">
              <a:solidFill>
                <a:srgbClr val="FF0000"/>
              </a:solidFill>
            </a:rPr>
            <a:t>月</a:t>
          </a:r>
          <a:r>
            <a:rPr kumimoji="1" lang="en-US" altLang="ja-JP" sz="900">
              <a:solidFill>
                <a:srgbClr val="FF0000"/>
              </a:solidFill>
            </a:rPr>
            <a:t>29</a:t>
          </a:r>
          <a:r>
            <a:rPr kumimoji="1" lang="ja-JP" altLang="en-US" sz="900">
              <a:solidFill>
                <a:srgbClr val="FF0000"/>
              </a:solidFill>
            </a:rPr>
            <a:t>日子第</a:t>
          </a:r>
          <a:r>
            <a:rPr kumimoji="1" lang="en-US" altLang="ja-JP" sz="900">
              <a:solidFill>
                <a:srgbClr val="FF0000"/>
              </a:solidFill>
            </a:rPr>
            <a:t>424</a:t>
          </a:r>
          <a:r>
            <a:rPr kumimoji="1" lang="ja-JP" altLang="en-US" sz="900">
              <a:solidFill>
                <a:srgbClr val="FF0000"/>
              </a:solidFill>
            </a:rPr>
            <a:t>号「リーフレット「児童生徒性暴力等からこどもたちを守るために」の周知等について」</a:t>
          </a:r>
          <a:endParaRPr kumimoji="1" lang="en-US" altLang="ja-JP" sz="900">
            <a:solidFill>
              <a:srgbClr val="FF0000"/>
            </a:solidFill>
          </a:endParaRPr>
        </a:p>
      </xdr:txBody>
    </xdr:sp>
    <xdr:clientData/>
  </xdr:twoCellAnchor>
  <xdr:twoCellAnchor>
    <xdr:from>
      <xdr:col>41</xdr:col>
      <xdr:colOff>82550</xdr:colOff>
      <xdr:row>191</xdr:row>
      <xdr:rowOff>95251</xdr:rowOff>
    </xdr:from>
    <xdr:to>
      <xdr:col>47</xdr:col>
      <xdr:colOff>15875</xdr:colOff>
      <xdr:row>193</xdr:row>
      <xdr:rowOff>222251</xdr:rowOff>
    </xdr:to>
    <xdr:sp macro="" textlink="">
      <xdr:nvSpPr>
        <xdr:cNvPr id="8" name="テキスト ボックス 7">
          <a:extLst>
            <a:ext uri="{FF2B5EF4-FFF2-40B4-BE49-F238E27FC236}">
              <a16:creationId xmlns:a16="http://schemas.microsoft.com/office/drawing/2014/main" id="{A53B15C3-54B6-4ED7-B324-09993F43EB7C}"/>
            </a:ext>
          </a:extLst>
        </xdr:cNvPr>
        <xdr:cNvSpPr txBox="1"/>
      </xdr:nvSpPr>
      <xdr:spPr>
        <a:xfrm>
          <a:off x="8153400" y="47701201"/>
          <a:ext cx="3895725" cy="6096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根拠</a:t>
          </a:r>
          <a:r>
            <a:rPr kumimoji="1" lang="en-US" altLang="ja-JP" sz="1000">
              <a:solidFill>
                <a:srgbClr val="FF0000"/>
              </a:solidFill>
            </a:rPr>
            <a:t>】</a:t>
          </a:r>
          <a:r>
            <a:rPr kumimoji="1" lang="ja-JP" altLang="en-US" sz="1000">
              <a:solidFill>
                <a:srgbClr val="FF0000"/>
              </a:solidFill>
            </a:rPr>
            <a:t>令和</a:t>
          </a:r>
          <a:r>
            <a:rPr kumimoji="1" lang="en-US" altLang="ja-JP" sz="900">
              <a:solidFill>
                <a:srgbClr val="FF0000"/>
              </a:solidFill>
            </a:rPr>
            <a:t>6</a:t>
          </a:r>
          <a:r>
            <a:rPr kumimoji="1" lang="ja-JP" altLang="en-US" sz="900">
              <a:solidFill>
                <a:srgbClr val="FF0000"/>
              </a:solidFill>
            </a:rPr>
            <a:t>年</a:t>
          </a:r>
          <a:r>
            <a:rPr kumimoji="1" lang="en-US" altLang="ja-JP" sz="900">
              <a:solidFill>
                <a:srgbClr val="FF0000"/>
              </a:solidFill>
            </a:rPr>
            <a:t>5</a:t>
          </a:r>
          <a:r>
            <a:rPr kumimoji="1" lang="ja-JP" altLang="en-US" sz="900">
              <a:solidFill>
                <a:srgbClr val="FF0000"/>
              </a:solidFill>
            </a:rPr>
            <a:t>月</a:t>
          </a:r>
          <a:r>
            <a:rPr kumimoji="1" lang="en-US" altLang="ja-JP" sz="900">
              <a:solidFill>
                <a:srgbClr val="FF0000"/>
              </a:solidFill>
            </a:rPr>
            <a:t>7</a:t>
          </a:r>
          <a:r>
            <a:rPr kumimoji="1" lang="ja-JP" altLang="en-US" sz="900">
              <a:solidFill>
                <a:srgbClr val="FF0000"/>
              </a:solidFill>
            </a:rPr>
            <a:t>日事務連絡「保育所等のホームページにおけるこどもの性的な部位を含む画像等の掲載等について」</a:t>
          </a:r>
          <a:endParaRPr kumimoji="1" lang="en-US" altLang="ja-JP" sz="900">
            <a:solidFill>
              <a:srgbClr val="FF0000"/>
            </a:solidFill>
          </a:endParaRPr>
        </a:p>
      </xdr:txBody>
    </xdr:sp>
    <xdr:clientData/>
  </xdr:twoCellAnchor>
  <xdr:twoCellAnchor>
    <xdr:from>
      <xdr:col>41</xdr:col>
      <xdr:colOff>50800</xdr:colOff>
      <xdr:row>373</xdr:row>
      <xdr:rowOff>38100</xdr:rowOff>
    </xdr:from>
    <xdr:to>
      <xdr:col>46</xdr:col>
      <xdr:colOff>644525</xdr:colOff>
      <xdr:row>376</xdr:row>
      <xdr:rowOff>107950</xdr:rowOff>
    </xdr:to>
    <xdr:sp macro="" textlink="">
      <xdr:nvSpPr>
        <xdr:cNvPr id="45" name="テキスト ボックス 44">
          <a:extLst>
            <a:ext uri="{FF2B5EF4-FFF2-40B4-BE49-F238E27FC236}">
              <a16:creationId xmlns:a16="http://schemas.microsoft.com/office/drawing/2014/main" id="{A586E9CD-B4E7-4824-B620-199494C7A0C3}"/>
            </a:ext>
          </a:extLst>
        </xdr:cNvPr>
        <xdr:cNvSpPr txBox="1"/>
      </xdr:nvSpPr>
      <xdr:spPr>
        <a:xfrm>
          <a:off x="8121650" y="92119450"/>
          <a:ext cx="3895725" cy="7747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700">
              <a:solidFill>
                <a:srgbClr val="002060"/>
              </a:solidFill>
            </a:rPr>
            <a:t>・認定こども園法第</a:t>
          </a:r>
          <a:r>
            <a:rPr kumimoji="1" lang="en-US" altLang="ja-JP" sz="700">
              <a:solidFill>
                <a:srgbClr val="002060"/>
              </a:solidFill>
            </a:rPr>
            <a:t>27</a:t>
          </a:r>
          <a:r>
            <a:rPr kumimoji="1" lang="ja-JP" altLang="en-US" sz="700">
              <a:solidFill>
                <a:srgbClr val="002060"/>
              </a:solidFill>
            </a:rPr>
            <a:t>条で準用する学校保健安全法第</a:t>
          </a:r>
          <a:r>
            <a:rPr kumimoji="1" lang="en-US" altLang="ja-JP" sz="700">
              <a:solidFill>
                <a:srgbClr val="002060"/>
              </a:solidFill>
            </a:rPr>
            <a:t>7</a:t>
          </a:r>
          <a:r>
            <a:rPr kumimoji="1" lang="ja-JP" altLang="en-US" sz="700">
              <a:solidFill>
                <a:srgbClr val="002060"/>
              </a:solidFill>
            </a:rPr>
            <a:t>条（保健室の設置）</a:t>
          </a:r>
        </a:p>
        <a:p>
          <a:r>
            <a:rPr kumimoji="1" lang="ja-JP" altLang="en-US" sz="700">
              <a:solidFill>
                <a:srgbClr val="FF0000"/>
              </a:solidFill>
            </a:rPr>
            <a:t>・令和３年２月３日２文科初第</a:t>
          </a:r>
          <a:r>
            <a:rPr kumimoji="1" lang="en-US" altLang="ja-JP" sz="700">
              <a:solidFill>
                <a:srgbClr val="FF0000"/>
              </a:solidFill>
            </a:rPr>
            <a:t>1633</a:t>
          </a:r>
          <a:r>
            <a:rPr kumimoji="1" lang="ja-JP" altLang="en-US" sz="700">
              <a:solidFill>
                <a:srgbClr val="FF0000"/>
              </a:solidFill>
            </a:rPr>
            <a:t>号「保健室の備品等について」</a:t>
          </a:r>
          <a:endParaRPr kumimoji="1" lang="en-US" altLang="ja-JP" sz="700">
            <a:solidFill>
              <a:srgbClr val="FF0000"/>
            </a:solidFill>
          </a:endParaRPr>
        </a:p>
        <a:p>
          <a:r>
            <a:rPr kumimoji="1" lang="ja-JP" altLang="en-US" sz="700">
              <a:solidFill>
                <a:srgbClr val="002060"/>
              </a:solidFill>
            </a:rPr>
            <a:t>・</a:t>
          </a:r>
          <a:r>
            <a:rPr kumimoji="1" lang="ja-JP" altLang="en-US" sz="700" strike="sngStrike" baseline="0">
              <a:solidFill>
                <a:srgbClr val="FF0000"/>
              </a:solidFill>
            </a:rPr>
            <a:t>学校保健法および同法施行令等の施行にともなう実施基準について</a:t>
          </a:r>
          <a:r>
            <a:rPr kumimoji="1" lang="en-US" altLang="ja-JP" sz="700" strike="sngStrike" baseline="0">
              <a:solidFill>
                <a:srgbClr val="FF0000"/>
              </a:solidFill>
            </a:rPr>
            <a:t>(</a:t>
          </a:r>
          <a:r>
            <a:rPr kumimoji="1" lang="ja-JP" altLang="en-US" sz="700" strike="sngStrike" baseline="0">
              <a:solidFill>
                <a:srgbClr val="FF0000"/>
              </a:solidFill>
            </a:rPr>
            <a:t>保健室の備品</a:t>
          </a:r>
          <a:r>
            <a:rPr kumimoji="1" lang="en-US" altLang="ja-JP" sz="700" strike="sngStrike" baseline="0">
              <a:solidFill>
                <a:srgbClr val="FF0000"/>
              </a:solidFill>
            </a:rPr>
            <a:t>)</a:t>
          </a:r>
        </a:p>
        <a:p>
          <a:r>
            <a:rPr kumimoji="1" lang="ja-JP" altLang="en-US" sz="700">
              <a:solidFill>
                <a:srgbClr val="002060"/>
              </a:solidFill>
            </a:rPr>
            <a:t>・幼保連携型認定こども園教育・保育要領 第３章第３</a:t>
          </a:r>
          <a:endParaRPr kumimoji="1" lang="en-US" altLang="ja-JP" sz="700">
            <a:solidFill>
              <a:srgbClr val="002060"/>
            </a:solidFill>
          </a:endParaRPr>
        </a:p>
      </xdr:txBody>
    </xdr:sp>
    <xdr:clientData/>
  </xdr:twoCellAnchor>
  <xdr:twoCellAnchor>
    <xdr:from>
      <xdr:col>41</xdr:col>
      <xdr:colOff>44450</xdr:colOff>
      <xdr:row>426</xdr:row>
      <xdr:rowOff>215900</xdr:rowOff>
    </xdr:from>
    <xdr:to>
      <xdr:col>46</xdr:col>
      <xdr:colOff>638175</xdr:colOff>
      <xdr:row>428</xdr:row>
      <xdr:rowOff>107950</xdr:rowOff>
    </xdr:to>
    <xdr:sp macro="" textlink="">
      <xdr:nvSpPr>
        <xdr:cNvPr id="52" name="テキスト ボックス 51">
          <a:extLst>
            <a:ext uri="{FF2B5EF4-FFF2-40B4-BE49-F238E27FC236}">
              <a16:creationId xmlns:a16="http://schemas.microsoft.com/office/drawing/2014/main" id="{56AA4BBE-FA3A-4C78-BDC1-61820FA610B4}"/>
            </a:ext>
          </a:extLst>
        </xdr:cNvPr>
        <xdr:cNvSpPr txBox="1"/>
      </xdr:nvSpPr>
      <xdr:spPr>
        <a:xfrm>
          <a:off x="8115300" y="104787700"/>
          <a:ext cx="3895725" cy="3683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根拠</a:t>
          </a:r>
          <a:r>
            <a:rPr kumimoji="1" lang="en-US" altLang="ja-JP" sz="1000">
              <a:solidFill>
                <a:srgbClr val="FF0000"/>
              </a:solidFill>
            </a:rPr>
            <a:t>】</a:t>
          </a:r>
          <a:r>
            <a:rPr kumimoji="1" lang="ja-JP" altLang="en-US" sz="900">
              <a:solidFill>
                <a:srgbClr val="FF0000"/>
              </a:solidFill>
            </a:rPr>
            <a:t>・認可基準第</a:t>
          </a:r>
          <a:r>
            <a:rPr kumimoji="1" lang="en-US" altLang="ja-JP" sz="900">
              <a:solidFill>
                <a:srgbClr val="FF0000"/>
              </a:solidFill>
            </a:rPr>
            <a:t>13</a:t>
          </a:r>
          <a:r>
            <a:rPr kumimoji="1" lang="ja-JP" altLang="en-US" sz="900">
              <a:solidFill>
                <a:srgbClr val="FF0000"/>
              </a:solidFill>
            </a:rPr>
            <a:t>条</a:t>
          </a:r>
          <a:endParaRPr kumimoji="1" lang="en-US" altLang="ja-JP" sz="900">
            <a:solidFill>
              <a:srgbClr val="FF0000"/>
            </a:solidFill>
          </a:endParaRPr>
        </a:p>
      </xdr:txBody>
    </xdr:sp>
    <xdr:clientData/>
  </xdr:twoCellAnchor>
  <xdr:twoCellAnchor>
    <xdr:from>
      <xdr:col>41</xdr:col>
      <xdr:colOff>76200</xdr:colOff>
      <xdr:row>287</xdr:row>
      <xdr:rowOff>12700</xdr:rowOff>
    </xdr:from>
    <xdr:to>
      <xdr:col>47</xdr:col>
      <xdr:colOff>9525</xdr:colOff>
      <xdr:row>289</xdr:row>
      <xdr:rowOff>101599</xdr:rowOff>
    </xdr:to>
    <xdr:sp macro="" textlink="">
      <xdr:nvSpPr>
        <xdr:cNvPr id="54" name="テキスト ボックス 53">
          <a:extLst>
            <a:ext uri="{FF2B5EF4-FFF2-40B4-BE49-F238E27FC236}">
              <a16:creationId xmlns:a16="http://schemas.microsoft.com/office/drawing/2014/main" id="{B0A31504-1F61-48FB-B57F-E2948BD6ED45}"/>
            </a:ext>
          </a:extLst>
        </xdr:cNvPr>
        <xdr:cNvSpPr txBox="1"/>
      </xdr:nvSpPr>
      <xdr:spPr>
        <a:xfrm>
          <a:off x="8147050" y="71304150"/>
          <a:ext cx="3895725" cy="55244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根拠</a:t>
          </a:r>
          <a:r>
            <a:rPr kumimoji="1" lang="en-US" altLang="ja-JP" sz="1000">
              <a:solidFill>
                <a:srgbClr val="FF0000"/>
              </a:solidFill>
            </a:rPr>
            <a:t>】</a:t>
          </a:r>
          <a:r>
            <a:rPr kumimoji="1" lang="ja-JP" altLang="en-US" sz="1000">
              <a:solidFill>
                <a:srgbClr val="FF0000"/>
              </a:solidFill>
            </a:rPr>
            <a:t>令和</a:t>
          </a:r>
          <a:r>
            <a:rPr kumimoji="1" lang="en-US" altLang="ja-JP" sz="900">
              <a:solidFill>
                <a:srgbClr val="FF0000"/>
              </a:solidFill>
            </a:rPr>
            <a:t>7</a:t>
          </a:r>
          <a:r>
            <a:rPr kumimoji="1" lang="ja-JP" altLang="en-US" sz="900">
              <a:solidFill>
                <a:srgbClr val="FF0000"/>
              </a:solidFill>
            </a:rPr>
            <a:t>年</a:t>
          </a:r>
          <a:r>
            <a:rPr kumimoji="1" lang="en-US" altLang="ja-JP" sz="900">
              <a:solidFill>
                <a:srgbClr val="FF0000"/>
              </a:solidFill>
            </a:rPr>
            <a:t>6</a:t>
          </a:r>
          <a:r>
            <a:rPr kumimoji="1" lang="ja-JP" altLang="en-US" sz="900">
              <a:solidFill>
                <a:srgbClr val="FF0000"/>
              </a:solidFill>
            </a:rPr>
            <a:t>月</a:t>
          </a:r>
          <a:r>
            <a:rPr kumimoji="1" lang="en-US" altLang="ja-JP" sz="900">
              <a:solidFill>
                <a:srgbClr val="FF0000"/>
              </a:solidFill>
            </a:rPr>
            <a:t>2</a:t>
          </a:r>
          <a:r>
            <a:rPr kumimoji="1" lang="ja-JP" altLang="en-US" sz="900">
              <a:solidFill>
                <a:srgbClr val="FF0000"/>
              </a:solidFill>
            </a:rPr>
            <a:t>日子号外「県内保育所での自動車事故の発生に係る注意喚起について」</a:t>
          </a:r>
          <a:endParaRPr kumimoji="1" lang="en-US" altLang="ja-JP" sz="9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1</xdr:row>
      <xdr:rowOff>0</xdr:rowOff>
    </xdr:from>
    <xdr:to>
      <xdr:col>27</xdr:col>
      <xdr:colOff>0</xdr:colOff>
      <xdr:row>6</xdr:row>
      <xdr:rowOff>169333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244667" y="243417"/>
          <a:ext cx="3439583" cy="11429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1</xdr:row>
      <xdr:rowOff>0</xdr:rowOff>
    </xdr:from>
    <xdr:to>
      <xdr:col>27</xdr:col>
      <xdr:colOff>0</xdr:colOff>
      <xdr:row>6</xdr:row>
      <xdr:rowOff>169333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052050" y="228600"/>
          <a:ext cx="3302000" cy="1439333"/>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0</xdr:colOff>
      <xdr:row>6</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773833" y="243417"/>
          <a:ext cx="2751667" cy="1386416"/>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xdr:colOff>
      <xdr:row>0</xdr:row>
      <xdr:rowOff>233891</xdr:rowOff>
    </xdr:from>
    <xdr:to>
      <xdr:col>18</xdr:col>
      <xdr:colOff>0</xdr:colOff>
      <xdr:row>7</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181168" y="233891"/>
          <a:ext cx="3439582" cy="1999192"/>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◆職員名簿の番号を入力すると、その番号に対応した氏名が表示されます（自動計算）。</a:t>
          </a:r>
          <a:endParaRPr kumimoji="1" lang="en-US" altLang="ja-JP" sz="1000">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xdr:row>
      <xdr:rowOff>0</xdr:rowOff>
    </xdr:from>
    <xdr:to>
      <xdr:col>24</xdr:col>
      <xdr:colOff>10583</xdr:colOff>
      <xdr:row>5</xdr:row>
      <xdr:rowOff>152399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153525" y="238125"/>
          <a:ext cx="3439583" cy="11429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twoCellAnchor>
    <xdr:from>
      <xdr:col>19</xdr:col>
      <xdr:colOff>0</xdr:colOff>
      <xdr:row>11</xdr:row>
      <xdr:rowOff>1</xdr:rowOff>
    </xdr:from>
    <xdr:to>
      <xdr:col>24</xdr:col>
      <xdr:colOff>0</xdr:colOff>
      <xdr:row>13</xdr:row>
      <xdr:rowOff>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9234237" y="2867527"/>
          <a:ext cx="3408947" cy="561473"/>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運営基準附則</a:t>
          </a:r>
          <a:r>
            <a:rPr kumimoji="1" lang="en-US" altLang="ja-JP" sz="1000">
              <a:solidFill>
                <a:srgbClr val="002060"/>
              </a:solidFill>
            </a:rPr>
            <a:t>5</a:t>
          </a:r>
          <a:r>
            <a:rPr kumimoji="1" lang="ja-JP" altLang="en-US" sz="1000">
              <a:solidFill>
                <a:srgbClr val="002060"/>
              </a:solidFill>
            </a:rPr>
            <a:t>、</a:t>
          </a:r>
          <a:r>
            <a:rPr kumimoji="1" lang="en-US" altLang="ja-JP" sz="1000">
              <a:solidFill>
                <a:srgbClr val="002060"/>
              </a:solidFill>
            </a:rPr>
            <a:t>6</a:t>
          </a:r>
        </a:p>
        <a:p>
          <a:r>
            <a:rPr kumimoji="1" lang="ja-JP" altLang="en-US" sz="900">
              <a:solidFill>
                <a:srgbClr val="002060"/>
              </a:solidFill>
            </a:rPr>
            <a:t>（幼保連携型認定こども園の設置に係る特例）</a:t>
          </a:r>
          <a:endParaRPr kumimoji="1" lang="en-US" altLang="ja-JP" sz="900">
            <a:solidFill>
              <a:srgbClr val="00206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370417</xdr:colOff>
      <xdr:row>0</xdr:row>
      <xdr:rowOff>232833</xdr:rowOff>
    </xdr:from>
    <xdr:to>
      <xdr:col>18</xdr:col>
      <xdr:colOff>370417</xdr:colOff>
      <xdr:row>8</xdr:row>
      <xdr:rowOff>62442</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890250" y="232833"/>
          <a:ext cx="2751667" cy="1999192"/>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12</xdr:row>
      <xdr:rowOff>1</xdr:rowOff>
    </xdr:from>
    <xdr:to>
      <xdr:col>13</xdr:col>
      <xdr:colOff>0</xdr:colOff>
      <xdr:row>16</xdr:row>
      <xdr:rowOff>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5800" y="2857501"/>
          <a:ext cx="7543800" cy="9525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2060"/>
              </a:solidFill>
            </a:rPr>
            <a:t>◆このシートは集計用に利用しますので、保育所等施設の方は</a:t>
          </a:r>
          <a:r>
            <a:rPr kumimoji="1" lang="ja-JP" altLang="en-US" sz="1400" b="1" u="sng">
              <a:solidFill>
                <a:srgbClr val="FF0000"/>
              </a:solidFill>
            </a:rPr>
            <a:t>入力不要</a:t>
          </a:r>
          <a:r>
            <a:rPr kumimoji="1" lang="ja-JP" altLang="en-US" sz="1400" b="1">
              <a:solidFill>
                <a:srgbClr val="002060"/>
              </a:solidFill>
            </a:rPr>
            <a:t>です。</a:t>
          </a:r>
          <a:endParaRPr kumimoji="1" lang="en-US" altLang="ja-JP" sz="1400" b="1">
            <a:solidFill>
              <a:srgbClr val="002060"/>
            </a:solidFill>
          </a:endParaRPr>
        </a:p>
        <a:p>
          <a:r>
            <a:rPr kumimoji="1" lang="ja-JP" altLang="en-US" sz="1400" b="1">
              <a:solidFill>
                <a:srgbClr val="002060"/>
              </a:solidFill>
            </a:rPr>
            <a:t>◆セル・行・列の挿入・削除・関数の変更等をしないようお願いします。</a:t>
          </a:r>
          <a:endParaRPr kumimoji="1" lang="en-US" altLang="ja-JP" sz="1400" b="1">
            <a:solidFill>
              <a:srgbClr val="00206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E29"/>
  <sheetViews>
    <sheetView showGridLines="0" tabSelected="1" zoomScale="95" zoomScaleNormal="95" workbookViewId="0">
      <selection activeCell="C4" sqref="C4:E4"/>
    </sheetView>
  </sheetViews>
  <sheetFormatPr defaultRowHeight="18.75" x14ac:dyDescent="0.4"/>
  <cols>
    <col min="1" max="1" width="3.625" customWidth="1"/>
    <col min="2" max="2" width="20.25" customWidth="1"/>
    <col min="3" max="3" width="8.125" customWidth="1"/>
    <col min="4" max="4" width="35.625" customWidth="1"/>
    <col min="5" max="5" width="8.125" customWidth="1"/>
    <col min="6" max="6" width="3.625" customWidth="1"/>
  </cols>
  <sheetData>
    <row r="2" spans="2:5" ht="30" x14ac:dyDescent="0.4">
      <c r="B2" s="77" t="s">
        <v>221</v>
      </c>
      <c r="C2" s="496">
        <v>7</v>
      </c>
      <c r="D2" s="76" t="s">
        <v>220</v>
      </c>
    </row>
    <row r="3" spans="2:5" ht="46.5" thickBot="1" x14ac:dyDescent="0.45">
      <c r="B3" s="534" t="s">
        <v>357</v>
      </c>
      <c r="C3" s="534"/>
      <c r="D3" s="534"/>
      <c r="E3" s="534"/>
    </row>
    <row r="4" spans="2:5" ht="26.25" customHeight="1" thickTop="1" x14ac:dyDescent="0.4">
      <c r="B4" s="73" t="s">
        <v>0</v>
      </c>
      <c r="C4" s="531"/>
      <c r="D4" s="532"/>
      <c r="E4" s="533"/>
    </row>
    <row r="5" spans="2:5" ht="26.25" customHeight="1" x14ac:dyDescent="0.4">
      <c r="B5" s="74" t="s">
        <v>1</v>
      </c>
      <c r="C5" s="528"/>
      <c r="D5" s="529"/>
      <c r="E5" s="530"/>
    </row>
    <row r="6" spans="2:5" s="112" customFormat="1" ht="26.25" customHeight="1" x14ac:dyDescent="0.4">
      <c r="B6" s="74" t="s">
        <v>340</v>
      </c>
      <c r="C6" s="528"/>
      <c r="D6" s="535"/>
      <c r="E6" s="536"/>
    </row>
    <row r="7" spans="2:5" ht="26.25" customHeight="1" x14ac:dyDescent="0.4">
      <c r="B7" s="74" t="s">
        <v>252</v>
      </c>
      <c r="C7" s="528"/>
      <c r="D7" s="529"/>
      <c r="E7" s="530"/>
    </row>
    <row r="8" spans="2:5" ht="26.25" customHeight="1" x14ac:dyDescent="0.4">
      <c r="B8" s="74" t="s">
        <v>2</v>
      </c>
      <c r="C8" s="528"/>
      <c r="D8" s="529"/>
      <c r="E8" s="530"/>
    </row>
    <row r="9" spans="2:5" ht="26.25" customHeight="1" x14ac:dyDescent="0.4">
      <c r="B9" s="74" t="s">
        <v>3</v>
      </c>
      <c r="C9" s="528"/>
      <c r="D9" s="529"/>
      <c r="E9" s="530"/>
    </row>
    <row r="10" spans="2:5" ht="26.25" customHeight="1" x14ac:dyDescent="0.4">
      <c r="B10" s="74" t="s">
        <v>4</v>
      </c>
      <c r="C10" s="528"/>
      <c r="D10" s="529"/>
      <c r="E10" s="530"/>
    </row>
    <row r="11" spans="2:5" ht="26.25" customHeight="1" x14ac:dyDescent="0.4">
      <c r="B11" s="75" t="s">
        <v>259</v>
      </c>
      <c r="C11" s="528"/>
      <c r="D11" s="529"/>
      <c r="E11" s="530"/>
    </row>
    <row r="12" spans="2:5" ht="26.25" customHeight="1" thickBot="1" x14ac:dyDescent="0.45">
      <c r="B12" s="75" t="s">
        <v>5</v>
      </c>
      <c r="C12" s="525"/>
      <c r="D12" s="526"/>
      <c r="E12" s="527"/>
    </row>
    <row r="13" spans="2:5" ht="18.75" customHeight="1" thickTop="1" x14ac:dyDescent="0.4">
      <c r="B13" s="12"/>
      <c r="C13" s="5"/>
      <c r="D13" s="5"/>
    </row>
    <row r="14" spans="2:5" ht="18.75" customHeight="1" x14ac:dyDescent="0.4"/>
    <row r="15" spans="2:5" ht="21.75" customHeight="1" thickBot="1" x14ac:dyDescent="0.45">
      <c r="B15" s="266" t="s">
        <v>492</v>
      </c>
      <c r="C15" s="6"/>
      <c r="D15" s="79"/>
      <c r="E15" s="82" t="s">
        <v>106</v>
      </c>
    </row>
    <row r="16" spans="2:5" ht="21.75" customHeight="1" thickTop="1" x14ac:dyDescent="0.4">
      <c r="B16" s="78" t="s">
        <v>358</v>
      </c>
      <c r="C16" s="6"/>
      <c r="D16" s="6"/>
      <c r="E16" s="173"/>
    </row>
    <row r="17" spans="2:5" ht="21.75" customHeight="1" x14ac:dyDescent="0.4">
      <c r="B17" s="80" t="s">
        <v>213</v>
      </c>
      <c r="C17" s="6"/>
      <c r="D17" s="6"/>
      <c r="E17" s="174"/>
    </row>
    <row r="18" spans="2:5" ht="21.75" customHeight="1" x14ac:dyDescent="0.4">
      <c r="B18" s="80" t="str">
        <f>"◇"&amp;表紙!B2&amp;DBCS(表紙!C2-1)&amp;"年度認定こども園収支決算関係書類の写し(決算付属明細書を含む）"</f>
        <v>◇令和６年度認定こども園収支決算関係書類の写し(決算付属明細書を含む）</v>
      </c>
      <c r="C18" s="6"/>
      <c r="D18" s="6"/>
      <c r="E18" s="174"/>
    </row>
    <row r="19" spans="2:5" ht="21.75" customHeight="1" x14ac:dyDescent="0.4">
      <c r="B19" s="80" t="str">
        <f>"◇"&amp;表紙!B2&amp;DBCS(表紙!C2)&amp;"年度認定こども園収支予算書の写し"</f>
        <v>◇令和７年度認定こども園収支予算書の写し</v>
      </c>
      <c r="C19" s="6"/>
      <c r="D19" s="6"/>
      <c r="E19" s="174"/>
    </row>
    <row r="20" spans="2:5" s="219" customFormat="1" ht="21.75" customHeight="1" x14ac:dyDescent="0.4">
      <c r="B20" s="80" t="s">
        <v>359</v>
      </c>
      <c r="C20" s="6"/>
      <c r="D20" s="6"/>
      <c r="E20" s="218"/>
    </row>
    <row r="21" spans="2:5" ht="21.75" customHeight="1" x14ac:dyDescent="0.4">
      <c r="B21" s="80" t="s">
        <v>102</v>
      </c>
      <c r="C21" s="6"/>
      <c r="D21" s="6"/>
      <c r="E21" s="174"/>
    </row>
    <row r="22" spans="2:5" ht="21.75" customHeight="1" x14ac:dyDescent="0.4">
      <c r="B22" s="8" t="s">
        <v>103</v>
      </c>
      <c r="C22" s="9"/>
      <c r="D22" s="9"/>
      <c r="E22" s="523"/>
    </row>
    <row r="23" spans="2:5" ht="21.75" customHeight="1" x14ac:dyDescent="0.4">
      <c r="B23" s="7" t="s">
        <v>101</v>
      </c>
      <c r="C23" s="3"/>
      <c r="D23" s="3"/>
      <c r="E23" s="523"/>
    </row>
    <row r="24" spans="2:5" ht="21.75" customHeight="1" x14ac:dyDescent="0.4">
      <c r="B24" s="80" t="s">
        <v>360</v>
      </c>
      <c r="C24" s="6"/>
      <c r="D24" s="6"/>
      <c r="E24" s="174"/>
    </row>
    <row r="25" spans="2:5" ht="21.75" customHeight="1" x14ac:dyDescent="0.4">
      <c r="B25" s="80" t="s">
        <v>104</v>
      </c>
      <c r="C25" s="6"/>
      <c r="D25" s="6"/>
      <c r="E25" s="174"/>
    </row>
    <row r="26" spans="2:5" ht="21.75" customHeight="1" x14ac:dyDescent="0.4">
      <c r="B26" s="80" t="s">
        <v>361</v>
      </c>
      <c r="C26" s="6"/>
      <c r="D26" s="6"/>
      <c r="E26" s="174"/>
    </row>
    <row r="27" spans="2:5" ht="21.75" customHeight="1" x14ac:dyDescent="0.4">
      <c r="B27" s="8" t="s">
        <v>105</v>
      </c>
      <c r="C27" s="9"/>
      <c r="D27" s="9"/>
      <c r="E27" s="523"/>
    </row>
    <row r="28" spans="2:5" ht="21.75" customHeight="1" thickBot="1" x14ac:dyDescent="0.45">
      <c r="B28" s="392" t="s">
        <v>655</v>
      </c>
      <c r="C28" s="391"/>
      <c r="D28" s="391"/>
      <c r="E28" s="524"/>
    </row>
    <row r="29" spans="2:5" ht="19.5" thickTop="1" x14ac:dyDescent="0.4"/>
  </sheetData>
  <sheetProtection sheet="1" selectLockedCells="1"/>
  <mergeCells count="12">
    <mergeCell ref="C8:E8"/>
    <mergeCell ref="C5:E5"/>
    <mergeCell ref="C4:E4"/>
    <mergeCell ref="B3:E3"/>
    <mergeCell ref="C7:E7"/>
    <mergeCell ref="C6:E6"/>
    <mergeCell ref="E22:E23"/>
    <mergeCell ref="E27:E28"/>
    <mergeCell ref="C12:E12"/>
    <mergeCell ref="C10:E10"/>
    <mergeCell ref="C9:E9"/>
    <mergeCell ref="C11:E11"/>
  </mergeCells>
  <phoneticPr fontId="1"/>
  <dataValidations count="6">
    <dataValidation imeMode="on" allowBlank="1" showInputMessage="1" showErrorMessage="1" sqref="C12:D12 C4:D5 C8:D8" xr:uid="{00000000-0002-0000-0000-000000000000}"/>
    <dataValidation imeMode="off" allowBlank="1" showInputMessage="1" showErrorMessage="1" sqref="C9:D11" xr:uid="{00000000-0002-0000-0000-000001000000}"/>
    <dataValidation type="list" allowBlank="1" showInputMessage="1" showErrorMessage="1" sqref="C15:D15" xr:uid="{00000000-0002-0000-0000-000002000000}">
      <formula1>#REF!</formula1>
    </dataValidation>
    <dataValidation type="list" imeMode="on" allowBlank="1" showInputMessage="1" showErrorMessage="1" prompt="プルダウンメニューから選んでください" sqref="C6:E6" xr:uid="{00000000-0002-0000-0000-000003000000}">
      <formula1>"松江市,浜田市,出雲市,益田市,大田市,安来市,江津市,雲南市,奥出雲町,飯南町,川本町,美郷町,邑南町,津和野町,吉賀町,海士町,西ノ島町,知夫村,隠岐の島町"</formula1>
    </dataValidation>
    <dataValidation imeMode="on" allowBlank="1" showInputMessage="1" showErrorMessage="1" prompt="市町村以降の所在地を記入してください" sqref="C7:E7" xr:uid="{00000000-0002-0000-0000-000004000000}"/>
    <dataValidation type="list" allowBlank="1" showInputMessage="1" showErrorMessage="1" sqref="E16:E28" xr:uid="{00000000-0002-0000-0000-000005000000}">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2:M80"/>
  <sheetViews>
    <sheetView showGridLines="0" zoomScaleNormal="100" zoomScaleSheetLayoutView="100" workbookViewId="0">
      <selection activeCell="L17" sqref="L17:M17"/>
    </sheetView>
  </sheetViews>
  <sheetFormatPr defaultRowHeight="18.75" x14ac:dyDescent="0.4"/>
  <cols>
    <col min="1" max="1" width="3.625" customWidth="1"/>
    <col min="10" max="10" width="3.625" customWidth="1"/>
    <col min="11" max="11" width="5.625" customWidth="1"/>
  </cols>
  <sheetData>
    <row r="2" spans="2:12" ht="30" x14ac:dyDescent="0.4">
      <c r="B2" s="109" t="s">
        <v>283</v>
      </c>
    </row>
    <row r="5" spans="2:12" x14ac:dyDescent="0.4">
      <c r="B5" t="s">
        <v>362</v>
      </c>
    </row>
    <row r="6" spans="2:12" x14ac:dyDescent="0.4">
      <c r="B6" t="s">
        <v>8</v>
      </c>
    </row>
    <row r="7" spans="2:12" x14ac:dyDescent="0.4">
      <c r="B7" t="s">
        <v>635</v>
      </c>
    </row>
    <row r="8" spans="2:12" x14ac:dyDescent="0.4">
      <c r="B8" t="s">
        <v>576</v>
      </c>
    </row>
    <row r="9" spans="2:12" x14ac:dyDescent="0.4">
      <c r="B9" t="s">
        <v>9</v>
      </c>
    </row>
    <row r="10" spans="2:12" x14ac:dyDescent="0.4">
      <c r="B10" t="s">
        <v>10</v>
      </c>
    </row>
    <row r="13" spans="2:12" x14ac:dyDescent="0.4">
      <c r="B13" t="s">
        <v>363</v>
      </c>
    </row>
    <row r="14" spans="2:12" s="219" customFormat="1" x14ac:dyDescent="0.4">
      <c r="B14" s="219" t="s">
        <v>364</v>
      </c>
    </row>
    <row r="15" spans="2:12" x14ac:dyDescent="0.4">
      <c r="B15" t="s">
        <v>365</v>
      </c>
      <c r="L15" s="110"/>
    </row>
    <row r="16" spans="2:12" ht="19.5" thickBot="1" x14ac:dyDescent="0.45">
      <c r="B16" t="s">
        <v>366</v>
      </c>
    </row>
    <row r="17" spans="2:13" ht="19.5" thickBot="1" x14ac:dyDescent="0.45">
      <c r="B17" t="s">
        <v>367</v>
      </c>
      <c r="L17" s="537" t="s">
        <v>698</v>
      </c>
      <c r="M17" s="538"/>
    </row>
    <row r="18" spans="2:13" x14ac:dyDescent="0.4">
      <c r="B18" t="s">
        <v>368</v>
      </c>
    </row>
    <row r="19" spans="2:13" x14ac:dyDescent="0.4">
      <c r="B19" t="s">
        <v>373</v>
      </c>
    </row>
    <row r="20" spans="2:13" x14ac:dyDescent="0.4">
      <c r="B20" t="s">
        <v>374</v>
      </c>
    </row>
    <row r="21" spans="2:13" x14ac:dyDescent="0.4">
      <c r="B21" t="s">
        <v>369</v>
      </c>
    </row>
    <row r="22" spans="2:13" x14ac:dyDescent="0.4">
      <c r="B22" t="s">
        <v>370</v>
      </c>
    </row>
    <row r="23" spans="2:13" x14ac:dyDescent="0.4">
      <c r="B23" t="s">
        <v>371</v>
      </c>
    </row>
    <row r="24" spans="2:13" x14ac:dyDescent="0.4">
      <c r="B24" t="s">
        <v>372</v>
      </c>
    </row>
    <row r="27" spans="2:13" x14ac:dyDescent="0.4">
      <c r="B27" t="s">
        <v>11</v>
      </c>
    </row>
    <row r="28" spans="2:13" x14ac:dyDescent="0.4">
      <c r="B28" t="s">
        <v>376</v>
      </c>
    </row>
    <row r="29" spans="2:13" x14ac:dyDescent="0.4">
      <c r="B29" t="s">
        <v>375</v>
      </c>
    </row>
    <row r="30" spans="2:13" x14ac:dyDescent="0.4">
      <c r="B30" t="s">
        <v>12</v>
      </c>
    </row>
    <row r="31" spans="2:13" x14ac:dyDescent="0.4">
      <c r="B31" t="s">
        <v>13</v>
      </c>
    </row>
    <row r="32" spans="2:13" x14ac:dyDescent="0.4">
      <c r="B32" t="s">
        <v>636</v>
      </c>
    </row>
    <row r="33" spans="2:2" s="403" customFormat="1" x14ac:dyDescent="0.4">
      <c r="B33" s="403" t="s">
        <v>637</v>
      </c>
    </row>
    <row r="34" spans="2:2" s="403" customFormat="1" x14ac:dyDescent="0.4">
      <c r="B34" s="403" t="s">
        <v>638</v>
      </c>
    </row>
    <row r="37" spans="2:2" x14ac:dyDescent="0.4">
      <c r="B37" s="17" t="s">
        <v>377</v>
      </c>
    </row>
    <row r="38" spans="2:2" x14ac:dyDescent="0.4">
      <c r="B38" t="s">
        <v>14</v>
      </c>
    </row>
    <row r="39" spans="2:2" x14ac:dyDescent="0.4">
      <c r="B39" t="s">
        <v>15</v>
      </c>
    </row>
    <row r="40" spans="2:2" x14ac:dyDescent="0.4">
      <c r="B40" t="s">
        <v>16</v>
      </c>
    </row>
    <row r="41" spans="2:2" x14ac:dyDescent="0.4">
      <c r="B41" t="s">
        <v>17</v>
      </c>
    </row>
    <row r="42" spans="2:2" s="219" customFormat="1" x14ac:dyDescent="0.4"/>
    <row r="43" spans="2:2" s="219" customFormat="1" x14ac:dyDescent="0.4"/>
    <row r="46" spans="2:2" x14ac:dyDescent="0.4">
      <c r="B46" t="s">
        <v>378</v>
      </c>
    </row>
    <row r="47" spans="2:2" x14ac:dyDescent="0.4">
      <c r="B47" t="s">
        <v>379</v>
      </c>
    </row>
    <row r="48" spans="2:2" x14ac:dyDescent="0.4">
      <c r="B48" t="s">
        <v>380</v>
      </c>
    </row>
    <row r="49" spans="2:2" x14ac:dyDescent="0.4">
      <c r="B49" t="s">
        <v>18</v>
      </c>
    </row>
    <row r="50" spans="2:2" x14ac:dyDescent="0.4">
      <c r="B50" t="s">
        <v>19</v>
      </c>
    </row>
    <row r="51" spans="2:2" s="403" customFormat="1" x14ac:dyDescent="0.4">
      <c r="B51" s="403" t="s">
        <v>653</v>
      </c>
    </row>
    <row r="54" spans="2:2" x14ac:dyDescent="0.4">
      <c r="B54" t="s">
        <v>20</v>
      </c>
    </row>
    <row r="55" spans="2:2" x14ac:dyDescent="0.4">
      <c r="B55" t="s">
        <v>21</v>
      </c>
    </row>
    <row r="56" spans="2:2" x14ac:dyDescent="0.4">
      <c r="B56" t="s">
        <v>651</v>
      </c>
    </row>
    <row r="57" spans="2:2" x14ac:dyDescent="0.4">
      <c r="B57" t="s">
        <v>640</v>
      </c>
    </row>
    <row r="58" spans="2:2" x14ac:dyDescent="0.4">
      <c r="B58" t="s">
        <v>641</v>
      </c>
    </row>
    <row r="59" spans="2:2" x14ac:dyDescent="0.4">
      <c r="B59" t="s">
        <v>642</v>
      </c>
    </row>
    <row r="60" spans="2:2" x14ac:dyDescent="0.4">
      <c r="B60" t="s">
        <v>643</v>
      </c>
    </row>
    <row r="61" spans="2:2" x14ac:dyDescent="0.4">
      <c r="B61" t="s">
        <v>644</v>
      </c>
    </row>
    <row r="62" spans="2:2" x14ac:dyDescent="0.4">
      <c r="B62" t="s">
        <v>645</v>
      </c>
    </row>
    <row r="63" spans="2:2" x14ac:dyDescent="0.4">
      <c r="B63" t="s">
        <v>652</v>
      </c>
    </row>
    <row r="66" spans="2:2" x14ac:dyDescent="0.4">
      <c r="B66" t="s">
        <v>632</v>
      </c>
    </row>
    <row r="69" spans="2:2" x14ac:dyDescent="0.4">
      <c r="B69" t="s">
        <v>633</v>
      </c>
    </row>
    <row r="70" spans="2:2" x14ac:dyDescent="0.4">
      <c r="B70" t="s">
        <v>634</v>
      </c>
    </row>
    <row r="73" spans="2:2" x14ac:dyDescent="0.4">
      <c r="B73" t="s">
        <v>22</v>
      </c>
    </row>
    <row r="74" spans="2:2" x14ac:dyDescent="0.4">
      <c r="B74" t="s">
        <v>23</v>
      </c>
    </row>
    <row r="77" spans="2:2" x14ac:dyDescent="0.4">
      <c r="B77" t="s">
        <v>24</v>
      </c>
    </row>
    <row r="78" spans="2:2" x14ac:dyDescent="0.4">
      <c r="B78" t="s">
        <v>25</v>
      </c>
    </row>
    <row r="79" spans="2:2" x14ac:dyDescent="0.4">
      <c r="B79" t="s">
        <v>26</v>
      </c>
    </row>
    <row r="80" spans="2:2" x14ac:dyDescent="0.4">
      <c r="B80" t="s">
        <v>27</v>
      </c>
    </row>
  </sheetData>
  <sheetProtection sheet="1" selectLockedCells="1"/>
  <mergeCells count="1">
    <mergeCell ref="L17:M17"/>
  </mergeCells>
  <phoneticPr fontId="1"/>
  <hyperlinks>
    <hyperlink ref="L17:M17" location="'表１ (旧基準)'!A1" display="表１（旧基準）へ⇒" xr:uid="{00000000-0004-0000-0100-000000000000}"/>
  </hyperlinks>
  <printOptions horizontalCentered="1"/>
  <pageMargins left="0.70866141732283472" right="0.70866141732283472" top="0.74803149606299213" bottom="0.74803149606299213" header="0.31496062992125984" footer="0.31496062992125984"/>
  <pageSetup paperSize="9" scale="90" orientation="portrait" r:id="rId1"/>
  <rowBreaks count="1" manualBreakCount="1">
    <brk id="43"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2:AW582"/>
  <sheetViews>
    <sheetView showGridLines="0" view="pageBreakPreview" topLeftCell="A161" zoomScaleNormal="100" zoomScaleSheetLayoutView="100" workbookViewId="0">
      <selection activeCell="R179" sqref="R179:U179"/>
    </sheetView>
  </sheetViews>
  <sheetFormatPr defaultRowHeight="18.75" x14ac:dyDescent="0.4"/>
  <cols>
    <col min="1" max="41" width="2.625" customWidth="1"/>
  </cols>
  <sheetData>
    <row r="2" spans="1:41" x14ac:dyDescent="0.4">
      <c r="B2" s="11"/>
      <c r="C2" s="11"/>
    </row>
    <row r="3" spans="1:41" ht="18.75" customHeight="1" x14ac:dyDescent="0.4">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row>
    <row r="4" spans="1:41" ht="18.75" customHeight="1" x14ac:dyDescent="0.4">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row>
    <row r="5" spans="1:41" x14ac:dyDescent="0.4">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row>
    <row r="6" spans="1:41" x14ac:dyDescent="0.4">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row>
    <row r="7" spans="1:41" ht="18.75" customHeight="1" x14ac:dyDescent="0.4">
      <c r="B7" s="17"/>
      <c r="C7" s="17"/>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row>
    <row r="8" spans="1:41" ht="19.5" x14ac:dyDescent="0.4">
      <c r="A8" s="639" t="s">
        <v>28</v>
      </c>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row>
    <row r="9" spans="1:41" x14ac:dyDescent="0.4">
      <c r="A9" s="580" t="s">
        <v>381</v>
      </c>
      <c r="B9" s="580"/>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row>
    <row r="10" spans="1:41" ht="28.15" customHeight="1" x14ac:dyDescent="0.4">
      <c r="B10" s="627" t="s">
        <v>382</v>
      </c>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16"/>
      <c r="AJ10" s="13"/>
    </row>
    <row r="11" spans="1:41" ht="28.15" customHeight="1" thickBot="1" x14ac:dyDescent="0.45">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26"/>
      <c r="AJ11" s="791"/>
      <c r="AK11" s="792"/>
      <c r="AL11" s="792"/>
      <c r="AM11" s="792"/>
      <c r="AN11" s="793"/>
      <c r="AO11" s="33"/>
    </row>
    <row r="12" spans="1:41" ht="19.5" thickTop="1" x14ac:dyDescent="0.4">
      <c r="B12" s="580" t="s">
        <v>107</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J12" s="577"/>
      <c r="AK12" s="578"/>
      <c r="AL12" s="578"/>
      <c r="AM12" s="578"/>
      <c r="AN12" s="579"/>
      <c r="AO12" s="29"/>
    </row>
    <row r="13" spans="1:41" ht="18.75" customHeight="1" thickBot="1" x14ac:dyDescent="0.45">
      <c r="B13" s="627" t="s">
        <v>385</v>
      </c>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J13" s="594"/>
      <c r="AK13" s="595"/>
      <c r="AL13" s="595"/>
      <c r="AM13" s="595"/>
      <c r="AN13" s="596"/>
      <c r="AO13" s="29"/>
    </row>
    <row r="14" spans="1:41" s="262" customFormat="1" ht="18.75" customHeight="1" thickTop="1" thickBot="1" x14ac:dyDescent="0.45">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J14" s="794"/>
      <c r="AK14" s="794"/>
      <c r="AL14" s="794"/>
      <c r="AM14" s="794"/>
      <c r="AN14" s="794"/>
      <c r="AO14" s="263"/>
    </row>
    <row r="15" spans="1:41" ht="19.5" thickTop="1" x14ac:dyDescent="0.4">
      <c r="B15" s="580" t="s">
        <v>384</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J15" s="577"/>
      <c r="AK15" s="578"/>
      <c r="AL15" s="578"/>
      <c r="AM15" s="578"/>
      <c r="AN15" s="579"/>
      <c r="AO15" s="29"/>
    </row>
    <row r="16" spans="1:41" ht="18.75" customHeight="1" thickBot="1" x14ac:dyDescent="0.45">
      <c r="B16" s="627" t="s">
        <v>386</v>
      </c>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J16" s="594"/>
      <c r="AK16" s="595"/>
      <c r="AL16" s="595"/>
      <c r="AM16" s="595"/>
      <c r="AN16" s="596"/>
      <c r="AO16" s="29"/>
    </row>
    <row r="17" spans="2:41" s="262" customFormat="1" ht="18.75" customHeight="1" thickTop="1" thickBot="1" x14ac:dyDescent="0.45">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J17" s="794"/>
      <c r="AK17" s="794"/>
      <c r="AL17" s="794"/>
      <c r="AM17" s="794"/>
      <c r="AN17" s="794"/>
      <c r="AO17" s="263"/>
    </row>
    <row r="18" spans="2:41" ht="18.75" customHeight="1" thickTop="1" thickBot="1" x14ac:dyDescent="0.45">
      <c r="B18" s="627" t="s">
        <v>387</v>
      </c>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J18" s="557"/>
      <c r="AK18" s="558"/>
      <c r="AL18" s="558"/>
      <c r="AM18" s="558"/>
      <c r="AN18" s="559"/>
      <c r="AO18" s="29"/>
    </row>
    <row r="19" spans="2:41" s="262" customFormat="1" ht="18.75" customHeight="1" thickTop="1" thickBot="1" x14ac:dyDescent="0.45">
      <c r="B19" s="627"/>
      <c r="C19" s="627"/>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7"/>
      <c r="AJ19" s="794"/>
      <c r="AK19" s="794"/>
      <c r="AL19" s="794"/>
      <c r="AM19" s="794"/>
      <c r="AN19" s="794"/>
      <c r="AO19" s="263"/>
    </row>
    <row r="20" spans="2:41" ht="19.5" thickTop="1" x14ac:dyDescent="0.4">
      <c r="B20" s="580" t="s">
        <v>289</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J20" s="577"/>
      <c r="AK20" s="578"/>
      <c r="AL20" s="578"/>
      <c r="AM20" s="578"/>
      <c r="AN20" s="579"/>
      <c r="AO20" s="29"/>
    </row>
    <row r="21" spans="2:41" ht="18.75" customHeight="1" thickBot="1" x14ac:dyDescent="0.45">
      <c r="B21" s="627" t="s">
        <v>388</v>
      </c>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J21" s="594"/>
      <c r="AK21" s="595"/>
      <c r="AL21" s="595"/>
      <c r="AM21" s="595"/>
      <c r="AN21" s="596"/>
      <c r="AO21" s="29"/>
    </row>
    <row r="22" spans="2:41" s="262" customFormat="1" ht="18.75" customHeight="1" thickTop="1" thickBot="1" x14ac:dyDescent="0.45">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J22" s="794"/>
      <c r="AK22" s="794"/>
      <c r="AL22" s="794"/>
      <c r="AM22" s="794"/>
      <c r="AN22" s="794"/>
      <c r="AO22" s="263"/>
    </row>
    <row r="23" spans="2:41" ht="19.5" thickTop="1" x14ac:dyDescent="0.4">
      <c r="B23" s="580" t="s">
        <v>290</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J23" s="577"/>
      <c r="AK23" s="578"/>
      <c r="AL23" s="578"/>
      <c r="AM23" s="578"/>
      <c r="AN23" s="579"/>
      <c r="AO23" s="29"/>
    </row>
    <row r="24" spans="2:41" x14ac:dyDescent="0.4">
      <c r="B24" s="580" t="s">
        <v>291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J24" s="581"/>
      <c r="AK24" s="582"/>
      <c r="AL24" s="582"/>
      <c r="AM24" s="582"/>
      <c r="AN24" s="583"/>
      <c r="AO24" s="29"/>
    </row>
    <row r="25" spans="2:41" x14ac:dyDescent="0.4">
      <c r="B25" s="580" t="s">
        <v>292</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J25" s="581"/>
      <c r="AK25" s="582"/>
      <c r="AL25" s="582"/>
      <c r="AM25" s="582"/>
      <c r="AN25" s="583"/>
      <c r="AO25" s="29"/>
    </row>
    <row r="26" spans="2:41" ht="19.5" thickBot="1" x14ac:dyDescent="0.45">
      <c r="B26" s="580" t="s">
        <v>383</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J26" s="594"/>
      <c r="AK26" s="595"/>
      <c r="AL26" s="595"/>
      <c r="AM26" s="595"/>
      <c r="AN26" s="596"/>
      <c r="AO26" s="29"/>
    </row>
    <row r="27" spans="2:41" ht="37.5" customHeight="1" thickTop="1" x14ac:dyDescent="0.4">
      <c r="C27" s="772" t="s">
        <v>389</v>
      </c>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2"/>
      <c r="AI27" s="334"/>
      <c r="AJ27" s="13"/>
    </row>
    <row r="28" spans="2:41" ht="37.5" customHeight="1" thickBot="1" x14ac:dyDescent="0.45">
      <c r="B28" s="334"/>
      <c r="C28" s="772"/>
      <c r="D28" s="772"/>
      <c r="E28" s="772"/>
      <c r="F28" s="772"/>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334"/>
      <c r="AJ28" s="795"/>
      <c r="AK28" s="795"/>
      <c r="AL28" s="795"/>
      <c r="AM28" s="795"/>
      <c r="AN28" s="795"/>
    </row>
    <row r="29" spans="2:41" ht="20.25" customHeight="1" thickTop="1" thickBot="1" x14ac:dyDescent="0.45">
      <c r="B29" s="718" t="s">
        <v>583</v>
      </c>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J29" s="557"/>
      <c r="AK29" s="558"/>
      <c r="AL29" s="558"/>
      <c r="AM29" s="558"/>
      <c r="AN29" s="559"/>
      <c r="AO29" s="33"/>
    </row>
    <row r="30" spans="2:41" ht="20.25" thickTop="1" thickBot="1" x14ac:dyDescent="0.45">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5"/>
      <c r="AJ30" s="794"/>
      <c r="AK30" s="794"/>
      <c r="AL30" s="794"/>
      <c r="AM30" s="794"/>
      <c r="AN30" s="794"/>
      <c r="AO30" s="62"/>
    </row>
    <row r="31" spans="2:41" ht="20.25" thickTop="1" thickBot="1" x14ac:dyDescent="0.45">
      <c r="B31" s="627" t="s">
        <v>390</v>
      </c>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J31" s="557"/>
      <c r="AK31" s="558"/>
      <c r="AL31" s="558"/>
      <c r="AM31" s="558"/>
      <c r="AN31" s="559"/>
      <c r="AO31" s="34"/>
    </row>
    <row r="32" spans="2:41" ht="19.5" thickTop="1" x14ac:dyDescent="0.4">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O32" s="29"/>
    </row>
    <row r="33" spans="1:43" x14ac:dyDescent="0.4">
      <c r="AF33" s="5"/>
      <c r="AG33" s="5"/>
      <c r="AH33" s="5"/>
      <c r="AI33" s="5"/>
      <c r="AJ33" s="5"/>
    </row>
    <row r="34" spans="1:43" ht="19.5" thickBot="1" x14ac:dyDescent="0.45">
      <c r="A34" s="580" t="s">
        <v>108</v>
      </c>
      <c r="B34" s="580"/>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J34" s="5"/>
      <c r="AO34" s="34"/>
    </row>
    <row r="35" spans="1:43" ht="20.25" thickTop="1" thickBot="1" x14ac:dyDescent="0.45">
      <c r="B35" s="580" t="s">
        <v>29</v>
      </c>
      <c r="C35" s="580"/>
      <c r="D35" s="580"/>
      <c r="E35" s="580"/>
      <c r="F35" s="580"/>
      <c r="G35" s="580"/>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638"/>
      <c r="AJ35" s="557"/>
      <c r="AK35" s="558"/>
      <c r="AL35" s="558"/>
      <c r="AM35" s="558"/>
      <c r="AN35" s="559"/>
      <c r="AO35" s="29"/>
    </row>
    <row r="36" spans="1:43" ht="20.25" thickTop="1" thickBot="1" x14ac:dyDescent="0.45">
      <c r="B36" s="631" t="s">
        <v>223</v>
      </c>
      <c r="C36" s="631"/>
      <c r="D36" s="631"/>
      <c r="E36" s="631"/>
      <c r="F36" s="631"/>
      <c r="G36" s="631"/>
      <c r="H36" s="631"/>
      <c r="I36" s="632"/>
      <c r="J36" s="635"/>
      <c r="K36" s="636"/>
      <c r="L36" s="636"/>
      <c r="M36" s="636"/>
      <c r="N36" s="636"/>
      <c r="O36" s="636"/>
      <c r="P36" s="636"/>
      <c r="Q36" s="636"/>
      <c r="R36" s="637"/>
      <c r="S36" s="680" t="s">
        <v>222</v>
      </c>
      <c r="T36" s="631"/>
      <c r="U36" s="632"/>
      <c r="V36" s="635"/>
      <c r="W36" s="636"/>
      <c r="X36" s="636"/>
      <c r="Y36" s="636"/>
      <c r="Z36" s="636"/>
      <c r="AA36" s="636"/>
      <c r="AB36" s="636"/>
      <c r="AC36" s="636"/>
      <c r="AD36" s="636"/>
      <c r="AE36" s="636"/>
      <c r="AF36" s="636"/>
      <c r="AG36" s="637"/>
      <c r="AH36" s="29"/>
      <c r="AI36" s="31"/>
      <c r="AJ36" s="796"/>
      <c r="AK36" s="797"/>
      <c r="AL36" s="797"/>
      <c r="AM36" s="797"/>
      <c r="AN36" s="798"/>
      <c r="AO36" s="34"/>
    </row>
    <row r="37" spans="1:43" ht="18.75" customHeight="1" thickTop="1" x14ac:dyDescent="0.4">
      <c r="C37" s="803" t="s">
        <v>302</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332"/>
      <c r="AI37" s="16"/>
      <c r="AJ37" s="396"/>
      <c r="AK37" s="396"/>
      <c r="AL37" s="396"/>
      <c r="AM37" s="396"/>
      <c r="AN37" s="396"/>
    </row>
    <row r="38" spans="1:43" x14ac:dyDescent="0.4">
      <c r="B38" s="332"/>
      <c r="C38" s="803"/>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332"/>
      <c r="AI38" s="16"/>
      <c r="AJ38" s="396"/>
      <c r="AK38" s="396"/>
      <c r="AL38" s="396"/>
      <c r="AM38" s="396"/>
      <c r="AN38" s="396"/>
    </row>
    <row r="39" spans="1:43" x14ac:dyDescent="0.4">
      <c r="B39" s="17"/>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43" ht="19.5" thickBot="1" x14ac:dyDescent="0.45">
      <c r="A40" s="574" t="s">
        <v>611</v>
      </c>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O40" s="34"/>
      <c r="AQ40" s="5"/>
    </row>
    <row r="41" spans="1:43" ht="20.25" thickTop="1" thickBot="1" x14ac:dyDescent="0.45">
      <c r="B41" s="580" t="s">
        <v>30</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J41" s="557"/>
      <c r="AK41" s="558"/>
      <c r="AL41" s="558"/>
      <c r="AM41" s="558"/>
      <c r="AN41" s="559"/>
      <c r="AO41" s="29"/>
    </row>
    <row r="42" spans="1:43" ht="19.5" thickTop="1" x14ac:dyDescent="0.4">
      <c r="AJ42" s="58"/>
      <c r="AK42" s="58"/>
      <c r="AL42" s="58"/>
      <c r="AM42" s="58"/>
      <c r="AN42" s="58"/>
      <c r="AO42" s="58"/>
    </row>
    <row r="43" spans="1:43" x14ac:dyDescent="0.4">
      <c r="AJ43" s="63"/>
      <c r="AK43" s="63"/>
      <c r="AL43" s="63"/>
      <c r="AM43" s="63"/>
      <c r="AN43" s="63"/>
      <c r="AO43" s="63"/>
    </row>
    <row r="44" spans="1:43" x14ac:dyDescent="0.4">
      <c r="A44" s="576" t="s">
        <v>565</v>
      </c>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L44" s="5"/>
    </row>
    <row r="45" spans="1:43" ht="19.5" thickBot="1" x14ac:dyDescent="0.45">
      <c r="A45" s="341"/>
      <c r="B45" s="576" t="s">
        <v>659</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
      <c r="AJ45" s="794"/>
      <c r="AK45" s="794"/>
      <c r="AL45" s="794"/>
      <c r="AM45" s="794"/>
      <c r="AN45" s="794"/>
      <c r="AO45" s="34"/>
    </row>
    <row r="46" spans="1:43" ht="19.5" thickTop="1" x14ac:dyDescent="0.4">
      <c r="B46" s="580" t="s">
        <v>31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J46" s="577"/>
      <c r="AK46" s="578"/>
      <c r="AL46" s="578"/>
      <c r="AM46" s="578"/>
      <c r="AN46" s="579"/>
      <c r="AO46" s="29"/>
    </row>
    <row r="47" spans="1:43" ht="19.5" thickBot="1" x14ac:dyDescent="0.45">
      <c r="B47" s="580" t="s">
        <v>32</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J47" s="581"/>
      <c r="AK47" s="582"/>
      <c r="AL47" s="582"/>
      <c r="AM47" s="582"/>
      <c r="AN47" s="583"/>
      <c r="AO47" s="29"/>
    </row>
    <row r="48" spans="1:43" s="319" customFormat="1" ht="20.25" thickTop="1" thickBot="1" x14ac:dyDescent="0.45">
      <c r="B48" s="341"/>
      <c r="C48" s="341" t="s">
        <v>516</v>
      </c>
      <c r="D48" s="341"/>
      <c r="E48" s="341"/>
      <c r="F48" s="341"/>
      <c r="G48" s="341"/>
      <c r="H48" s="341"/>
      <c r="I48" s="136" t="s">
        <v>243</v>
      </c>
      <c r="J48" s="341" t="s">
        <v>517</v>
      </c>
      <c r="K48" s="341"/>
      <c r="L48" s="341"/>
      <c r="M48" s="136" t="s">
        <v>243</v>
      </c>
      <c r="N48" s="341" t="s">
        <v>518</v>
      </c>
      <c r="O48" s="341"/>
      <c r="P48" s="341"/>
      <c r="Q48" s="341"/>
      <c r="R48" s="136" t="s">
        <v>243</v>
      </c>
      <c r="S48" s="341" t="s">
        <v>519</v>
      </c>
      <c r="T48" s="341"/>
      <c r="U48" s="341"/>
      <c r="V48" s="341"/>
      <c r="W48" s="341"/>
      <c r="X48" s="341"/>
      <c r="Y48" s="341"/>
      <c r="Z48" s="341"/>
      <c r="AA48" s="341"/>
      <c r="AB48" s="341"/>
      <c r="AC48" s="341"/>
      <c r="AD48" s="341"/>
      <c r="AE48" s="341"/>
      <c r="AF48" s="341"/>
      <c r="AG48" s="341"/>
      <c r="AH48" s="341"/>
      <c r="AO48" s="322"/>
    </row>
    <row r="49" spans="2:41" s="311" customFormat="1" ht="19.5" thickTop="1" x14ac:dyDescent="0.4">
      <c r="B49" s="780" t="s">
        <v>514</v>
      </c>
      <c r="C49" s="780"/>
      <c r="D49" s="780"/>
      <c r="E49" s="780"/>
      <c r="F49" s="780"/>
      <c r="G49" s="780"/>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c r="AF49" s="780"/>
      <c r="AG49" s="780"/>
      <c r="AH49" s="780"/>
      <c r="AJ49" s="581"/>
      <c r="AK49" s="582"/>
      <c r="AL49" s="582"/>
      <c r="AM49" s="582"/>
      <c r="AN49" s="583"/>
      <c r="AO49" s="315"/>
    </row>
    <row r="50" spans="2:41" ht="19.5" thickBot="1" x14ac:dyDescent="0.45">
      <c r="B50" s="576" t="s">
        <v>566</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264"/>
      <c r="AJ50" s="581"/>
      <c r="AK50" s="582"/>
      <c r="AL50" s="582"/>
      <c r="AM50" s="582"/>
      <c r="AN50" s="583"/>
      <c r="AO50" s="29"/>
    </row>
    <row r="51" spans="2:41" s="319" customFormat="1" ht="20.25" thickTop="1" thickBot="1" x14ac:dyDescent="0.45">
      <c r="B51" s="342"/>
      <c r="C51" s="342"/>
      <c r="D51" s="342"/>
      <c r="E51" s="342" t="s">
        <v>520</v>
      </c>
      <c r="F51" s="342"/>
      <c r="G51" s="342"/>
      <c r="H51" s="342"/>
      <c r="I51" s="342"/>
      <c r="J51" s="342"/>
      <c r="K51" s="342"/>
      <c r="L51" s="635"/>
      <c r="M51" s="636"/>
      <c r="N51" s="637"/>
      <c r="O51" s="342" t="s">
        <v>115</v>
      </c>
      <c r="P51" s="342"/>
      <c r="Q51" s="635"/>
      <c r="R51" s="636"/>
      <c r="S51" s="637"/>
      <c r="T51" s="342" t="s">
        <v>521</v>
      </c>
      <c r="U51" s="342"/>
      <c r="V51" s="635"/>
      <c r="W51" s="636"/>
      <c r="X51" s="637"/>
      <c r="Y51" s="342" t="s">
        <v>522</v>
      </c>
      <c r="Z51" s="342"/>
      <c r="AA51" s="342"/>
      <c r="AB51" s="342"/>
      <c r="AC51" s="342"/>
      <c r="AD51" s="342"/>
      <c r="AE51" s="342"/>
      <c r="AF51" s="342"/>
      <c r="AG51" s="342"/>
      <c r="AH51" s="342"/>
      <c r="AO51" s="322"/>
    </row>
    <row r="52" spans="2:41" ht="20.25" thickTop="1" thickBot="1" x14ac:dyDescent="0.45">
      <c r="B52" s="545" t="s">
        <v>660</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264"/>
      <c r="AJ52" s="557"/>
      <c r="AK52" s="558"/>
      <c r="AL52" s="558"/>
      <c r="AM52" s="558"/>
      <c r="AN52" s="559"/>
      <c r="AO52" s="29"/>
    </row>
    <row r="53" spans="2:41" s="264" customFormat="1" ht="20.25" thickTop="1" thickBot="1" x14ac:dyDescent="0.45">
      <c r="B53" s="720"/>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J53" s="20"/>
      <c r="AK53" s="20"/>
      <c r="AL53" s="20"/>
      <c r="AM53" s="20"/>
      <c r="AN53" s="20"/>
      <c r="AO53" s="265"/>
    </row>
    <row r="54" spans="2:41" ht="19.5" thickTop="1" x14ac:dyDescent="0.4">
      <c r="B54" s="647" t="s">
        <v>728</v>
      </c>
      <c r="C54" s="647"/>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264"/>
      <c r="AJ54" s="577"/>
      <c r="AK54" s="578"/>
      <c r="AL54" s="578"/>
      <c r="AM54" s="578"/>
      <c r="AN54" s="579"/>
      <c r="AO54" s="29"/>
    </row>
    <row r="55" spans="2:41" ht="19.5" customHeight="1" thickBot="1" x14ac:dyDescent="0.45">
      <c r="B55" s="718" t="s">
        <v>490</v>
      </c>
      <c r="C55" s="718"/>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264"/>
      <c r="AJ55" s="653"/>
      <c r="AK55" s="654"/>
      <c r="AL55" s="654"/>
      <c r="AM55" s="654"/>
      <c r="AN55" s="655"/>
      <c r="AO55" s="34"/>
    </row>
    <row r="56" spans="2:41" ht="20.25" thickTop="1" thickBot="1" x14ac:dyDescent="0.45">
      <c r="B56" s="718"/>
      <c r="C56" s="718"/>
      <c r="D56" s="718"/>
      <c r="E56" s="718"/>
      <c r="F56" s="718"/>
      <c r="G56" s="718"/>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264"/>
      <c r="AJ56" s="265"/>
      <c r="AK56" s="265"/>
      <c r="AL56" s="265"/>
      <c r="AM56" s="265"/>
      <c r="AN56" s="265"/>
      <c r="AO56" s="29"/>
    </row>
    <row r="57" spans="2:41" ht="19.5" thickTop="1" x14ac:dyDescent="0.4">
      <c r="B57" s="580" t="s">
        <v>33</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J57" s="577"/>
      <c r="AK57" s="578"/>
      <c r="AL57" s="578"/>
      <c r="AM57" s="578"/>
      <c r="AN57" s="579"/>
      <c r="AO57" s="29"/>
    </row>
    <row r="58" spans="2:41" x14ac:dyDescent="0.4">
      <c r="B58" s="573" t="s">
        <v>575</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J58" s="581"/>
      <c r="AK58" s="582"/>
      <c r="AL58" s="582"/>
      <c r="AM58" s="582"/>
      <c r="AN58" s="583"/>
      <c r="AO58" s="29"/>
    </row>
    <row r="59" spans="2:41" ht="19.5" thickBot="1" x14ac:dyDescent="0.45">
      <c r="B59" s="580" t="s">
        <v>34</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J59" s="594"/>
      <c r="AK59" s="595"/>
      <c r="AL59" s="595"/>
      <c r="AM59" s="595"/>
      <c r="AN59" s="596"/>
      <c r="AO59" s="29"/>
    </row>
    <row r="60" spans="2:41" s="416" customFormat="1" ht="18.75" customHeight="1" thickTop="1" thickBot="1" x14ac:dyDescent="0.45">
      <c r="C60" s="416" t="s">
        <v>667</v>
      </c>
      <c r="AJ60" s="417"/>
    </row>
    <row r="61" spans="2:41" s="416" customFormat="1" ht="30" customHeight="1" thickTop="1" x14ac:dyDescent="0.4">
      <c r="B61" s="682"/>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4"/>
      <c r="AJ61" s="417"/>
    </row>
    <row r="62" spans="2:41" s="416" customFormat="1" ht="30" customHeight="1" thickBot="1" x14ac:dyDescent="0.45">
      <c r="B62" s="685"/>
      <c r="C62" s="686"/>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7"/>
      <c r="AJ62" s="417"/>
    </row>
    <row r="63" spans="2:41" s="416" customFormat="1" ht="20.25" thickTop="1" thickBot="1" x14ac:dyDescent="0.45">
      <c r="AJ63" s="417"/>
    </row>
    <row r="64" spans="2:41" ht="19.5" thickTop="1" x14ac:dyDescent="0.4">
      <c r="B64" s="576" t="s">
        <v>488</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J64" s="577"/>
      <c r="AK64" s="578"/>
      <c r="AL64" s="578"/>
      <c r="AM64" s="578"/>
      <c r="AN64" s="579"/>
      <c r="AO64" s="34"/>
    </row>
    <row r="65" spans="1:45" ht="19.5" thickBot="1" x14ac:dyDescent="0.45">
      <c r="B65" s="647" t="s">
        <v>727</v>
      </c>
      <c r="C65" s="647"/>
      <c r="D65" s="647"/>
      <c r="E65" s="647"/>
      <c r="F65" s="647"/>
      <c r="G65" s="647"/>
      <c r="H65" s="647"/>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J65" s="589"/>
      <c r="AK65" s="590"/>
      <c r="AL65" s="590"/>
      <c r="AM65" s="590"/>
      <c r="AN65" s="591"/>
      <c r="AO65" s="29"/>
    </row>
    <row r="66" spans="1:45" ht="20.25" thickTop="1" thickBot="1" x14ac:dyDescent="0.45">
      <c r="B66" s="576" t="s">
        <v>567</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J66" s="335"/>
      <c r="AK66" s="335"/>
      <c r="AL66" s="335"/>
      <c r="AM66" s="335"/>
      <c r="AN66" s="335"/>
      <c r="AO66" s="29"/>
    </row>
    <row r="67" spans="1:45" ht="30" customHeight="1" thickTop="1" x14ac:dyDescent="0.4">
      <c r="B67" s="682"/>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4"/>
      <c r="AI67" s="31"/>
      <c r="AJ67" s="15"/>
      <c r="AK67" s="15"/>
      <c r="AL67" s="15"/>
      <c r="AM67" s="15"/>
      <c r="AN67" s="15"/>
      <c r="AO67" s="15"/>
    </row>
    <row r="68" spans="1:45" ht="30" customHeight="1" thickBot="1" x14ac:dyDescent="0.45">
      <c r="B68" s="685"/>
      <c r="C68" s="686"/>
      <c r="D68" s="686"/>
      <c r="E68" s="686"/>
      <c r="F68" s="686"/>
      <c r="G68" s="686"/>
      <c r="H68" s="686"/>
      <c r="I68" s="686"/>
      <c r="J68" s="686"/>
      <c r="K68" s="686"/>
      <c r="L68" s="686"/>
      <c r="M68" s="686"/>
      <c r="N68" s="686"/>
      <c r="O68" s="686"/>
      <c r="P68" s="686"/>
      <c r="Q68" s="686"/>
      <c r="R68" s="686"/>
      <c r="S68" s="686"/>
      <c r="T68" s="686"/>
      <c r="U68" s="686"/>
      <c r="V68" s="686"/>
      <c r="W68" s="686"/>
      <c r="X68" s="686"/>
      <c r="Y68" s="686"/>
      <c r="Z68" s="686"/>
      <c r="AA68" s="686"/>
      <c r="AB68" s="686"/>
      <c r="AC68" s="686"/>
      <c r="AD68" s="686"/>
      <c r="AE68" s="686"/>
      <c r="AF68" s="686"/>
      <c r="AG68" s="686"/>
      <c r="AH68" s="687"/>
      <c r="AI68" s="31"/>
      <c r="AJ68" s="15"/>
      <c r="AK68" s="15"/>
      <c r="AL68" s="15"/>
      <c r="AM68" s="15"/>
      <c r="AN68" s="15"/>
      <c r="AO68" s="15"/>
    </row>
    <row r="69" spans="1:45" ht="19.5" thickTop="1" x14ac:dyDescent="0.4">
      <c r="B69" s="343"/>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5"/>
      <c r="AC69" s="345"/>
      <c r="AD69" s="345"/>
      <c r="AE69" s="345"/>
      <c r="AF69" s="345"/>
      <c r="AG69" s="345"/>
      <c r="AH69" s="345"/>
      <c r="AO69" s="34"/>
      <c r="AQ69" s="331"/>
    </row>
    <row r="70" spans="1:45" ht="19.5" thickBot="1" x14ac:dyDescent="0.45">
      <c r="B70" s="350" t="s">
        <v>668</v>
      </c>
      <c r="C70" s="347"/>
      <c r="D70" s="347"/>
      <c r="E70" s="347"/>
      <c r="F70" s="347"/>
      <c r="G70" s="347"/>
      <c r="H70" s="347"/>
      <c r="I70" s="347"/>
      <c r="J70" s="347"/>
      <c r="K70" s="347"/>
      <c r="L70" s="347"/>
      <c r="M70" s="347"/>
      <c r="N70" s="348"/>
      <c r="O70" s="348"/>
      <c r="P70" s="348"/>
      <c r="Q70" s="348"/>
      <c r="R70" s="348"/>
      <c r="S70" s="348"/>
      <c r="T70" s="348"/>
      <c r="U70" s="348"/>
      <c r="V70" s="348"/>
      <c r="W70" s="348"/>
      <c r="X70" s="348"/>
      <c r="Y70" s="348"/>
      <c r="Z70" s="348"/>
      <c r="AA70" s="348"/>
      <c r="AB70" s="346"/>
      <c r="AC70" s="346"/>
      <c r="AD70" s="346"/>
      <c r="AE70" s="346"/>
      <c r="AF70" s="346"/>
      <c r="AG70" s="346"/>
      <c r="AH70" s="346"/>
      <c r="AS70" s="340"/>
    </row>
    <row r="71" spans="1:45" ht="30" customHeight="1" thickTop="1" x14ac:dyDescent="0.4">
      <c r="B71" s="682"/>
      <c r="C71" s="683"/>
      <c r="D71" s="683"/>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3"/>
      <c r="AC71" s="683"/>
      <c r="AD71" s="683"/>
      <c r="AE71" s="683"/>
      <c r="AF71" s="683"/>
      <c r="AG71" s="683"/>
      <c r="AH71" s="684"/>
      <c r="AI71" s="31"/>
      <c r="AJ71" s="15"/>
      <c r="AK71" s="15"/>
      <c r="AL71" s="15"/>
      <c r="AM71" s="15"/>
      <c r="AN71" s="15"/>
      <c r="AO71" s="15"/>
      <c r="AR71" s="288"/>
    </row>
    <row r="72" spans="1:45" ht="30" customHeight="1" thickBot="1" x14ac:dyDescent="0.45">
      <c r="B72" s="685"/>
      <c r="C72" s="686"/>
      <c r="D72" s="686"/>
      <c r="E72" s="686"/>
      <c r="F72" s="686"/>
      <c r="G72" s="686"/>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7"/>
      <c r="AI72" s="31"/>
      <c r="AJ72" s="15"/>
      <c r="AK72" s="15"/>
      <c r="AL72" s="15"/>
      <c r="AM72" s="15"/>
      <c r="AN72" s="15"/>
      <c r="AO72" s="15"/>
    </row>
    <row r="73" spans="1:45" s="287" customFormat="1" ht="30" customHeight="1" thickTop="1" x14ac:dyDescent="0.4">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2"/>
      <c r="AJ73" s="289"/>
      <c r="AK73" s="289"/>
      <c r="AL73" s="289"/>
      <c r="AM73" s="289"/>
      <c r="AN73" s="289"/>
      <c r="AO73" s="289"/>
    </row>
    <row r="74" spans="1:45" ht="19.5" thickBot="1" x14ac:dyDescent="0.45">
      <c r="A74" s="580" t="s">
        <v>260</v>
      </c>
      <c r="B74" s="580"/>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row>
    <row r="75" spans="1:45" ht="19.5" thickTop="1" x14ac:dyDescent="0.4">
      <c r="B75" s="483" t="s">
        <v>729</v>
      </c>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577"/>
      <c r="AK75" s="578"/>
      <c r="AL75" s="578"/>
      <c r="AM75" s="578"/>
      <c r="AN75" s="579"/>
      <c r="AO75" s="29"/>
    </row>
    <row r="76" spans="1:45" s="374" customFormat="1" ht="19.5" thickBot="1" x14ac:dyDescent="0.45">
      <c r="B76" s="572" t="s">
        <v>607</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379"/>
      <c r="AA76" s="379"/>
      <c r="AB76" s="379"/>
      <c r="AC76" s="379"/>
      <c r="AD76" s="379"/>
      <c r="AE76" s="379"/>
      <c r="AF76" s="379"/>
      <c r="AG76" s="379"/>
      <c r="AH76" s="379"/>
      <c r="AI76" s="379"/>
      <c r="AJ76" s="594"/>
      <c r="AK76" s="595"/>
      <c r="AL76" s="595"/>
      <c r="AM76" s="595"/>
      <c r="AN76" s="596"/>
      <c r="AO76" s="376"/>
    </row>
    <row r="77" spans="1:45" ht="19.5" thickTop="1" x14ac:dyDescent="0.4">
      <c r="AJ77" s="57"/>
      <c r="AK77" s="57"/>
      <c r="AL77" s="57"/>
      <c r="AM77" s="57"/>
      <c r="AN77" s="57"/>
      <c r="AO77" s="57"/>
    </row>
    <row r="78" spans="1:45" ht="19.5" thickBot="1" x14ac:dyDescent="0.45">
      <c r="A78" s="580" t="s">
        <v>261</v>
      </c>
      <c r="B78" s="580"/>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row>
    <row r="79" spans="1:45" s="268" customFormat="1" ht="20.25" thickTop="1" thickBot="1" x14ac:dyDescent="0.45">
      <c r="B79" s="790" t="s">
        <v>493</v>
      </c>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J79" s="557"/>
      <c r="AK79" s="558"/>
      <c r="AL79" s="558"/>
      <c r="AM79" s="558"/>
      <c r="AN79" s="559"/>
    </row>
    <row r="80" spans="1:45" s="287" customFormat="1" ht="20.25" thickTop="1" thickBot="1" x14ac:dyDescent="0.45">
      <c r="B80" s="484" t="s">
        <v>709</v>
      </c>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J80" s="557"/>
      <c r="AK80" s="558"/>
      <c r="AL80" s="558"/>
      <c r="AM80" s="558"/>
      <c r="AN80" s="559"/>
    </row>
    <row r="81" spans="1:42" ht="19.5" thickTop="1" x14ac:dyDescent="0.4">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15"/>
      <c r="AK81" s="15"/>
      <c r="AL81" s="15"/>
      <c r="AM81" s="15"/>
      <c r="AN81" s="15"/>
      <c r="AO81" s="15"/>
    </row>
    <row r="82" spans="1:42" x14ac:dyDescent="0.4">
      <c r="B82" s="14"/>
      <c r="C82" s="14"/>
      <c r="D82" s="14"/>
      <c r="E82" s="24"/>
      <c r="F82" s="14"/>
      <c r="G82" s="14"/>
      <c r="H82" s="21"/>
      <c r="I82" s="21"/>
      <c r="J82" s="29"/>
      <c r="K82" s="14"/>
      <c r="L82" s="24"/>
      <c r="M82" s="21"/>
      <c r="N82" s="24"/>
      <c r="O82" s="14"/>
      <c r="P82" s="24"/>
      <c r="Q82" s="24"/>
      <c r="R82" s="23"/>
      <c r="S82" s="14"/>
      <c r="T82" s="24"/>
      <c r="U82" s="24"/>
      <c r="V82" s="14"/>
      <c r="W82" s="23"/>
      <c r="X82" s="21"/>
      <c r="Y82" s="24"/>
      <c r="Z82" s="14"/>
      <c r="AA82" s="24"/>
      <c r="AB82" s="14"/>
      <c r="AC82" s="24"/>
      <c r="AD82" s="31"/>
      <c r="AE82" s="24"/>
      <c r="AF82" s="14"/>
      <c r="AG82" s="24"/>
      <c r="AH82" s="29"/>
      <c r="AI82" s="31"/>
      <c r="AJ82" s="14"/>
      <c r="AK82" s="14"/>
      <c r="AL82" s="29"/>
      <c r="AM82" s="29"/>
      <c r="AN82" s="14"/>
      <c r="AO82" s="29"/>
    </row>
    <row r="83" spans="1:42" x14ac:dyDescent="0.4">
      <c r="A83" s="789" t="s">
        <v>391</v>
      </c>
      <c r="B83" s="789"/>
      <c r="C83" s="789"/>
      <c r="D83" s="789"/>
      <c r="E83" s="789"/>
      <c r="F83" s="789"/>
      <c r="G83" s="789"/>
      <c r="H83" s="789"/>
      <c r="I83" s="789"/>
      <c r="J83" s="789"/>
      <c r="K83" s="789"/>
      <c r="L83" s="789"/>
      <c r="M83" s="789"/>
      <c r="N83" s="789"/>
      <c r="O83" s="789"/>
      <c r="P83" s="789"/>
      <c r="Q83" s="789"/>
      <c r="R83" s="789"/>
      <c r="S83" s="789"/>
      <c r="T83" s="789"/>
      <c r="U83" s="789"/>
      <c r="V83" s="789"/>
      <c r="W83" s="789"/>
      <c r="X83" s="789"/>
      <c r="Y83" s="789"/>
      <c r="Z83" s="789"/>
      <c r="AA83" s="789"/>
      <c r="AB83" s="789"/>
      <c r="AC83" s="789"/>
      <c r="AD83" s="789"/>
      <c r="AE83" s="789"/>
      <c r="AF83" s="789"/>
      <c r="AG83" s="789"/>
      <c r="AH83" s="789"/>
    </row>
    <row r="84" spans="1:42" x14ac:dyDescent="0.4">
      <c r="A84" s="717" t="s">
        <v>392</v>
      </c>
      <c r="B84" s="717"/>
      <c r="C84" s="717"/>
      <c r="D84" s="717"/>
      <c r="E84" s="717"/>
      <c r="F84" s="717"/>
      <c r="G84" s="717"/>
      <c r="H84" s="717"/>
      <c r="I84" s="717"/>
      <c r="J84" s="717"/>
      <c r="K84" s="717"/>
      <c r="L84" s="717"/>
      <c r="M84" s="717"/>
      <c r="N84" s="717"/>
      <c r="O84" s="717"/>
      <c r="P84" s="717"/>
      <c r="Q84" s="717"/>
      <c r="R84" s="717"/>
      <c r="S84" s="717"/>
      <c r="T84" s="717"/>
      <c r="U84" s="717"/>
      <c r="V84" s="717"/>
      <c r="W84" s="717"/>
      <c r="X84" s="717"/>
      <c r="Y84" s="717"/>
      <c r="Z84" s="717"/>
      <c r="AA84" s="717"/>
      <c r="AB84" s="717"/>
      <c r="AC84" s="717"/>
      <c r="AD84" s="717"/>
      <c r="AE84" s="717"/>
      <c r="AF84" s="717"/>
      <c r="AG84" s="717"/>
      <c r="AH84" s="717"/>
    </row>
    <row r="85" spans="1:42" x14ac:dyDescent="0.4">
      <c r="B85" s="717" t="s">
        <v>393</v>
      </c>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P85" s="10"/>
    </row>
    <row r="86" spans="1:42" ht="19.5" thickBot="1" x14ac:dyDescent="0.45">
      <c r="B86" s="802"/>
      <c r="C86" s="802"/>
      <c r="D86" s="802"/>
      <c r="E86" s="802"/>
      <c r="F86" s="802"/>
      <c r="G86" s="802"/>
      <c r="H86" s="786" t="str">
        <f>IF(表紙!C2=2,"H30.4.1","R"&amp;表紙!C2-2&amp;".4.1")</f>
        <v>R5.4.1</v>
      </c>
      <c r="I86" s="787"/>
      <c r="J86" s="787"/>
      <c r="K86" s="787"/>
      <c r="L86" s="788"/>
      <c r="M86" s="771" t="str">
        <f>"R"&amp;表紙!C2-1&amp;".4.1"</f>
        <v>R6.4.1</v>
      </c>
      <c r="N86" s="771"/>
      <c r="O86" s="771"/>
      <c r="P86" s="771"/>
      <c r="Q86" s="771"/>
      <c r="R86" s="771" t="str">
        <f>"R"&amp;表紙!C2&amp;".4.1"</f>
        <v>R7.4.1</v>
      </c>
      <c r="S86" s="771"/>
      <c r="T86" s="771"/>
      <c r="U86" s="771"/>
      <c r="V86" s="771"/>
      <c r="AP86" s="10"/>
    </row>
    <row r="87" spans="1:42" ht="19.5" thickTop="1" x14ac:dyDescent="0.4">
      <c r="B87" s="799" t="s">
        <v>35</v>
      </c>
      <c r="C87" s="799"/>
      <c r="D87" s="799"/>
      <c r="E87" s="799"/>
      <c r="F87" s="799"/>
      <c r="G87" s="800"/>
      <c r="H87" s="778"/>
      <c r="I87" s="779"/>
      <c r="J87" s="779"/>
      <c r="K87" s="779"/>
      <c r="L87" s="779"/>
      <c r="M87" s="779"/>
      <c r="N87" s="779"/>
      <c r="O87" s="779"/>
      <c r="P87" s="779"/>
      <c r="Q87" s="779"/>
      <c r="R87" s="779"/>
      <c r="S87" s="779"/>
      <c r="T87" s="779"/>
      <c r="U87" s="779"/>
      <c r="V87" s="805"/>
      <c r="AP87" s="10"/>
    </row>
    <row r="88" spans="1:42" ht="19.5" thickBot="1" x14ac:dyDescent="0.45">
      <c r="B88" s="799" t="s">
        <v>36</v>
      </c>
      <c r="C88" s="799"/>
      <c r="D88" s="799"/>
      <c r="E88" s="799"/>
      <c r="F88" s="799"/>
      <c r="G88" s="800"/>
      <c r="H88" s="801"/>
      <c r="I88" s="773"/>
      <c r="J88" s="773"/>
      <c r="K88" s="773"/>
      <c r="L88" s="773"/>
      <c r="M88" s="773"/>
      <c r="N88" s="773"/>
      <c r="O88" s="773"/>
      <c r="P88" s="773"/>
      <c r="Q88" s="773"/>
      <c r="R88" s="773"/>
      <c r="S88" s="773"/>
      <c r="T88" s="773"/>
      <c r="U88" s="773"/>
      <c r="V88" s="774"/>
      <c r="AP88" s="10"/>
    </row>
    <row r="89" spans="1:42" ht="20.25" thickTop="1" thickBot="1" x14ac:dyDescent="0.45">
      <c r="B89" s="775" t="s">
        <v>215</v>
      </c>
      <c r="C89" s="775"/>
      <c r="D89" s="775"/>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775"/>
      <c r="AH89" s="775"/>
    </row>
    <row r="90" spans="1:42" ht="30" customHeight="1" thickTop="1" x14ac:dyDescent="0.4">
      <c r="B90" s="682"/>
      <c r="C90" s="768"/>
      <c r="D90" s="768"/>
      <c r="E90" s="768"/>
      <c r="F90" s="768"/>
      <c r="G90" s="768"/>
      <c r="H90" s="768"/>
      <c r="I90" s="768"/>
      <c r="J90" s="768"/>
      <c r="K90" s="768"/>
      <c r="L90" s="768"/>
      <c r="M90" s="768"/>
      <c r="N90" s="768"/>
      <c r="O90" s="768"/>
      <c r="P90" s="768"/>
      <c r="Q90" s="768"/>
      <c r="R90" s="768"/>
      <c r="S90" s="768"/>
      <c r="T90" s="768"/>
      <c r="U90" s="768"/>
      <c r="V90" s="768"/>
      <c r="W90" s="768"/>
      <c r="X90" s="768"/>
      <c r="Y90" s="768"/>
      <c r="Z90" s="768"/>
      <c r="AA90" s="768"/>
      <c r="AB90" s="768"/>
      <c r="AC90" s="768"/>
      <c r="AD90" s="768"/>
      <c r="AE90" s="768"/>
      <c r="AF90" s="768"/>
      <c r="AG90" s="768"/>
      <c r="AH90" s="769"/>
      <c r="AI90" s="32"/>
      <c r="AJ90" s="22"/>
      <c r="AK90" s="22"/>
      <c r="AL90" s="22"/>
      <c r="AM90" s="22"/>
      <c r="AN90" s="22"/>
      <c r="AO90" s="22"/>
    </row>
    <row r="91" spans="1:42" ht="30" customHeight="1" thickBot="1" x14ac:dyDescent="0.45">
      <c r="B91" s="770"/>
      <c r="C91" s="690"/>
      <c r="D91" s="690"/>
      <c r="E91" s="690"/>
      <c r="F91" s="690"/>
      <c r="G91" s="690"/>
      <c r="H91" s="690"/>
      <c r="I91" s="690"/>
      <c r="J91" s="690"/>
      <c r="K91" s="690"/>
      <c r="L91" s="690"/>
      <c r="M91" s="690"/>
      <c r="N91" s="690"/>
      <c r="O91" s="690"/>
      <c r="P91" s="690"/>
      <c r="Q91" s="690"/>
      <c r="R91" s="690"/>
      <c r="S91" s="690"/>
      <c r="T91" s="690"/>
      <c r="U91" s="690"/>
      <c r="V91" s="690"/>
      <c r="W91" s="690"/>
      <c r="X91" s="690"/>
      <c r="Y91" s="690"/>
      <c r="Z91" s="690"/>
      <c r="AA91" s="690"/>
      <c r="AB91" s="690"/>
      <c r="AC91" s="690"/>
      <c r="AD91" s="690"/>
      <c r="AE91" s="690"/>
      <c r="AF91" s="690"/>
      <c r="AG91" s="690"/>
      <c r="AH91" s="691"/>
      <c r="AI91" s="32"/>
      <c r="AJ91" s="22"/>
      <c r="AK91" s="22"/>
      <c r="AL91" s="22"/>
      <c r="AM91" s="22"/>
      <c r="AN91" s="22"/>
      <c r="AO91" s="22"/>
    </row>
    <row r="92" spans="1:42" ht="19.5" thickTop="1" x14ac:dyDescent="0.4">
      <c r="B92" s="10"/>
      <c r="C92" s="1"/>
    </row>
    <row r="93" spans="1:42" s="220" customFormat="1" x14ac:dyDescent="0.4">
      <c r="A93" s="717" t="s">
        <v>395</v>
      </c>
      <c r="B93" s="717"/>
      <c r="C93" s="717"/>
      <c r="D93" s="717"/>
      <c r="E93" s="717"/>
      <c r="F93" s="717"/>
      <c r="G93" s="717"/>
      <c r="H93" s="717"/>
      <c r="I93" s="717"/>
      <c r="J93" s="717"/>
      <c r="K93" s="717"/>
      <c r="L93" s="717"/>
      <c r="M93" s="717"/>
      <c r="N93" s="717"/>
      <c r="O93" s="717"/>
      <c r="P93" s="717"/>
      <c r="Q93" s="717"/>
      <c r="R93" s="717"/>
      <c r="S93" s="717"/>
      <c r="T93" s="717"/>
      <c r="U93" s="717"/>
      <c r="V93" s="717"/>
      <c r="W93" s="717"/>
      <c r="X93" s="717"/>
      <c r="Y93" s="717"/>
      <c r="Z93" s="717"/>
      <c r="AA93" s="717"/>
      <c r="AB93" s="717"/>
      <c r="AC93" s="717"/>
      <c r="AD93" s="717"/>
      <c r="AE93" s="717"/>
      <c r="AF93" s="717"/>
      <c r="AG93" s="717"/>
      <c r="AH93" s="717"/>
    </row>
    <row r="94" spans="1:42" s="220" customFormat="1" x14ac:dyDescent="0.4">
      <c r="B94" s="717" t="s">
        <v>394</v>
      </c>
      <c r="C94" s="717"/>
      <c r="D94" s="717"/>
      <c r="E94" s="717"/>
      <c r="F94" s="717"/>
      <c r="G94" s="717"/>
      <c r="H94" s="717"/>
      <c r="I94" s="717"/>
      <c r="J94" s="717"/>
      <c r="K94" s="717"/>
      <c r="L94" s="717"/>
      <c r="M94" s="717"/>
      <c r="N94" s="717"/>
      <c r="O94" s="717"/>
      <c r="P94" s="717"/>
      <c r="Q94" s="717"/>
      <c r="R94" s="717"/>
      <c r="S94" s="717"/>
      <c r="T94" s="717"/>
      <c r="U94" s="717"/>
      <c r="V94" s="717"/>
      <c r="W94" s="717"/>
      <c r="X94" s="717"/>
      <c r="Y94" s="717"/>
      <c r="Z94" s="717"/>
      <c r="AA94" s="717"/>
      <c r="AB94" s="717"/>
      <c r="AC94" s="717"/>
      <c r="AD94" s="717"/>
      <c r="AE94" s="717"/>
      <c r="AF94" s="717"/>
      <c r="AG94" s="717"/>
      <c r="AH94" s="717"/>
      <c r="AP94" s="221"/>
    </row>
    <row r="95" spans="1:42" s="220" customFormat="1" ht="19.5" thickBot="1" x14ac:dyDescent="0.45">
      <c r="B95" s="802"/>
      <c r="C95" s="802"/>
      <c r="D95" s="802"/>
      <c r="E95" s="802"/>
      <c r="F95" s="802"/>
      <c r="G95" s="802"/>
      <c r="H95" s="786" t="str">
        <f>IF(表紙!C2=2,"H30.4.1","R"&amp;表紙!C2-2&amp;".4.1")</f>
        <v>R5.4.1</v>
      </c>
      <c r="I95" s="787"/>
      <c r="J95" s="787"/>
      <c r="K95" s="787"/>
      <c r="L95" s="788"/>
      <c r="M95" s="771" t="str">
        <f>"R"&amp;表紙!C2-1&amp;".4.1"</f>
        <v>R6.4.1</v>
      </c>
      <c r="N95" s="771"/>
      <c r="O95" s="771"/>
      <c r="P95" s="771"/>
      <c r="Q95" s="771"/>
      <c r="R95" s="771" t="str">
        <f>"R"&amp;表紙!C2&amp;".4.1"</f>
        <v>R7.4.1</v>
      </c>
      <c r="S95" s="771"/>
      <c r="T95" s="771"/>
      <c r="U95" s="771"/>
      <c r="V95" s="771"/>
      <c r="AP95" s="221"/>
    </row>
    <row r="96" spans="1:42" s="220" customFormat="1" ht="19.5" thickTop="1" x14ac:dyDescent="0.4">
      <c r="B96" s="799" t="s">
        <v>35</v>
      </c>
      <c r="C96" s="799"/>
      <c r="D96" s="799"/>
      <c r="E96" s="799"/>
      <c r="F96" s="799"/>
      <c r="G96" s="800"/>
      <c r="H96" s="778"/>
      <c r="I96" s="779"/>
      <c r="J96" s="779"/>
      <c r="K96" s="779"/>
      <c r="L96" s="779"/>
      <c r="M96" s="779"/>
      <c r="N96" s="779"/>
      <c r="O96" s="779"/>
      <c r="P96" s="779"/>
      <c r="Q96" s="779"/>
      <c r="R96" s="779"/>
      <c r="S96" s="779"/>
      <c r="T96" s="779"/>
      <c r="U96" s="779"/>
      <c r="V96" s="805"/>
      <c r="AP96" s="221"/>
    </row>
    <row r="97" spans="1:42" s="220" customFormat="1" ht="19.5" thickBot="1" x14ac:dyDescent="0.45">
      <c r="B97" s="799" t="s">
        <v>36</v>
      </c>
      <c r="C97" s="799"/>
      <c r="D97" s="799"/>
      <c r="E97" s="799"/>
      <c r="F97" s="799"/>
      <c r="G97" s="800"/>
      <c r="H97" s="801"/>
      <c r="I97" s="773"/>
      <c r="J97" s="773"/>
      <c r="K97" s="773"/>
      <c r="L97" s="773"/>
      <c r="M97" s="773"/>
      <c r="N97" s="773"/>
      <c r="O97" s="773"/>
      <c r="P97" s="773"/>
      <c r="Q97" s="773"/>
      <c r="R97" s="773"/>
      <c r="S97" s="773"/>
      <c r="T97" s="773"/>
      <c r="U97" s="773"/>
      <c r="V97" s="774"/>
      <c r="AP97" s="221"/>
    </row>
    <row r="98" spans="1:42" s="220" customFormat="1" ht="20.25" thickTop="1" thickBot="1" x14ac:dyDescent="0.45">
      <c r="B98" s="775" t="s">
        <v>215</v>
      </c>
      <c r="C98" s="775"/>
      <c r="D98" s="775"/>
      <c r="E98" s="775"/>
      <c r="F98" s="775"/>
      <c r="G98" s="775"/>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row>
    <row r="99" spans="1:42" s="220" customFormat="1" ht="30" customHeight="1" thickTop="1" x14ac:dyDescent="0.4">
      <c r="B99" s="682"/>
      <c r="C99" s="768"/>
      <c r="D99" s="768"/>
      <c r="E99" s="768"/>
      <c r="F99" s="768"/>
      <c r="G99" s="768"/>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9"/>
      <c r="AI99" s="32"/>
      <c r="AJ99" s="22"/>
      <c r="AK99" s="22"/>
      <c r="AL99" s="22"/>
      <c r="AM99" s="22"/>
      <c r="AN99" s="22"/>
      <c r="AO99" s="22"/>
    </row>
    <row r="100" spans="1:42" s="220" customFormat="1" ht="30" customHeight="1" thickBot="1" x14ac:dyDescent="0.45">
      <c r="B100" s="770"/>
      <c r="C100" s="690"/>
      <c r="D100" s="690"/>
      <c r="E100" s="690"/>
      <c r="F100" s="690"/>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1"/>
      <c r="AI100" s="32"/>
      <c r="AJ100" s="22"/>
      <c r="AK100" s="22"/>
      <c r="AL100" s="22"/>
      <c r="AM100" s="22"/>
      <c r="AN100" s="22"/>
      <c r="AO100" s="22"/>
    </row>
    <row r="101" spans="1:42" s="220" customFormat="1" ht="19.5" thickTop="1" x14ac:dyDescent="0.4">
      <c r="B101" s="221"/>
      <c r="C101" s="1"/>
    </row>
    <row r="102" spans="1:42" ht="19.5" thickBot="1" x14ac:dyDescent="0.45">
      <c r="A102" s="717" t="s">
        <v>404</v>
      </c>
      <c r="B102" s="717"/>
      <c r="C102" s="717"/>
      <c r="D102" s="717"/>
      <c r="E102" s="717"/>
      <c r="F102" s="717"/>
      <c r="G102" s="717"/>
      <c r="H102" s="717"/>
      <c r="I102" s="717"/>
      <c r="J102" s="717"/>
      <c r="K102" s="717"/>
      <c r="L102" s="717"/>
      <c r="M102" s="717"/>
      <c r="N102" s="717"/>
      <c r="O102" s="717"/>
      <c r="P102" s="717"/>
      <c r="Q102" s="717"/>
      <c r="R102" s="717"/>
      <c r="S102" s="717"/>
      <c r="T102" s="717"/>
      <c r="U102" s="717"/>
      <c r="V102" s="717"/>
      <c r="W102" s="717"/>
      <c r="X102" s="717"/>
      <c r="Y102" s="717"/>
      <c r="Z102" s="717"/>
      <c r="AA102" s="717"/>
      <c r="AB102" s="717"/>
      <c r="AC102" s="717"/>
      <c r="AD102" s="717"/>
      <c r="AE102" s="717"/>
      <c r="AF102" s="717"/>
      <c r="AG102" s="717"/>
      <c r="AH102" s="717"/>
      <c r="AO102" s="34"/>
    </row>
    <row r="103" spans="1:42" ht="19.5" thickTop="1" x14ac:dyDescent="0.4">
      <c r="B103" s="717" t="s">
        <v>396</v>
      </c>
      <c r="C103" s="717"/>
      <c r="D103" s="717"/>
      <c r="E103" s="717"/>
      <c r="F103" s="717"/>
      <c r="G103" s="717"/>
      <c r="H103" s="717"/>
      <c r="I103" s="717"/>
      <c r="J103" s="717"/>
      <c r="K103" s="717"/>
      <c r="L103" s="717"/>
      <c r="M103" s="717"/>
      <c r="N103" s="717"/>
      <c r="O103" s="717"/>
      <c r="P103" s="717"/>
      <c r="Q103" s="717"/>
      <c r="R103" s="717"/>
      <c r="S103" s="717"/>
      <c r="T103" s="717"/>
      <c r="U103" s="717"/>
      <c r="V103" s="717"/>
      <c r="W103" s="717"/>
      <c r="X103" s="717"/>
      <c r="Y103" s="717"/>
      <c r="Z103" s="717"/>
      <c r="AA103" s="717"/>
      <c r="AB103" s="717"/>
      <c r="AC103" s="717"/>
      <c r="AD103" s="717"/>
      <c r="AE103" s="717"/>
      <c r="AF103" s="717"/>
      <c r="AG103" s="717"/>
      <c r="AH103" s="717"/>
      <c r="AJ103" s="577"/>
      <c r="AK103" s="578"/>
      <c r="AL103" s="578"/>
      <c r="AM103" s="578"/>
      <c r="AN103" s="579"/>
      <c r="AO103" s="29"/>
    </row>
    <row r="104" spans="1:42" x14ac:dyDescent="0.4">
      <c r="B104" s="717" t="s">
        <v>397</v>
      </c>
      <c r="C104" s="717"/>
      <c r="D104" s="717"/>
      <c r="E104" s="717"/>
      <c r="F104" s="717"/>
      <c r="G104" s="717"/>
      <c r="H104" s="717"/>
      <c r="I104" s="717"/>
      <c r="J104" s="717"/>
      <c r="K104" s="717"/>
      <c r="L104" s="717"/>
      <c r="M104" s="717"/>
      <c r="N104" s="717"/>
      <c r="O104" s="717"/>
      <c r="P104" s="717"/>
      <c r="Q104" s="717"/>
      <c r="R104" s="717"/>
      <c r="S104" s="717"/>
      <c r="T104" s="717"/>
      <c r="U104" s="717"/>
      <c r="V104" s="717"/>
      <c r="W104" s="717"/>
      <c r="X104" s="717"/>
      <c r="Y104" s="717"/>
      <c r="Z104" s="717"/>
      <c r="AA104" s="717"/>
      <c r="AB104" s="717"/>
      <c r="AC104" s="717"/>
      <c r="AD104" s="717"/>
      <c r="AE104" s="717"/>
      <c r="AF104" s="717"/>
      <c r="AG104" s="717"/>
      <c r="AH104" s="717"/>
      <c r="AI104" s="220"/>
      <c r="AJ104" s="581"/>
      <c r="AK104" s="582"/>
      <c r="AL104" s="582"/>
      <c r="AM104" s="582"/>
      <c r="AN104" s="583"/>
      <c r="AO104" s="29"/>
    </row>
    <row r="105" spans="1:42" s="220" customFormat="1" ht="19.5" thickBot="1" x14ac:dyDescent="0.45">
      <c r="B105" s="717" t="s">
        <v>398</v>
      </c>
      <c r="C105" s="717"/>
      <c r="D105" s="717"/>
      <c r="E105" s="717"/>
      <c r="F105" s="717"/>
      <c r="G105" s="717"/>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J105" s="594"/>
      <c r="AK105" s="595"/>
      <c r="AL105" s="595"/>
      <c r="AM105" s="595"/>
      <c r="AN105" s="596"/>
      <c r="AO105" s="222"/>
    </row>
    <row r="106" spans="1:42" ht="19.5" thickTop="1" x14ac:dyDescent="0.4">
      <c r="B106" s="1"/>
      <c r="C106" s="1"/>
    </row>
    <row r="107" spans="1:42" ht="19.5" thickBot="1" x14ac:dyDescent="0.45">
      <c r="A107" s="717" t="s">
        <v>405</v>
      </c>
      <c r="B107" s="717"/>
      <c r="C107" s="717"/>
      <c r="D107" s="717"/>
      <c r="E107" s="717"/>
      <c r="F107" s="717"/>
      <c r="G107" s="717"/>
      <c r="H107" s="717"/>
      <c r="I107" s="717"/>
      <c r="J107" s="717"/>
      <c r="K107" s="717"/>
      <c r="L107" s="717"/>
      <c r="M107" s="717"/>
      <c r="N107" s="717"/>
      <c r="O107" s="717"/>
      <c r="P107" s="717"/>
      <c r="Q107" s="717"/>
      <c r="R107" s="717"/>
      <c r="S107" s="717"/>
      <c r="T107" s="717"/>
      <c r="U107" s="717"/>
      <c r="V107" s="717"/>
      <c r="W107" s="717"/>
      <c r="X107" s="717"/>
      <c r="Y107" s="717"/>
      <c r="Z107" s="717"/>
      <c r="AA107" s="717"/>
      <c r="AB107" s="717"/>
      <c r="AC107" s="717"/>
      <c r="AD107" s="717"/>
      <c r="AE107" s="717"/>
      <c r="AF107" s="717"/>
      <c r="AG107" s="717"/>
      <c r="AH107" s="717"/>
    </row>
    <row r="108" spans="1:42" s="420" customFormat="1" ht="20.25" thickTop="1" thickBot="1" x14ac:dyDescent="0.45">
      <c r="A108" s="424"/>
      <c r="B108" s="781" t="s">
        <v>673</v>
      </c>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J108" s="670"/>
      <c r="AK108" s="671"/>
      <c r="AL108" s="671"/>
      <c r="AM108" s="671"/>
      <c r="AN108" s="672"/>
    </row>
    <row r="109" spans="1:42" s="420" customFormat="1" ht="20.25" thickTop="1" thickBot="1" x14ac:dyDescent="0.45">
      <c r="A109" s="424"/>
      <c r="B109" s="804" t="s">
        <v>674</v>
      </c>
      <c r="C109" s="804"/>
      <c r="D109" s="804"/>
      <c r="E109" s="804"/>
      <c r="F109" s="804"/>
      <c r="G109" s="804"/>
      <c r="H109" s="804"/>
      <c r="I109" s="804"/>
      <c r="J109" s="804"/>
      <c r="K109" s="804"/>
      <c r="L109" s="804"/>
      <c r="M109" s="804"/>
      <c r="N109" s="804"/>
      <c r="O109" s="804"/>
      <c r="P109" s="804"/>
      <c r="Q109" s="804"/>
      <c r="R109" s="804"/>
      <c r="S109" s="804"/>
      <c r="T109" s="804"/>
      <c r="U109" s="804"/>
      <c r="V109" s="804"/>
      <c r="W109" s="804"/>
      <c r="X109" s="441"/>
      <c r="Y109" s="441"/>
      <c r="Z109" s="442"/>
      <c r="AA109" s="441"/>
      <c r="AB109" s="441"/>
      <c r="AC109" s="441"/>
      <c r="AD109" s="441"/>
      <c r="AE109" s="442"/>
      <c r="AF109" s="442"/>
      <c r="AG109" s="442"/>
      <c r="AH109" s="442"/>
      <c r="AJ109" s="343"/>
      <c r="AK109" s="343"/>
      <c r="AL109" s="343"/>
      <c r="AM109" s="343"/>
      <c r="AN109" s="343"/>
    </row>
    <row r="110" spans="1:42" s="420" customFormat="1" ht="20.25" thickTop="1" thickBot="1" x14ac:dyDescent="0.45">
      <c r="A110" s="424"/>
      <c r="B110" s="437"/>
      <c r="C110" s="437"/>
      <c r="D110" s="437"/>
      <c r="E110" s="437"/>
      <c r="F110" s="437"/>
      <c r="G110" s="437"/>
      <c r="H110" s="437"/>
      <c r="I110" s="448" t="s">
        <v>675</v>
      </c>
      <c r="J110" s="448"/>
      <c r="K110" s="448"/>
      <c r="L110" s="448" t="s">
        <v>676</v>
      </c>
      <c r="M110" s="444"/>
      <c r="N110" s="449"/>
      <c r="O110" s="557"/>
      <c r="P110" s="558"/>
      <c r="Q110" s="558"/>
      <c r="R110" s="558"/>
      <c r="S110" s="559"/>
      <c r="T110" s="448"/>
      <c r="U110" s="448"/>
      <c r="V110" s="448" t="s">
        <v>222</v>
      </c>
      <c r="W110" s="444"/>
      <c r="X110" s="450"/>
      <c r="Y110" s="557"/>
      <c r="Z110" s="558"/>
      <c r="AA110" s="558"/>
      <c r="AB110" s="558"/>
      <c r="AC110" s="559"/>
      <c r="AD110" s="451"/>
      <c r="AE110" s="442"/>
      <c r="AF110" s="442"/>
      <c r="AG110" s="442"/>
      <c r="AH110" s="441"/>
    </row>
    <row r="111" spans="1:42" s="420" customFormat="1" ht="19.5" thickTop="1" x14ac:dyDescent="0.4">
      <c r="A111" s="424"/>
      <c r="B111" s="424"/>
      <c r="C111" s="424"/>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55"/>
      <c r="Z111" s="455"/>
      <c r="AA111" s="424"/>
      <c r="AB111" s="424"/>
      <c r="AC111" s="424"/>
      <c r="AD111" s="424"/>
      <c r="AE111" s="424"/>
      <c r="AF111" s="424"/>
      <c r="AG111" s="424"/>
      <c r="AH111" s="424"/>
      <c r="AI111" s="454"/>
    </row>
    <row r="112" spans="1:42" x14ac:dyDescent="0.4">
      <c r="B112" s="717" t="s">
        <v>399</v>
      </c>
      <c r="C112" s="717"/>
      <c r="D112" s="717"/>
      <c r="E112" s="717"/>
      <c r="F112" s="717"/>
      <c r="G112" s="717"/>
      <c r="H112" s="717"/>
      <c r="I112" s="717"/>
      <c r="J112" s="717"/>
      <c r="K112" s="717"/>
      <c r="L112" s="717"/>
      <c r="M112" s="717"/>
      <c r="N112" s="717"/>
      <c r="O112" s="717"/>
      <c r="P112" s="717"/>
      <c r="Q112" s="717"/>
      <c r="R112" s="717"/>
      <c r="S112" s="717"/>
      <c r="T112" s="717"/>
      <c r="U112" s="717"/>
      <c r="V112" s="717"/>
      <c r="W112" s="717"/>
      <c r="X112" s="717"/>
      <c r="Y112" s="717"/>
      <c r="Z112" s="717"/>
      <c r="AA112" s="717"/>
      <c r="AB112" s="717"/>
      <c r="AC112" s="717"/>
      <c r="AD112" s="717"/>
      <c r="AE112" s="717"/>
      <c r="AF112" s="717"/>
      <c r="AG112" s="717"/>
      <c r="AH112" s="717"/>
    </row>
    <row r="113" spans="2:42" x14ac:dyDescent="0.4">
      <c r="B113" s="717" t="s">
        <v>525</v>
      </c>
      <c r="C113" s="717"/>
      <c r="D113" s="717"/>
      <c r="E113" s="717"/>
      <c r="F113" s="717"/>
      <c r="G113" s="717"/>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row>
    <row r="114" spans="2:42" x14ac:dyDescent="0.4">
      <c r="B114" s="717" t="s">
        <v>526</v>
      </c>
      <c r="C114" s="717"/>
      <c r="D114" s="717"/>
      <c r="E114" s="717"/>
      <c r="F114" s="717"/>
      <c r="G114" s="717"/>
      <c r="H114" s="717"/>
      <c r="I114" s="717"/>
      <c r="J114" s="717"/>
      <c r="K114" s="717"/>
      <c r="L114" s="717"/>
      <c r="M114" s="717"/>
      <c r="N114" s="717"/>
      <c r="O114" s="717"/>
      <c r="P114" s="717"/>
      <c r="Q114" s="717"/>
      <c r="R114" s="717"/>
      <c r="S114" s="717"/>
      <c r="T114" s="717"/>
      <c r="U114" s="717"/>
      <c r="V114" s="717"/>
      <c r="W114" s="717"/>
      <c r="X114" s="717"/>
      <c r="Y114" s="717"/>
      <c r="Z114" s="717"/>
      <c r="AA114" s="717"/>
      <c r="AB114" s="717"/>
      <c r="AC114" s="717"/>
      <c r="AD114" s="717"/>
      <c r="AE114" s="717"/>
      <c r="AF114" s="717"/>
      <c r="AG114" s="717"/>
      <c r="AH114" s="717"/>
    </row>
    <row r="115" spans="2:42" ht="19.5" thickBot="1" x14ac:dyDescent="0.45">
      <c r="B115" s="717" t="s">
        <v>527</v>
      </c>
      <c r="C115" s="717"/>
      <c r="D115" s="717"/>
      <c r="E115" s="717"/>
      <c r="F115" s="717"/>
      <c r="G115" s="717"/>
      <c r="H115" s="717"/>
      <c r="I115" s="717"/>
      <c r="J115" s="717"/>
      <c r="K115" s="717"/>
      <c r="L115" s="717"/>
      <c r="M115" s="717"/>
      <c r="N115" s="717"/>
      <c r="O115" s="717"/>
      <c r="P115" s="717"/>
      <c r="Q115" s="717"/>
      <c r="R115" s="717"/>
      <c r="S115" s="717"/>
      <c r="T115" s="717"/>
      <c r="U115" s="717"/>
      <c r="V115" s="717"/>
      <c r="W115" s="717"/>
      <c r="X115" s="717"/>
      <c r="Y115" s="717"/>
      <c r="Z115" s="717"/>
      <c r="AA115" s="717"/>
      <c r="AB115" s="717"/>
      <c r="AC115" s="717"/>
      <c r="AD115" s="717"/>
      <c r="AE115" s="717"/>
      <c r="AF115" s="717"/>
      <c r="AG115" s="717"/>
      <c r="AH115" s="717"/>
      <c r="AO115" s="34"/>
    </row>
    <row r="116" spans="2:42" ht="19.5" thickTop="1" x14ac:dyDescent="0.4">
      <c r="B116" s="717" t="s">
        <v>400</v>
      </c>
      <c r="C116" s="717"/>
      <c r="D116" s="717"/>
      <c r="E116" s="717"/>
      <c r="F116" s="717"/>
      <c r="G116" s="717"/>
      <c r="H116" s="717"/>
      <c r="I116" s="717"/>
      <c r="J116" s="717"/>
      <c r="K116" s="717"/>
      <c r="L116" s="717"/>
      <c r="M116" s="717"/>
      <c r="N116" s="717"/>
      <c r="O116" s="717"/>
      <c r="P116" s="717"/>
      <c r="Q116" s="717"/>
      <c r="R116" s="717"/>
      <c r="S116" s="717"/>
      <c r="T116" s="717"/>
      <c r="U116" s="717"/>
      <c r="V116" s="717"/>
      <c r="W116" s="717"/>
      <c r="X116" s="717"/>
      <c r="Y116" s="717"/>
      <c r="Z116" s="717"/>
      <c r="AA116" s="717"/>
      <c r="AB116" s="717"/>
      <c r="AC116" s="717"/>
      <c r="AD116" s="717"/>
      <c r="AE116" s="717"/>
      <c r="AF116" s="717"/>
      <c r="AG116" s="717"/>
      <c r="AH116" s="717"/>
      <c r="AJ116" s="577"/>
      <c r="AK116" s="578"/>
      <c r="AL116" s="578"/>
      <c r="AM116" s="578"/>
      <c r="AN116" s="579"/>
      <c r="AO116" s="29"/>
    </row>
    <row r="117" spans="2:42" ht="19.5" thickBot="1" x14ac:dyDescent="0.45">
      <c r="B117" s="717" t="s">
        <v>401</v>
      </c>
      <c r="C117" s="717"/>
      <c r="D117" s="717"/>
      <c r="E117" s="717"/>
      <c r="F117" s="717"/>
      <c r="G117" s="717"/>
      <c r="H117" s="717"/>
      <c r="I117" s="717"/>
      <c r="J117" s="717"/>
      <c r="K117" s="717"/>
      <c r="L117" s="717"/>
      <c r="M117" s="717"/>
      <c r="N117" s="717"/>
      <c r="O117" s="717"/>
      <c r="P117" s="717"/>
      <c r="Q117" s="717"/>
      <c r="R117" s="717"/>
      <c r="S117" s="717"/>
      <c r="T117" s="717"/>
      <c r="U117" s="717"/>
      <c r="V117" s="717"/>
      <c r="W117" s="717"/>
      <c r="X117" s="717"/>
      <c r="Y117" s="717"/>
      <c r="Z117" s="717"/>
      <c r="AA117" s="717"/>
      <c r="AB117" s="717"/>
      <c r="AC117" s="717"/>
      <c r="AD117" s="717"/>
      <c r="AE117" s="717"/>
      <c r="AF117" s="717"/>
      <c r="AG117" s="717"/>
      <c r="AH117" s="717"/>
      <c r="AJ117" s="594"/>
      <c r="AK117" s="595"/>
      <c r="AL117" s="595"/>
      <c r="AM117" s="595"/>
      <c r="AN117" s="596"/>
      <c r="AO117" s="29"/>
    </row>
    <row r="118" spans="2:42" ht="19.5" thickTop="1" x14ac:dyDescent="0.4">
      <c r="C118" s="337" t="s">
        <v>559</v>
      </c>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row>
    <row r="119" spans="2:42" ht="19.5" thickBot="1" x14ac:dyDescent="0.45">
      <c r="B119" s="1"/>
      <c r="C119" s="1"/>
    </row>
    <row r="120" spans="2:42" ht="20.25" customHeight="1" thickTop="1" thickBot="1" x14ac:dyDescent="0.45">
      <c r="C120" s="333"/>
      <c r="D120" s="807" t="s">
        <v>402</v>
      </c>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7"/>
      <c r="AA120" s="807"/>
      <c r="AB120" s="807"/>
      <c r="AC120" s="807"/>
      <c r="AD120" s="807"/>
      <c r="AE120" s="807"/>
      <c r="AF120" s="807"/>
      <c r="AG120" s="807"/>
      <c r="AH120" s="807"/>
      <c r="AJ120" s="557"/>
      <c r="AK120" s="558"/>
      <c r="AL120" s="558"/>
      <c r="AM120" s="558"/>
      <c r="AN120" s="559"/>
      <c r="AP120" s="10"/>
    </row>
    <row r="121" spans="2:42" ht="19.5" thickTop="1" x14ac:dyDescent="0.4">
      <c r="B121" s="333"/>
      <c r="C121" s="333"/>
      <c r="D121" s="807"/>
      <c r="E121" s="807"/>
      <c r="F121" s="807"/>
      <c r="G121" s="807"/>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O121" s="35"/>
    </row>
    <row r="122" spans="2:42" x14ac:dyDescent="0.4">
      <c r="B122" s="333"/>
      <c r="C122" s="333"/>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7"/>
      <c r="AA122" s="807"/>
      <c r="AB122" s="807"/>
      <c r="AC122" s="807"/>
      <c r="AD122" s="807"/>
      <c r="AE122" s="807"/>
      <c r="AF122" s="807"/>
      <c r="AG122" s="807"/>
      <c r="AH122" s="807"/>
      <c r="AO122" s="29"/>
    </row>
    <row r="123" spans="2:42" ht="19.5" thickBot="1" x14ac:dyDescent="0.45">
      <c r="B123" s="333"/>
      <c r="C123" s="333"/>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7"/>
      <c r="AA123" s="807"/>
      <c r="AB123" s="807"/>
      <c r="AC123" s="807"/>
      <c r="AD123" s="807"/>
      <c r="AE123" s="807"/>
      <c r="AF123" s="807"/>
      <c r="AG123" s="807"/>
      <c r="AH123" s="807"/>
      <c r="AO123" s="34"/>
    </row>
    <row r="124" spans="2:42" ht="20.25" thickTop="1" thickBot="1" x14ac:dyDescent="0.45">
      <c r="C124" s="337"/>
      <c r="D124" s="337"/>
      <c r="E124" s="337" t="s">
        <v>560</v>
      </c>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J124" s="557"/>
      <c r="AK124" s="558"/>
      <c r="AL124" s="558"/>
      <c r="AM124" s="558"/>
      <c r="AN124" s="559"/>
      <c r="AO124" s="29"/>
    </row>
    <row r="125" spans="2:42" ht="19.5" thickTop="1" x14ac:dyDescent="0.4">
      <c r="C125" s="336"/>
      <c r="D125" s="336"/>
      <c r="E125" s="336"/>
      <c r="F125" s="336" t="s">
        <v>561</v>
      </c>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0"/>
    </row>
    <row r="126" spans="2:42" x14ac:dyDescent="0.4">
      <c r="C126" s="337"/>
      <c r="D126" s="337"/>
      <c r="E126" s="337"/>
      <c r="F126" s="337" t="s">
        <v>562</v>
      </c>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337"/>
    </row>
    <row r="127" spans="2:42" ht="19.5" thickBot="1" x14ac:dyDescent="0.45">
      <c r="B127" s="1"/>
      <c r="C127" s="1"/>
      <c r="F127" s="330" t="s">
        <v>529</v>
      </c>
      <c r="AO127" s="35"/>
    </row>
    <row r="128" spans="2:42" ht="19.5" thickTop="1" x14ac:dyDescent="0.4">
      <c r="C128" s="337"/>
      <c r="D128" s="337" t="s">
        <v>563</v>
      </c>
      <c r="E128" s="337"/>
      <c r="F128" s="337"/>
      <c r="G128" s="337"/>
      <c r="H128" s="337"/>
      <c r="I128" s="337"/>
      <c r="J128" s="337"/>
      <c r="K128" s="337"/>
      <c r="L128" s="337"/>
      <c r="M128" s="337"/>
      <c r="N128" s="337"/>
      <c r="O128" s="337"/>
      <c r="P128" s="337"/>
      <c r="Q128" s="337"/>
      <c r="R128" s="337"/>
      <c r="S128" s="337"/>
      <c r="T128" s="337"/>
      <c r="U128" s="337"/>
      <c r="V128" s="337"/>
      <c r="W128" s="337"/>
      <c r="X128" s="337"/>
      <c r="Y128" s="337"/>
      <c r="Z128" s="337"/>
      <c r="AA128" s="337"/>
      <c r="AB128" s="337"/>
      <c r="AC128" s="337"/>
      <c r="AD128" s="337"/>
      <c r="AE128" s="337"/>
      <c r="AF128" s="337"/>
      <c r="AG128" s="337"/>
      <c r="AH128" s="337"/>
      <c r="AJ128" s="577"/>
      <c r="AK128" s="578"/>
      <c r="AL128" s="578"/>
      <c r="AM128" s="578"/>
      <c r="AN128" s="579"/>
      <c r="AO128" s="29"/>
      <c r="AP128" s="10"/>
    </row>
    <row r="129" spans="1:43" x14ac:dyDescent="0.4">
      <c r="C129" s="337"/>
      <c r="D129" s="337"/>
      <c r="E129" s="488" t="s">
        <v>730</v>
      </c>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J129" s="581"/>
      <c r="AK129" s="582"/>
      <c r="AL129" s="582"/>
      <c r="AM129" s="582"/>
      <c r="AN129" s="583"/>
      <c r="AO129" s="29"/>
    </row>
    <row r="130" spans="1:43" ht="19.5" customHeight="1" thickBot="1" x14ac:dyDescent="0.45">
      <c r="C130" s="333"/>
      <c r="E130" s="808" t="s">
        <v>661</v>
      </c>
      <c r="F130" s="808"/>
      <c r="G130" s="808"/>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594"/>
      <c r="AK130" s="595"/>
      <c r="AL130" s="595"/>
      <c r="AM130" s="595"/>
      <c r="AN130" s="596"/>
      <c r="AO130" s="29"/>
    </row>
    <row r="131" spans="1:43" ht="19.5" thickTop="1" x14ac:dyDescent="0.4">
      <c r="B131" s="333"/>
      <c r="C131" s="333"/>
      <c r="D131" s="33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row>
    <row r="132" spans="1:43" x14ac:dyDescent="0.4">
      <c r="C132" s="337"/>
      <c r="D132" s="337"/>
      <c r="E132" s="337" t="s">
        <v>564</v>
      </c>
      <c r="F132" s="337"/>
      <c r="G132" s="337"/>
      <c r="H132" s="337"/>
      <c r="I132" s="337"/>
      <c r="J132" s="337"/>
      <c r="K132" s="337"/>
      <c r="L132" s="337"/>
      <c r="M132" s="337"/>
      <c r="N132" s="337"/>
      <c r="O132" s="337"/>
      <c r="P132" s="337"/>
      <c r="Q132" s="337"/>
      <c r="R132" s="337"/>
      <c r="S132" s="337"/>
      <c r="T132" s="337"/>
      <c r="U132" s="337"/>
      <c r="V132" s="337"/>
      <c r="W132" s="337"/>
      <c r="X132" s="337"/>
      <c r="Y132" s="337"/>
      <c r="Z132" s="337"/>
      <c r="AA132" s="337"/>
      <c r="AB132" s="337"/>
      <c r="AC132" s="337"/>
      <c r="AD132" s="337"/>
      <c r="AE132" s="337"/>
      <c r="AF132" s="337"/>
      <c r="AG132" s="337"/>
      <c r="AH132" s="337"/>
      <c r="AO132" s="35"/>
    </row>
    <row r="133" spans="1:43" ht="19.5" thickBot="1" x14ac:dyDescent="0.45">
      <c r="B133" s="10"/>
      <c r="C133" s="1"/>
      <c r="AO133" s="35"/>
    </row>
    <row r="134" spans="1:43" ht="20.25" customHeight="1" thickTop="1" thickBot="1" x14ac:dyDescent="0.45">
      <c r="C134" s="333"/>
      <c r="D134" s="807" t="s">
        <v>303</v>
      </c>
      <c r="E134" s="807"/>
      <c r="F134" s="807"/>
      <c r="G134" s="807"/>
      <c r="H134" s="807"/>
      <c r="I134" s="807"/>
      <c r="J134" s="807"/>
      <c r="K134" s="807"/>
      <c r="L134" s="807"/>
      <c r="M134" s="807"/>
      <c r="N134" s="807"/>
      <c r="O134" s="807"/>
      <c r="P134" s="807"/>
      <c r="Q134" s="807"/>
      <c r="R134" s="807"/>
      <c r="S134" s="807"/>
      <c r="T134" s="807"/>
      <c r="U134" s="807"/>
      <c r="V134" s="807"/>
      <c r="W134" s="807"/>
      <c r="X134" s="807"/>
      <c r="Y134" s="807"/>
      <c r="Z134" s="807"/>
      <c r="AA134" s="807"/>
      <c r="AB134" s="807"/>
      <c r="AC134" s="807"/>
      <c r="AD134" s="807"/>
      <c r="AE134" s="807"/>
      <c r="AF134" s="807"/>
      <c r="AG134" s="807"/>
      <c r="AH134" s="807"/>
      <c r="AJ134" s="557"/>
      <c r="AK134" s="558"/>
      <c r="AL134" s="558"/>
      <c r="AM134" s="558"/>
      <c r="AN134" s="559"/>
      <c r="AO134" s="29"/>
      <c r="AP134" s="10"/>
    </row>
    <row r="135" spans="1:43" ht="20.25" thickTop="1" thickBot="1" x14ac:dyDescent="0.45">
      <c r="B135" s="333"/>
      <c r="C135" s="333"/>
      <c r="D135" s="807"/>
      <c r="E135" s="807"/>
      <c r="F135" s="807"/>
      <c r="G135" s="807"/>
      <c r="H135" s="807"/>
      <c r="I135" s="807"/>
      <c r="J135" s="807"/>
      <c r="K135" s="807"/>
      <c r="L135" s="807"/>
      <c r="M135" s="807"/>
      <c r="N135" s="807"/>
      <c r="O135" s="807"/>
      <c r="P135" s="807"/>
      <c r="Q135" s="807"/>
      <c r="R135" s="807"/>
      <c r="S135" s="807"/>
      <c r="T135" s="807"/>
      <c r="U135" s="807"/>
      <c r="V135" s="807"/>
      <c r="W135" s="807"/>
      <c r="X135" s="807"/>
      <c r="Y135" s="807"/>
      <c r="Z135" s="807"/>
      <c r="AA135" s="807"/>
      <c r="AB135" s="807"/>
      <c r="AC135" s="807"/>
      <c r="AD135" s="807"/>
      <c r="AE135" s="807"/>
      <c r="AF135" s="807"/>
      <c r="AG135" s="807"/>
      <c r="AH135" s="807"/>
      <c r="AO135" s="34"/>
    </row>
    <row r="136" spans="1:43" ht="19.5" thickTop="1" x14ac:dyDescent="0.4">
      <c r="B136" s="717" t="s">
        <v>528</v>
      </c>
      <c r="C136" s="717"/>
      <c r="D136" s="717"/>
      <c r="E136" s="717"/>
      <c r="F136" s="717"/>
      <c r="G136" s="717"/>
      <c r="H136" s="717"/>
      <c r="I136" s="717"/>
      <c r="J136" s="717"/>
      <c r="K136" s="717"/>
      <c r="L136" s="717"/>
      <c r="M136" s="717"/>
      <c r="N136" s="717"/>
      <c r="O136" s="717"/>
      <c r="P136" s="717"/>
      <c r="Q136" s="717"/>
      <c r="R136" s="717"/>
      <c r="S136" s="717"/>
      <c r="T136" s="717"/>
      <c r="U136" s="717"/>
      <c r="V136" s="717"/>
      <c r="W136" s="717"/>
      <c r="X136" s="717"/>
      <c r="Y136" s="717"/>
      <c r="Z136" s="717"/>
      <c r="AA136" s="717"/>
      <c r="AB136" s="717"/>
      <c r="AC136" s="717"/>
      <c r="AD136" s="717"/>
      <c r="AE136" s="717"/>
      <c r="AF136" s="717"/>
      <c r="AG136" s="717"/>
      <c r="AH136" s="717"/>
      <c r="AJ136" s="577"/>
      <c r="AK136" s="578"/>
      <c r="AL136" s="578"/>
      <c r="AM136" s="578"/>
      <c r="AN136" s="579"/>
      <c r="AO136" s="29"/>
    </row>
    <row r="137" spans="1:43" ht="19.5" thickBot="1" x14ac:dyDescent="0.45">
      <c r="B137" s="717" t="s">
        <v>530</v>
      </c>
      <c r="C137" s="717"/>
      <c r="D137" s="717"/>
      <c r="E137" s="717"/>
      <c r="F137" s="717"/>
      <c r="G137" s="717"/>
      <c r="H137" s="717"/>
      <c r="I137" s="717"/>
      <c r="J137" s="717"/>
      <c r="K137" s="717"/>
      <c r="L137" s="717"/>
      <c r="M137" s="717"/>
      <c r="N137" s="717"/>
      <c r="O137" s="717"/>
      <c r="P137" s="717"/>
      <c r="Q137" s="717"/>
      <c r="R137" s="717"/>
      <c r="S137" s="717"/>
      <c r="T137" s="717"/>
      <c r="U137" s="717"/>
      <c r="V137" s="717"/>
      <c r="W137" s="717"/>
      <c r="X137" s="717"/>
      <c r="Y137" s="717"/>
      <c r="Z137" s="717"/>
      <c r="AA137" s="717"/>
      <c r="AB137" s="717"/>
      <c r="AC137" s="717"/>
      <c r="AD137" s="717"/>
      <c r="AE137" s="717"/>
      <c r="AF137" s="717"/>
      <c r="AG137" s="717"/>
      <c r="AH137" s="717"/>
      <c r="AJ137" s="594"/>
      <c r="AK137" s="595"/>
      <c r="AL137" s="595"/>
      <c r="AM137" s="595"/>
      <c r="AN137" s="596"/>
      <c r="AO137" s="29"/>
    </row>
    <row r="138" spans="1:43" ht="19.5" thickTop="1" x14ac:dyDescent="0.4">
      <c r="B138" s="36" t="s">
        <v>558</v>
      </c>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30"/>
    </row>
    <row r="139" spans="1:43" s="284" customFormat="1" ht="19.5" thickBot="1" x14ac:dyDescent="0.45">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row>
    <row r="140" spans="1:43" ht="20.25" thickTop="1" thickBot="1" x14ac:dyDescent="0.45">
      <c r="B140" s="717" t="s">
        <v>403</v>
      </c>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717"/>
      <c r="AB140" s="717"/>
      <c r="AC140" s="717"/>
      <c r="AD140" s="717"/>
      <c r="AE140" s="717"/>
      <c r="AF140" s="717"/>
      <c r="AG140" s="717"/>
      <c r="AH140" s="717"/>
      <c r="AJ140" s="557"/>
      <c r="AK140" s="558"/>
      <c r="AL140" s="558"/>
      <c r="AM140" s="558"/>
      <c r="AN140" s="559"/>
      <c r="AP140" s="10"/>
      <c r="AQ140" s="1"/>
    </row>
    <row r="141" spans="1:43" ht="19.5" thickTop="1" x14ac:dyDescent="0.4">
      <c r="C141" s="1"/>
      <c r="AO141" s="34"/>
      <c r="AQ141" s="10"/>
    </row>
    <row r="142" spans="1:43" x14ac:dyDescent="0.4">
      <c r="A142" s="785" t="s">
        <v>574</v>
      </c>
      <c r="B142" s="785"/>
      <c r="C142" s="785"/>
      <c r="D142" s="785"/>
      <c r="E142" s="785"/>
      <c r="F142" s="785"/>
      <c r="G142" s="785"/>
      <c r="H142" s="785"/>
      <c r="I142" s="785"/>
      <c r="J142" s="785"/>
      <c r="K142" s="785"/>
      <c r="L142" s="785"/>
      <c r="M142" s="785"/>
      <c r="N142" s="785"/>
      <c r="O142" s="785"/>
      <c r="P142" s="785"/>
      <c r="Q142" s="785"/>
      <c r="R142" s="785"/>
      <c r="S142" s="785"/>
      <c r="T142" s="785"/>
      <c r="U142" s="785"/>
      <c r="V142" s="785"/>
      <c r="W142" s="785"/>
      <c r="X142" s="785"/>
      <c r="Y142" s="785"/>
      <c r="Z142" s="785"/>
      <c r="AA142" s="785"/>
      <c r="AB142" s="785"/>
      <c r="AC142" s="785"/>
      <c r="AD142" s="785"/>
      <c r="AE142" s="785"/>
      <c r="AF142" s="785"/>
      <c r="AG142" s="785"/>
      <c r="AH142" s="785"/>
    </row>
    <row r="143" spans="1:43" ht="19.5" thickBot="1" x14ac:dyDescent="0.45">
      <c r="A143" s="717" t="s">
        <v>406</v>
      </c>
      <c r="B143" s="717"/>
      <c r="C143" s="717"/>
      <c r="D143" s="717"/>
      <c r="E143" s="717"/>
      <c r="F143" s="717"/>
      <c r="G143" s="717"/>
      <c r="H143" s="717"/>
      <c r="I143" s="717"/>
      <c r="J143" s="717"/>
      <c r="K143" s="717"/>
      <c r="L143" s="717"/>
      <c r="M143" s="717"/>
      <c r="N143" s="717"/>
      <c r="O143" s="717"/>
      <c r="P143" s="717"/>
      <c r="Q143" s="717"/>
      <c r="R143" s="717"/>
      <c r="S143" s="717"/>
      <c r="T143" s="717"/>
      <c r="U143" s="717"/>
      <c r="V143" s="717"/>
      <c r="W143" s="717"/>
      <c r="X143" s="717"/>
      <c r="Y143" s="717"/>
      <c r="Z143" s="717"/>
      <c r="AA143" s="717"/>
      <c r="AB143" s="717"/>
      <c r="AC143" s="717"/>
      <c r="AD143" s="717"/>
      <c r="AE143" s="717"/>
      <c r="AF143" s="717"/>
      <c r="AG143" s="717"/>
      <c r="AH143" s="717"/>
      <c r="AO143" s="34"/>
    </row>
    <row r="144" spans="1:43" ht="19.5" thickTop="1" x14ac:dyDescent="0.4">
      <c r="B144" s="781" t="s">
        <v>726</v>
      </c>
      <c r="C144" s="781"/>
      <c r="D144" s="781"/>
      <c r="E144" s="781"/>
      <c r="F144" s="781"/>
      <c r="G144" s="781"/>
      <c r="H144" s="781"/>
      <c r="I144" s="781"/>
      <c r="J144" s="781"/>
      <c r="K144" s="781"/>
      <c r="L144" s="781"/>
      <c r="M144" s="781"/>
      <c r="N144" s="781"/>
      <c r="O144" s="781"/>
      <c r="P144" s="781"/>
      <c r="Q144" s="781"/>
      <c r="R144" s="781"/>
      <c r="S144" s="781"/>
      <c r="T144" s="781"/>
      <c r="U144" s="781"/>
      <c r="V144" s="781"/>
      <c r="W144" s="781"/>
      <c r="X144" s="781"/>
      <c r="Y144" s="781"/>
      <c r="Z144" s="781"/>
      <c r="AA144" s="781"/>
      <c r="AB144" s="781"/>
      <c r="AC144" s="781"/>
      <c r="AD144" s="781"/>
      <c r="AE144" s="781"/>
      <c r="AF144" s="781"/>
      <c r="AG144" s="781"/>
      <c r="AH144" s="781"/>
      <c r="AJ144" s="577"/>
      <c r="AK144" s="578"/>
      <c r="AL144" s="578"/>
      <c r="AM144" s="578"/>
      <c r="AN144" s="579"/>
      <c r="AO144" s="29"/>
    </row>
    <row r="145" spans="1:41" x14ac:dyDescent="0.4">
      <c r="B145" s="790" t="s">
        <v>584</v>
      </c>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J145" s="581"/>
      <c r="AK145" s="582"/>
      <c r="AL145" s="582"/>
      <c r="AM145" s="582"/>
      <c r="AN145" s="583"/>
      <c r="AO145" s="29"/>
    </row>
    <row r="146" spans="1:41" x14ac:dyDescent="0.4">
      <c r="B146" s="806" t="s">
        <v>585</v>
      </c>
      <c r="C146" s="806"/>
      <c r="D146" s="806"/>
      <c r="E146" s="806"/>
      <c r="F146" s="806"/>
      <c r="G146" s="806"/>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J146" s="581"/>
      <c r="AK146" s="582"/>
      <c r="AL146" s="582"/>
      <c r="AM146" s="582"/>
      <c r="AN146" s="583"/>
      <c r="AO146" s="29"/>
    </row>
    <row r="147" spans="1:41" ht="19.5" thickBot="1" x14ac:dyDescent="0.45">
      <c r="B147" s="732" t="s">
        <v>613</v>
      </c>
      <c r="C147" s="732"/>
      <c r="D147" s="732"/>
      <c r="E147" s="732"/>
      <c r="F147" s="732"/>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J147" s="594"/>
      <c r="AK147" s="595"/>
      <c r="AL147" s="595"/>
      <c r="AM147" s="595"/>
      <c r="AN147" s="596"/>
      <c r="AO147" s="29"/>
    </row>
    <row r="148" spans="1:41" ht="20.25" thickTop="1" thickBot="1" x14ac:dyDescent="0.45">
      <c r="B148" s="887" t="s">
        <v>612</v>
      </c>
      <c r="C148" s="887"/>
      <c r="D148" s="887"/>
      <c r="E148" s="887"/>
      <c r="F148" s="887"/>
      <c r="G148" s="887"/>
      <c r="H148" s="887"/>
      <c r="I148" s="887"/>
      <c r="J148" s="887"/>
      <c r="K148" s="887"/>
      <c r="L148" s="887"/>
      <c r="M148" s="887"/>
      <c r="N148" s="887"/>
      <c r="O148" s="887"/>
      <c r="P148" s="887"/>
      <c r="Q148" s="887"/>
      <c r="R148" s="887"/>
      <c r="S148" s="887"/>
      <c r="T148" s="887"/>
      <c r="U148" s="887"/>
      <c r="V148" s="887"/>
      <c r="W148" s="887"/>
      <c r="X148" s="887"/>
      <c r="Y148" s="887"/>
      <c r="Z148" s="887"/>
      <c r="AA148" s="887"/>
      <c r="AB148" s="887"/>
      <c r="AC148" s="887"/>
      <c r="AD148" s="887"/>
      <c r="AE148" s="887"/>
      <c r="AF148" s="887"/>
      <c r="AG148" s="887"/>
      <c r="AH148" s="887"/>
    </row>
    <row r="149" spans="1:41" ht="30" customHeight="1" thickTop="1" x14ac:dyDescent="0.4">
      <c r="B149" s="682"/>
      <c r="C149" s="768"/>
      <c r="D149" s="768"/>
      <c r="E149" s="768"/>
      <c r="F149" s="768"/>
      <c r="G149" s="768"/>
      <c r="H149" s="768"/>
      <c r="I149" s="768"/>
      <c r="J149" s="768"/>
      <c r="K149" s="768"/>
      <c r="L149" s="768"/>
      <c r="M149" s="768"/>
      <c r="N149" s="768"/>
      <c r="O149" s="768"/>
      <c r="P149" s="768"/>
      <c r="Q149" s="768"/>
      <c r="R149" s="768"/>
      <c r="S149" s="768"/>
      <c r="T149" s="768"/>
      <c r="U149" s="768"/>
      <c r="V149" s="768"/>
      <c r="W149" s="768"/>
      <c r="X149" s="768"/>
      <c r="Y149" s="768"/>
      <c r="Z149" s="768"/>
      <c r="AA149" s="768"/>
      <c r="AB149" s="768"/>
      <c r="AC149" s="768"/>
      <c r="AD149" s="768"/>
      <c r="AE149" s="768"/>
      <c r="AF149" s="768"/>
      <c r="AG149" s="768"/>
      <c r="AH149" s="769"/>
      <c r="AI149" s="27"/>
    </row>
    <row r="150" spans="1:41" ht="30" customHeight="1" thickBot="1" x14ac:dyDescent="0.45">
      <c r="B150" s="770"/>
      <c r="C150" s="690"/>
      <c r="D150" s="690"/>
      <c r="E150" s="690"/>
      <c r="F150" s="690"/>
      <c r="G150" s="690"/>
      <c r="H150" s="690"/>
      <c r="I150" s="690"/>
      <c r="J150" s="690"/>
      <c r="K150" s="690"/>
      <c r="L150" s="690"/>
      <c r="M150" s="690"/>
      <c r="N150" s="690"/>
      <c r="O150" s="690"/>
      <c r="P150" s="690"/>
      <c r="Q150" s="690"/>
      <c r="R150" s="690"/>
      <c r="S150" s="690"/>
      <c r="T150" s="690"/>
      <c r="U150" s="690"/>
      <c r="V150" s="690"/>
      <c r="W150" s="690"/>
      <c r="X150" s="690"/>
      <c r="Y150" s="690"/>
      <c r="Z150" s="690"/>
      <c r="AA150" s="690"/>
      <c r="AB150" s="690"/>
      <c r="AC150" s="690"/>
      <c r="AD150" s="690"/>
      <c r="AE150" s="690"/>
      <c r="AF150" s="690"/>
      <c r="AG150" s="690"/>
      <c r="AH150" s="691"/>
      <c r="AI150" s="27"/>
    </row>
    <row r="151" spans="1:41" ht="19.5" thickTop="1" x14ac:dyDescent="0.4">
      <c r="B151" s="862"/>
      <c r="C151" s="862"/>
      <c r="D151" s="862"/>
      <c r="E151" s="862"/>
      <c r="F151" s="862"/>
      <c r="G151" s="862"/>
      <c r="H151" s="862"/>
      <c r="I151" s="862"/>
      <c r="J151" s="862"/>
      <c r="K151" s="862"/>
      <c r="L151" s="862"/>
      <c r="M151" s="862"/>
      <c r="N151" s="862"/>
      <c r="O151" s="862"/>
      <c r="P151" s="862"/>
      <c r="Q151" s="862"/>
      <c r="R151" s="862"/>
      <c r="S151" s="862"/>
      <c r="T151" s="862"/>
      <c r="U151" s="862"/>
      <c r="V151" s="862"/>
      <c r="W151" s="862"/>
      <c r="X151" s="862"/>
      <c r="Y151" s="862"/>
      <c r="Z151" s="862"/>
      <c r="AA151" s="862"/>
      <c r="AB151" s="862"/>
      <c r="AC151" s="862"/>
      <c r="AD151" s="862"/>
      <c r="AE151" s="862"/>
      <c r="AF151" s="862"/>
      <c r="AG151" s="862"/>
      <c r="AH151" s="862"/>
    </row>
    <row r="152" spans="1:41" ht="19.5" thickBot="1" x14ac:dyDescent="0.45">
      <c r="A152" s="580" t="s">
        <v>407</v>
      </c>
      <c r="B152" s="580"/>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O152" s="34"/>
    </row>
    <row r="153" spans="1:41" ht="19.5" thickTop="1" x14ac:dyDescent="0.4">
      <c r="B153" s="580" t="s">
        <v>37</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J153" s="577"/>
      <c r="AK153" s="578"/>
      <c r="AL153" s="578"/>
      <c r="AM153" s="578"/>
      <c r="AN153" s="579"/>
      <c r="AO153" s="29"/>
    </row>
    <row r="154" spans="1:41" ht="19.5" thickBot="1" x14ac:dyDescent="0.45">
      <c r="B154" s="580" t="s">
        <v>38</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J154" s="594"/>
      <c r="AK154" s="595"/>
      <c r="AL154" s="595"/>
      <c r="AM154" s="595"/>
      <c r="AN154" s="596"/>
      <c r="AO154" s="29"/>
    </row>
    <row r="155" spans="1:41" ht="19.5" thickTop="1" x14ac:dyDescent="0.4"/>
    <row r="156" spans="1:41" ht="19.5" thickBot="1" x14ac:dyDescent="0.45">
      <c r="A156" s="580" t="str">
        <f>"（８） 保育認定子どもに係る休所等の状況（"&amp;表紙!B2&amp;DBCS(表紙!C2-1)&amp;"年度の状況）★確認資料：事務日誌、園だより等"</f>
        <v>（８） 保育認定子どもに係る休所等の状況（令和６年度の状況）★確認資料：事務日誌、園だより等</v>
      </c>
      <c r="B156" s="580"/>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O156" s="33"/>
    </row>
    <row r="157" spans="1:41" ht="20.25" thickTop="1" thickBot="1" x14ac:dyDescent="0.45">
      <c r="B157" s="580" t="s">
        <v>110</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809" t="s">
        <v>224</v>
      </c>
      <c r="AF157" s="809"/>
      <c r="AG157" s="809"/>
      <c r="AH157" s="809"/>
      <c r="AI157" s="810"/>
      <c r="AJ157" s="577"/>
      <c r="AK157" s="578"/>
      <c r="AL157" s="578"/>
      <c r="AM157" s="578"/>
      <c r="AN157" s="579"/>
      <c r="AO157" s="29"/>
    </row>
    <row r="158" spans="1:41" ht="19.5" thickTop="1" x14ac:dyDescent="0.4">
      <c r="B158" s="609" t="s">
        <v>225</v>
      </c>
      <c r="C158" s="609"/>
      <c r="D158" s="609"/>
      <c r="E158" s="609"/>
      <c r="F158" s="609"/>
      <c r="G158" s="609"/>
      <c r="H158" s="609"/>
      <c r="I158" s="609"/>
      <c r="J158" s="609"/>
      <c r="K158" s="609"/>
      <c r="L158" s="609"/>
      <c r="M158" s="609"/>
      <c r="N158" s="609"/>
      <c r="O158" s="609"/>
      <c r="P158" s="609"/>
      <c r="Q158" s="644"/>
      <c r="R158" s="827"/>
      <c r="S158" s="828"/>
      <c r="T158" s="828"/>
      <c r="U158" s="828"/>
      <c r="V158" s="828"/>
      <c r="W158" s="828"/>
      <c r="X158" s="828"/>
      <c r="Y158" s="828"/>
      <c r="Z158" s="828"/>
      <c r="AA158" s="828"/>
      <c r="AB158" s="828"/>
      <c r="AC158" s="828"/>
      <c r="AD158" s="828"/>
      <c r="AE158" s="828"/>
      <c r="AF158" s="828"/>
      <c r="AG158" s="828"/>
      <c r="AH158" s="828"/>
      <c r="AI158" s="828"/>
      <c r="AJ158" s="829"/>
      <c r="AK158" s="829"/>
      <c r="AL158" s="829"/>
      <c r="AM158" s="829"/>
      <c r="AN158" s="830"/>
      <c r="AO158" s="63"/>
    </row>
    <row r="159" spans="1:41" x14ac:dyDescent="0.4">
      <c r="B159" s="817" t="s">
        <v>544</v>
      </c>
      <c r="C159" s="817"/>
      <c r="D159" s="817"/>
      <c r="E159" s="817"/>
      <c r="F159" s="817"/>
      <c r="G159" s="817"/>
      <c r="H159" s="817"/>
      <c r="I159" s="817"/>
      <c r="J159" s="817"/>
      <c r="K159" s="817"/>
      <c r="L159" s="817"/>
      <c r="M159" s="817"/>
      <c r="N159" s="817"/>
      <c r="O159" s="817"/>
      <c r="P159" s="817"/>
      <c r="Q159" s="644"/>
      <c r="R159" s="884"/>
      <c r="S159" s="885"/>
      <c r="T159" s="885"/>
      <c r="U159" s="885"/>
      <c r="V159" s="885"/>
      <c r="W159" s="885"/>
      <c r="X159" s="885"/>
      <c r="Y159" s="885"/>
      <c r="Z159" s="885"/>
      <c r="AA159" s="885"/>
      <c r="AB159" s="885"/>
      <c r="AC159" s="885"/>
      <c r="AD159" s="885"/>
      <c r="AE159" s="885"/>
      <c r="AF159" s="885"/>
      <c r="AG159" s="885"/>
      <c r="AH159" s="885"/>
      <c r="AI159" s="885"/>
      <c r="AJ159" s="885"/>
      <c r="AK159" s="885"/>
      <c r="AL159" s="885"/>
      <c r="AM159" s="885"/>
      <c r="AN159" s="886"/>
      <c r="AO159" s="29"/>
    </row>
    <row r="160" spans="1:41" ht="19.5" thickBot="1" x14ac:dyDescent="0.45">
      <c r="B160" s="817" t="s">
        <v>545</v>
      </c>
      <c r="C160" s="817"/>
      <c r="D160" s="817"/>
      <c r="E160" s="817"/>
      <c r="F160" s="817"/>
      <c r="G160" s="817"/>
      <c r="H160" s="817"/>
      <c r="I160" s="817"/>
      <c r="J160" s="817"/>
      <c r="K160" s="817"/>
      <c r="L160" s="817"/>
      <c r="M160" s="817"/>
      <c r="N160" s="817"/>
      <c r="O160" s="817"/>
      <c r="P160" s="817"/>
      <c r="Q160" s="644"/>
      <c r="R160" s="782"/>
      <c r="S160" s="783"/>
      <c r="T160" s="783"/>
      <c r="U160" s="783"/>
      <c r="V160" s="783"/>
      <c r="W160" s="783"/>
      <c r="X160" s="783"/>
      <c r="Y160" s="783"/>
      <c r="Z160" s="783"/>
      <c r="AA160" s="783"/>
      <c r="AB160" s="783"/>
      <c r="AC160" s="783"/>
      <c r="AD160" s="783"/>
      <c r="AE160" s="783"/>
      <c r="AF160" s="783"/>
      <c r="AG160" s="783"/>
      <c r="AH160" s="783"/>
      <c r="AI160" s="783"/>
      <c r="AJ160" s="783"/>
      <c r="AK160" s="783"/>
      <c r="AL160" s="783"/>
      <c r="AM160" s="783"/>
      <c r="AN160" s="784"/>
      <c r="AO160" s="29"/>
    </row>
    <row r="161" spans="1:44" ht="20.25" thickTop="1" thickBot="1" x14ac:dyDescent="0.45">
      <c r="B161" s="627" t="s">
        <v>325</v>
      </c>
      <c r="C161" s="627"/>
      <c r="D161" s="627"/>
      <c r="E161" s="627"/>
      <c r="F161" s="627"/>
      <c r="G161" s="627"/>
      <c r="H161" s="627"/>
      <c r="I161" s="627"/>
      <c r="J161" s="627"/>
      <c r="K161" s="627"/>
      <c r="L161" s="627"/>
      <c r="M161" s="627"/>
      <c r="N161" s="627"/>
      <c r="O161" s="627"/>
      <c r="P161" s="627"/>
      <c r="Q161" s="627"/>
      <c r="R161" s="627"/>
      <c r="S161" s="627"/>
      <c r="T161" s="627"/>
      <c r="U161" s="627"/>
      <c r="V161" s="627"/>
      <c r="W161" s="627"/>
      <c r="X161" s="627"/>
      <c r="Y161" s="627"/>
      <c r="Z161" s="627"/>
      <c r="AA161" s="627"/>
      <c r="AB161" s="627"/>
      <c r="AC161" s="627"/>
      <c r="AD161" s="627"/>
      <c r="AE161" s="627"/>
      <c r="AF161" s="627"/>
      <c r="AG161" s="627"/>
      <c r="AH161" s="627"/>
      <c r="AO161" s="34"/>
    </row>
    <row r="162" spans="1:44" ht="20.25" thickTop="1" thickBot="1" x14ac:dyDescent="0.45">
      <c r="B162" s="627"/>
      <c r="C162" s="627"/>
      <c r="D162" s="627"/>
      <c r="E162" s="627"/>
      <c r="F162" s="627"/>
      <c r="G162" s="627"/>
      <c r="H162" s="627"/>
      <c r="I162" s="627"/>
      <c r="J162" s="627"/>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J162" s="881"/>
      <c r="AK162" s="882"/>
      <c r="AL162" s="882"/>
      <c r="AM162" s="882"/>
      <c r="AN162" s="883"/>
      <c r="AO162" s="29"/>
    </row>
    <row r="163" spans="1:44" ht="19.5" thickTop="1" x14ac:dyDescent="0.4">
      <c r="AK163" s="21"/>
      <c r="AL163" s="29"/>
      <c r="AM163" s="29"/>
      <c r="AN163" s="21"/>
      <c r="AO163" s="29"/>
    </row>
    <row r="164" spans="1:44" ht="19.5" thickBot="1" x14ac:dyDescent="0.45">
      <c r="A164" s="580" t="s">
        <v>408</v>
      </c>
      <c r="B164" s="580"/>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row>
    <row r="165" spans="1:44" ht="19.5" thickTop="1" x14ac:dyDescent="0.4">
      <c r="B165" s="580" t="s">
        <v>39</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J165" s="577"/>
      <c r="AK165" s="578"/>
      <c r="AL165" s="578"/>
      <c r="AM165" s="578"/>
      <c r="AN165" s="579"/>
    </row>
    <row r="166" spans="1:44" ht="19.5" thickBot="1" x14ac:dyDescent="0.45">
      <c r="B166" s="580" t="s">
        <v>40</v>
      </c>
      <c r="C166" s="580"/>
      <c r="D166" s="580"/>
      <c r="E166" s="580"/>
      <c r="F166" s="580"/>
      <c r="G166" s="580"/>
      <c r="H166" s="580"/>
      <c r="I166" s="580"/>
      <c r="J166" s="580"/>
      <c r="K166" s="580"/>
      <c r="L166" s="580"/>
      <c r="M166" s="580"/>
      <c r="N166" s="580"/>
      <c r="O166" s="580"/>
      <c r="P166" s="580"/>
      <c r="Q166" s="580"/>
      <c r="R166" s="580"/>
      <c r="S166" s="580"/>
      <c r="T166" s="580"/>
      <c r="U166" s="580"/>
      <c r="V166" s="580"/>
      <c r="W166" s="580"/>
      <c r="X166" s="580"/>
      <c r="Y166" s="580"/>
      <c r="Z166" s="580"/>
      <c r="AA166" s="580"/>
      <c r="AB166" s="580"/>
      <c r="AC166" s="580"/>
      <c r="AD166" s="580"/>
      <c r="AE166" s="580"/>
      <c r="AF166" s="580"/>
      <c r="AG166" s="580"/>
      <c r="AH166" s="580"/>
      <c r="AJ166" s="594"/>
      <c r="AK166" s="595"/>
      <c r="AL166" s="595"/>
      <c r="AM166" s="595"/>
      <c r="AN166" s="596"/>
    </row>
    <row r="167" spans="1:44" ht="19.5" thickTop="1" x14ac:dyDescent="0.4">
      <c r="B167" s="817" t="s">
        <v>226</v>
      </c>
      <c r="C167" s="817"/>
      <c r="D167" s="817"/>
      <c r="E167" s="817"/>
      <c r="F167" s="817"/>
      <c r="G167" s="817"/>
      <c r="H167" s="817"/>
      <c r="I167" s="817"/>
      <c r="J167" s="817"/>
      <c r="K167" s="817"/>
      <c r="L167" s="817"/>
      <c r="M167" s="817"/>
      <c r="N167" s="817"/>
      <c r="O167" s="817"/>
      <c r="P167" s="817"/>
      <c r="Q167" s="644"/>
      <c r="R167" s="827"/>
      <c r="S167" s="828"/>
      <c r="T167" s="828"/>
      <c r="U167" s="828"/>
      <c r="V167" s="828"/>
      <c r="W167" s="828"/>
      <c r="X167" s="828"/>
      <c r="Y167" s="828"/>
      <c r="Z167" s="828"/>
      <c r="AA167" s="828"/>
      <c r="AB167" s="828"/>
      <c r="AC167" s="828"/>
      <c r="AD167" s="828"/>
      <c r="AE167" s="828"/>
      <c r="AF167" s="828"/>
      <c r="AG167" s="828"/>
      <c r="AH167" s="880"/>
    </row>
    <row r="168" spans="1:44" ht="19.5" thickBot="1" x14ac:dyDescent="0.45">
      <c r="B168" s="817" t="s">
        <v>227</v>
      </c>
      <c r="C168" s="817"/>
      <c r="D168" s="817"/>
      <c r="E168" s="817"/>
      <c r="F168" s="817"/>
      <c r="G168" s="817"/>
      <c r="H168" s="817"/>
      <c r="I168" s="817"/>
      <c r="J168" s="817"/>
      <c r="K168" s="817"/>
      <c r="L168" s="817"/>
      <c r="M168" s="817"/>
      <c r="N168" s="817"/>
      <c r="O168" s="817"/>
      <c r="P168" s="817"/>
      <c r="Q168" s="644"/>
      <c r="R168" s="782"/>
      <c r="S168" s="783"/>
      <c r="T168" s="783"/>
      <c r="U168" s="783"/>
      <c r="V168" s="783"/>
      <c r="W168" s="783"/>
      <c r="X168" s="783"/>
      <c r="Y168" s="783"/>
      <c r="Z168" s="783"/>
      <c r="AA168" s="783"/>
      <c r="AB168" s="783"/>
      <c r="AC168" s="783"/>
      <c r="AD168" s="783"/>
      <c r="AE168" s="783"/>
      <c r="AF168" s="783"/>
      <c r="AG168" s="783"/>
      <c r="AH168" s="784"/>
    </row>
    <row r="169" spans="1:44" ht="20.25" thickTop="1" thickBot="1" x14ac:dyDescent="0.45">
      <c r="B169" s="316" t="s">
        <v>513</v>
      </c>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1"/>
      <c r="AJ169" s="557"/>
      <c r="AK169" s="558"/>
      <c r="AL169" s="558"/>
      <c r="AM169" s="558"/>
      <c r="AN169" s="559"/>
      <c r="AO169" s="29"/>
      <c r="AQ169" s="646"/>
      <c r="AR169" s="646"/>
    </row>
    <row r="170" spans="1:44" ht="20.25" thickTop="1" thickBot="1" x14ac:dyDescent="0.45">
      <c r="B170" s="780" t="s">
        <v>499</v>
      </c>
      <c r="C170" s="780"/>
      <c r="D170" s="780"/>
      <c r="E170" s="780"/>
      <c r="F170" s="780"/>
      <c r="G170" s="780"/>
      <c r="H170" s="780"/>
      <c r="I170" s="780"/>
      <c r="J170" s="780"/>
      <c r="K170" s="780"/>
      <c r="L170" s="780"/>
      <c r="M170" s="780"/>
      <c r="N170" s="780"/>
      <c r="O170" s="780"/>
      <c r="P170" s="780"/>
      <c r="Q170" s="780"/>
      <c r="R170" s="780"/>
      <c r="S170" s="780"/>
      <c r="T170" s="780"/>
      <c r="U170" s="780"/>
      <c r="V170" s="780"/>
      <c r="W170" s="780"/>
      <c r="X170" s="780"/>
      <c r="Y170" s="780"/>
      <c r="Z170" s="780"/>
      <c r="AA170" s="780"/>
      <c r="AB170" s="780"/>
      <c r="AC170" s="780"/>
      <c r="AD170" s="780"/>
      <c r="AE170" s="780"/>
      <c r="AF170" s="780"/>
      <c r="AG170" s="780"/>
      <c r="AH170" s="780"/>
      <c r="AJ170" s="343"/>
      <c r="AK170" s="343"/>
      <c r="AL170" s="343"/>
      <c r="AM170" s="343"/>
      <c r="AN170" s="343"/>
      <c r="AO170" s="29"/>
      <c r="AQ170" s="646"/>
      <c r="AR170" s="646"/>
    </row>
    <row r="171" spans="1:44" s="475" customFormat="1" ht="20.25" thickTop="1" thickBot="1" x14ac:dyDescent="0.45">
      <c r="B171" s="480"/>
      <c r="C171" s="480"/>
      <c r="D171" s="480"/>
      <c r="E171" s="483"/>
      <c r="F171" s="483" t="s">
        <v>723</v>
      </c>
      <c r="G171" s="480"/>
      <c r="H171" s="480"/>
      <c r="I171" s="480"/>
      <c r="J171" s="480"/>
      <c r="K171" s="480"/>
      <c r="L171" s="480"/>
      <c r="M171" s="821"/>
      <c r="N171" s="822"/>
      <c r="O171" s="822"/>
      <c r="P171" s="822"/>
      <c r="Q171" s="823"/>
      <c r="R171" s="480"/>
      <c r="S171" s="480"/>
      <c r="T171" s="489" t="s">
        <v>222</v>
      </c>
      <c r="U171" s="483"/>
      <c r="V171" s="488"/>
      <c r="W171" s="821"/>
      <c r="X171" s="822"/>
      <c r="Y171" s="822"/>
      <c r="Z171" s="822"/>
      <c r="AA171" s="823"/>
      <c r="AB171" s="480"/>
      <c r="AC171" s="480"/>
      <c r="AD171" s="480"/>
      <c r="AE171" s="480"/>
      <c r="AF171" s="480"/>
      <c r="AG171" s="480"/>
      <c r="AH171" s="480"/>
      <c r="AJ171" s="476"/>
      <c r="AK171" s="476"/>
      <c r="AL171" s="476"/>
      <c r="AM171" s="476"/>
      <c r="AN171" s="476"/>
      <c r="AO171" s="477"/>
      <c r="AQ171" s="478"/>
      <c r="AR171" s="478"/>
    </row>
    <row r="172" spans="1:44" s="475" customFormat="1" ht="20.25" thickTop="1" thickBot="1" x14ac:dyDescent="0.45">
      <c r="B172" s="480"/>
      <c r="C172" s="480"/>
      <c r="D172" s="480"/>
      <c r="E172" s="480"/>
      <c r="F172" s="483" t="s">
        <v>723</v>
      </c>
      <c r="G172" s="480"/>
      <c r="H172" s="480"/>
      <c r="I172" s="480"/>
      <c r="J172" s="480"/>
      <c r="K172" s="480"/>
      <c r="L172" s="480"/>
      <c r="M172" s="821"/>
      <c r="N172" s="822"/>
      <c r="O172" s="822"/>
      <c r="P172" s="822"/>
      <c r="Q172" s="823"/>
      <c r="R172" s="480"/>
      <c r="S172" s="480"/>
      <c r="T172" s="489" t="s">
        <v>222</v>
      </c>
      <c r="U172" s="483"/>
      <c r="V172" s="488"/>
      <c r="W172" s="821"/>
      <c r="X172" s="822"/>
      <c r="Y172" s="822"/>
      <c r="Z172" s="822"/>
      <c r="AA172" s="823"/>
      <c r="AB172" s="480"/>
      <c r="AC172" s="480"/>
      <c r="AD172" s="480"/>
      <c r="AE172" s="480"/>
      <c r="AF172" s="480"/>
      <c r="AG172" s="480"/>
      <c r="AH172" s="480"/>
      <c r="AJ172" s="491"/>
      <c r="AK172" s="491"/>
      <c r="AL172" s="491"/>
      <c r="AM172" s="491"/>
      <c r="AN172" s="491"/>
      <c r="AO172" s="477"/>
      <c r="AQ172" s="478"/>
      <c r="AR172" s="478"/>
    </row>
    <row r="173" spans="1:44" ht="20.25" thickTop="1" thickBot="1" x14ac:dyDescent="0.45">
      <c r="B173" s="661" t="s">
        <v>731</v>
      </c>
      <c r="C173" s="661"/>
      <c r="D173" s="661"/>
      <c r="E173" s="661"/>
      <c r="F173" s="661"/>
      <c r="G173" s="661"/>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O173" s="29"/>
      <c r="AQ173" s="646"/>
      <c r="AR173" s="646"/>
    </row>
    <row r="174" spans="1:44" ht="20.25" thickTop="1" thickBot="1" x14ac:dyDescent="0.45">
      <c r="B174" s="661"/>
      <c r="C174" s="661"/>
      <c r="D174" s="661"/>
      <c r="E174" s="661"/>
      <c r="F174" s="661"/>
      <c r="G174" s="661"/>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J174" s="736"/>
      <c r="AK174" s="737"/>
      <c r="AL174" s="737"/>
      <c r="AM174" s="737"/>
      <c r="AN174" s="738"/>
      <c r="AO174" s="34"/>
      <c r="AQ174" s="19"/>
      <c r="AR174" s="19"/>
    </row>
    <row r="175" spans="1:44" s="475" customFormat="1" ht="20.25" thickTop="1" thickBot="1" x14ac:dyDescent="0.45">
      <c r="B175" s="485"/>
      <c r="C175" s="485"/>
      <c r="D175" s="485"/>
      <c r="E175" s="485"/>
      <c r="F175" s="484" t="s">
        <v>724</v>
      </c>
      <c r="G175" s="485"/>
      <c r="H175" s="485"/>
      <c r="I175" s="485"/>
      <c r="J175" s="485"/>
      <c r="K175" s="485"/>
      <c r="L175" s="485"/>
      <c r="M175" s="483"/>
      <c r="N175" s="483"/>
      <c r="O175" s="483"/>
      <c r="P175" s="824"/>
      <c r="Q175" s="825"/>
      <c r="R175" s="825"/>
      <c r="S175" s="825"/>
      <c r="T175" s="825"/>
      <c r="U175" s="825"/>
      <c r="V175" s="825"/>
      <c r="W175" s="825"/>
      <c r="X175" s="826"/>
      <c r="Y175" s="485"/>
      <c r="Z175" s="485"/>
      <c r="AA175" s="485"/>
      <c r="AB175" s="485"/>
      <c r="AC175" s="485"/>
      <c r="AD175" s="485"/>
      <c r="AE175" s="485"/>
      <c r="AF175" s="485"/>
      <c r="AG175" s="485"/>
      <c r="AH175" s="485"/>
      <c r="AO175" s="479"/>
      <c r="AQ175" s="478"/>
      <c r="AR175" s="478"/>
    </row>
    <row r="176" spans="1:44" ht="19.5" thickTop="1" x14ac:dyDescent="0.4">
      <c r="B176" s="580" t="s">
        <v>669</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J176" s="577"/>
      <c r="AK176" s="578"/>
      <c r="AL176" s="578"/>
      <c r="AM176" s="578"/>
      <c r="AN176" s="579"/>
      <c r="AO176" s="29"/>
      <c r="AQ176" s="646"/>
      <c r="AR176" s="646"/>
    </row>
    <row r="177" spans="1:41" ht="19.5" thickBot="1" x14ac:dyDescent="0.45">
      <c r="B177" s="580" t="s">
        <v>41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J177" s="594"/>
      <c r="AK177" s="595"/>
      <c r="AL177" s="595"/>
      <c r="AM177" s="595"/>
      <c r="AN177" s="596"/>
      <c r="AO177" s="29"/>
    </row>
    <row r="178" spans="1:41" ht="20.25" thickTop="1" thickBot="1" x14ac:dyDescent="0.45">
      <c r="B178" s="580" t="str">
        <f>"○"&amp;表紙!B2&amp;DBCS(表紙!C2-1)&amp;"年度の苦情の状況"</f>
        <v>○令和６年度の苦情の状況</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row>
    <row r="179" spans="1:41" ht="19.5" thickTop="1" x14ac:dyDescent="0.4">
      <c r="B179" s="580" t="s">
        <v>531</v>
      </c>
      <c r="C179" s="580"/>
      <c r="D179" s="580"/>
      <c r="E179" s="580"/>
      <c r="F179" s="580"/>
      <c r="G179" s="580"/>
      <c r="H179" s="580"/>
      <c r="I179" s="580"/>
      <c r="J179" s="580"/>
      <c r="K179" s="580"/>
      <c r="L179" s="580"/>
      <c r="M179" s="580"/>
      <c r="N179" s="580"/>
      <c r="O179" s="580"/>
      <c r="P179" s="580"/>
      <c r="Q179" s="638"/>
      <c r="R179" s="615"/>
      <c r="S179" s="616"/>
      <c r="T179" s="616"/>
      <c r="U179" s="617"/>
      <c r="V179" t="s">
        <v>112</v>
      </c>
    </row>
    <row r="180" spans="1:41" x14ac:dyDescent="0.4">
      <c r="B180" s="580" t="s">
        <v>532</v>
      </c>
      <c r="C180" s="580"/>
      <c r="D180" s="580"/>
      <c r="E180" s="580"/>
      <c r="F180" s="580"/>
      <c r="G180" s="580"/>
      <c r="H180" s="580"/>
      <c r="I180" s="580"/>
      <c r="J180" s="580"/>
      <c r="K180" s="580"/>
      <c r="L180" s="580"/>
      <c r="M180" s="580"/>
      <c r="N180" s="580"/>
      <c r="O180" s="580"/>
      <c r="P180" s="580"/>
      <c r="Q180" s="638"/>
      <c r="R180" s="618"/>
      <c r="S180" s="619"/>
      <c r="T180" s="619"/>
      <c r="U180" s="620"/>
      <c r="V180" t="s">
        <v>112</v>
      </c>
    </row>
    <row r="181" spans="1:41" x14ac:dyDescent="0.4">
      <c r="B181" s="580" t="s">
        <v>533</v>
      </c>
      <c r="C181" s="580"/>
      <c r="D181" s="580"/>
      <c r="E181" s="580"/>
      <c r="F181" s="580"/>
      <c r="G181" s="580"/>
      <c r="H181" s="580"/>
      <c r="I181" s="580"/>
      <c r="J181" s="580"/>
      <c r="K181" s="580"/>
      <c r="L181" s="580"/>
      <c r="M181" s="580"/>
      <c r="N181" s="580"/>
      <c r="O181" s="580"/>
      <c r="P181" s="580"/>
      <c r="Q181" s="638"/>
      <c r="R181" s="618"/>
      <c r="S181" s="619"/>
      <c r="T181" s="619"/>
      <c r="U181" s="620"/>
      <c r="V181" t="s">
        <v>112</v>
      </c>
    </row>
    <row r="182" spans="1:41" ht="19.5" thickBot="1" x14ac:dyDescent="0.45">
      <c r="B182" s="580" t="s">
        <v>534</v>
      </c>
      <c r="C182" s="580"/>
      <c r="D182" s="580"/>
      <c r="E182" s="580"/>
      <c r="F182" s="580"/>
      <c r="G182" s="580"/>
      <c r="H182" s="580"/>
      <c r="I182" s="580"/>
      <c r="J182" s="580"/>
      <c r="K182" s="580"/>
      <c r="L182" s="580"/>
      <c r="M182" s="580"/>
      <c r="N182" s="580"/>
      <c r="O182" s="580"/>
      <c r="P182" s="580"/>
      <c r="Q182" s="638"/>
      <c r="R182" s="618"/>
      <c r="S182" s="619"/>
      <c r="T182" s="619"/>
      <c r="U182" s="620"/>
      <c r="V182" t="s">
        <v>112</v>
      </c>
    </row>
    <row r="183" spans="1:41" ht="20.25" thickTop="1" thickBot="1" x14ac:dyDescent="0.45">
      <c r="B183" s="580" t="s">
        <v>535</v>
      </c>
      <c r="C183" s="580"/>
      <c r="D183" s="580"/>
      <c r="E183" s="580"/>
      <c r="F183" s="580"/>
      <c r="G183" s="580"/>
      <c r="H183" s="580"/>
      <c r="I183" s="580"/>
      <c r="J183" s="580"/>
      <c r="K183" s="580"/>
      <c r="L183" s="580"/>
      <c r="M183" s="580"/>
      <c r="N183" s="580"/>
      <c r="O183" s="580"/>
      <c r="P183" s="580"/>
      <c r="Q183" s="638"/>
      <c r="R183" s="876"/>
      <c r="S183" s="877"/>
      <c r="T183" s="877"/>
      <c r="U183" s="877"/>
      <c r="V183" s="878"/>
      <c r="W183" s="878"/>
      <c r="X183" s="878"/>
      <c r="Y183" s="878"/>
      <c r="Z183" s="878"/>
      <c r="AA183" s="878"/>
      <c r="AB183" s="878"/>
      <c r="AC183" s="878"/>
      <c r="AD183" s="878"/>
      <c r="AE183" s="878"/>
      <c r="AF183" s="878"/>
      <c r="AG183" s="878"/>
      <c r="AH183" s="878"/>
      <c r="AI183" s="878"/>
      <c r="AJ183" s="878"/>
      <c r="AK183" s="878"/>
      <c r="AL183" s="878"/>
      <c r="AM183" s="878"/>
      <c r="AN183" s="879"/>
      <c r="AO183" s="29"/>
    </row>
    <row r="184" spans="1:41" ht="19.5" thickTop="1" x14ac:dyDescent="0.4"/>
    <row r="185" spans="1:41" x14ac:dyDescent="0.4">
      <c r="A185" s="580" t="s">
        <v>409</v>
      </c>
      <c r="B185" s="580"/>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row>
    <row r="186" spans="1:41" s="374" customFormat="1" x14ac:dyDescent="0.4">
      <c r="B186" s="648" t="s">
        <v>743</v>
      </c>
      <c r="C186" s="648"/>
      <c r="D186" s="648"/>
      <c r="E186" s="648"/>
      <c r="F186" s="648"/>
      <c r="G186" s="648"/>
      <c r="H186" s="648"/>
      <c r="I186" s="648"/>
      <c r="J186" s="648"/>
      <c r="K186" s="648"/>
      <c r="L186" s="648"/>
      <c r="M186" s="648"/>
      <c r="N186" s="648"/>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409"/>
      <c r="AK186" s="483"/>
      <c r="AL186" s="483"/>
      <c r="AM186" s="483"/>
      <c r="AN186" s="483"/>
    </row>
    <row r="187" spans="1:41" s="462" customFormat="1" ht="19.5" thickBot="1" x14ac:dyDescent="0.45">
      <c r="B187" s="484" t="s">
        <v>720</v>
      </c>
      <c r="C187" s="484"/>
      <c r="D187" s="484"/>
      <c r="E187" s="484"/>
      <c r="F187" s="484"/>
      <c r="G187" s="484"/>
      <c r="H187" s="484"/>
      <c r="I187" s="484"/>
      <c r="J187" s="484"/>
      <c r="K187" s="484"/>
      <c r="L187" s="484"/>
      <c r="M187" s="484"/>
      <c r="N187" s="484"/>
      <c r="O187" s="484"/>
      <c r="P187" s="484"/>
      <c r="Q187" s="484"/>
      <c r="R187" s="484"/>
      <c r="S187" s="484"/>
      <c r="T187" s="484"/>
      <c r="U187" s="484"/>
      <c r="V187" s="484"/>
      <c r="W187" s="484"/>
      <c r="X187" s="484"/>
      <c r="Y187" s="484"/>
      <c r="Z187" s="484"/>
      <c r="AA187" s="484"/>
      <c r="AB187" s="484"/>
      <c r="AC187" s="484"/>
      <c r="AD187" s="484"/>
      <c r="AE187" s="484"/>
      <c r="AF187" s="484"/>
      <c r="AG187" s="484"/>
      <c r="AH187" s="484"/>
      <c r="AI187" s="484"/>
      <c r="AJ187" s="483"/>
      <c r="AK187" s="483"/>
      <c r="AL187" s="483"/>
      <c r="AM187" s="483"/>
      <c r="AN187" s="483"/>
    </row>
    <row r="188" spans="1:41" ht="19.5" thickTop="1" x14ac:dyDescent="0.4">
      <c r="B188" s="811"/>
      <c r="C188" s="812"/>
      <c r="D188" s="812"/>
      <c r="E188" s="812"/>
      <c r="F188" s="812"/>
      <c r="G188" s="812"/>
      <c r="H188" s="812"/>
      <c r="I188" s="812"/>
      <c r="J188" s="812"/>
      <c r="K188" s="812"/>
      <c r="L188" s="812"/>
      <c r="M188" s="812"/>
      <c r="N188" s="812"/>
      <c r="O188" s="812"/>
      <c r="P188" s="812"/>
      <c r="Q188" s="812"/>
      <c r="R188" s="812"/>
      <c r="S188" s="812"/>
      <c r="T188" s="812"/>
      <c r="U188" s="812"/>
      <c r="V188" s="812"/>
      <c r="W188" s="812"/>
      <c r="X188" s="812"/>
      <c r="Y188" s="812"/>
      <c r="Z188" s="812"/>
      <c r="AA188" s="812"/>
      <c r="AB188" s="812"/>
      <c r="AC188" s="812"/>
      <c r="AD188" s="812"/>
      <c r="AE188" s="812"/>
      <c r="AF188" s="812"/>
      <c r="AG188" s="812"/>
      <c r="AH188" s="813"/>
      <c r="AI188" s="484"/>
      <c r="AJ188" s="483"/>
      <c r="AK188" s="483"/>
      <c r="AL188" s="483"/>
      <c r="AM188" s="483"/>
      <c r="AN188" s="483"/>
    </row>
    <row r="189" spans="1:41" s="462" customFormat="1" ht="19.5" thickBot="1" x14ac:dyDescent="0.45">
      <c r="B189" s="814"/>
      <c r="C189" s="815"/>
      <c r="D189" s="815"/>
      <c r="E189" s="815"/>
      <c r="F189" s="815"/>
      <c r="G189" s="815"/>
      <c r="H189" s="815"/>
      <c r="I189" s="815"/>
      <c r="J189" s="815"/>
      <c r="K189" s="815"/>
      <c r="L189" s="815"/>
      <c r="M189" s="815"/>
      <c r="N189" s="815"/>
      <c r="O189" s="815"/>
      <c r="P189" s="815"/>
      <c r="Q189" s="815"/>
      <c r="R189" s="815"/>
      <c r="S189" s="815"/>
      <c r="T189" s="815"/>
      <c r="U189" s="815"/>
      <c r="V189" s="815"/>
      <c r="W189" s="815"/>
      <c r="X189" s="815"/>
      <c r="Y189" s="815"/>
      <c r="Z189" s="815"/>
      <c r="AA189" s="815"/>
      <c r="AB189" s="815"/>
      <c r="AC189" s="815"/>
      <c r="AD189" s="815"/>
      <c r="AE189" s="815"/>
      <c r="AF189" s="815"/>
      <c r="AG189" s="815"/>
      <c r="AH189" s="816"/>
      <c r="AI189" s="484"/>
      <c r="AJ189" s="483"/>
      <c r="AK189" s="483"/>
      <c r="AL189" s="483"/>
      <c r="AM189" s="483"/>
      <c r="AN189" s="483"/>
    </row>
    <row r="190" spans="1:41" s="462" customFormat="1" ht="20.25" thickTop="1" thickBot="1" x14ac:dyDescent="0.45">
      <c r="B190" s="484" t="s">
        <v>742</v>
      </c>
      <c r="C190" s="484"/>
      <c r="D190" s="484"/>
      <c r="E190" s="484"/>
      <c r="F190" s="484"/>
      <c r="G190" s="484"/>
      <c r="H190" s="484"/>
      <c r="I190" s="484"/>
      <c r="J190" s="484"/>
      <c r="K190" s="484"/>
      <c r="L190" s="484"/>
      <c r="M190" s="484"/>
      <c r="N190" s="484"/>
      <c r="O190" s="484"/>
      <c r="P190" s="484"/>
      <c r="Q190" s="484"/>
      <c r="R190" s="484"/>
      <c r="S190" s="484"/>
      <c r="T190" s="484"/>
      <c r="U190" s="484"/>
      <c r="V190" s="484"/>
      <c r="W190" s="484"/>
      <c r="X190" s="484"/>
      <c r="Y190" s="484"/>
      <c r="Z190" s="484"/>
      <c r="AA190" s="484"/>
      <c r="AB190" s="484"/>
      <c r="AC190" s="484"/>
      <c r="AD190" s="484"/>
      <c r="AE190" s="484"/>
      <c r="AF190" s="484"/>
      <c r="AG190" s="484"/>
      <c r="AH190" s="484"/>
      <c r="AI190" s="484"/>
      <c r="AJ190" s="818"/>
      <c r="AK190" s="819"/>
      <c r="AL190" s="819"/>
      <c r="AM190" s="819"/>
      <c r="AN190" s="820"/>
    </row>
    <row r="191" spans="1:41" s="462" customFormat="1" ht="19.5" thickBot="1" x14ac:dyDescent="0.45">
      <c r="B191" s="484" t="s">
        <v>740</v>
      </c>
      <c r="C191" s="484"/>
      <c r="D191" s="484"/>
      <c r="E191" s="484"/>
      <c r="F191" s="484"/>
      <c r="G191" s="484"/>
      <c r="H191" s="484"/>
      <c r="I191" s="484"/>
      <c r="J191" s="484"/>
      <c r="K191" s="484"/>
      <c r="L191" s="484"/>
      <c r="M191" s="484"/>
      <c r="N191" s="484"/>
      <c r="O191" s="484"/>
      <c r="P191" s="484"/>
      <c r="Q191" s="484"/>
      <c r="R191" s="484"/>
      <c r="S191" s="484"/>
      <c r="T191" s="484"/>
      <c r="U191" s="484"/>
      <c r="V191" s="484"/>
      <c r="W191" s="484"/>
      <c r="X191" s="484"/>
      <c r="Y191" s="484"/>
      <c r="Z191" s="484"/>
      <c r="AA191" s="484"/>
      <c r="AB191" s="484"/>
      <c r="AC191" s="484"/>
      <c r="AD191" s="484"/>
      <c r="AE191" s="484"/>
      <c r="AF191" s="484"/>
      <c r="AG191" s="484"/>
      <c r="AH191" s="484"/>
      <c r="AI191" s="484"/>
      <c r="AJ191" s="483"/>
      <c r="AK191" s="483"/>
      <c r="AL191" s="483"/>
      <c r="AM191" s="483"/>
      <c r="AN191" s="483"/>
    </row>
    <row r="192" spans="1:41" s="470" customFormat="1" ht="20.25" thickTop="1" thickBot="1" x14ac:dyDescent="0.45">
      <c r="B192" s="484" t="s">
        <v>741</v>
      </c>
      <c r="C192" s="484"/>
      <c r="D192" s="484"/>
      <c r="E192" s="484"/>
      <c r="F192" s="484"/>
      <c r="G192" s="484"/>
      <c r="H192" s="484"/>
      <c r="I192" s="484"/>
      <c r="J192" s="484"/>
      <c r="K192" s="484"/>
      <c r="L192" s="484"/>
      <c r="M192" s="484"/>
      <c r="N192" s="484"/>
      <c r="O192" s="484"/>
      <c r="P192" s="484"/>
      <c r="Q192" s="484"/>
      <c r="R192" s="484"/>
      <c r="S192" s="484"/>
      <c r="T192" s="484"/>
      <c r="U192" s="484"/>
      <c r="V192" s="484"/>
      <c r="W192" s="484"/>
      <c r="X192" s="484"/>
      <c r="Y192" s="484"/>
      <c r="Z192" s="484"/>
      <c r="AA192" s="484"/>
      <c r="AB192" s="484"/>
      <c r="AC192" s="484"/>
      <c r="AD192" s="484"/>
      <c r="AE192" s="484"/>
      <c r="AF192" s="484"/>
      <c r="AG192" s="484"/>
      <c r="AH192" s="484"/>
      <c r="AI192" s="484"/>
      <c r="AJ192" s="736"/>
      <c r="AK192" s="737"/>
      <c r="AL192" s="737"/>
      <c r="AM192" s="737"/>
      <c r="AN192" s="738"/>
    </row>
    <row r="193" spans="1:41" s="462" customFormat="1" ht="20.25" thickTop="1" thickBot="1" x14ac:dyDescent="0.45">
      <c r="B193" s="484" t="s">
        <v>721</v>
      </c>
      <c r="C193" s="484"/>
      <c r="D193" s="484"/>
      <c r="E193" s="484"/>
      <c r="F193" s="484"/>
      <c r="G193" s="484"/>
      <c r="H193" s="484"/>
      <c r="I193" s="484"/>
      <c r="J193" s="484"/>
      <c r="K193" s="484"/>
      <c r="L193" s="484"/>
      <c r="M193" s="484"/>
      <c r="N193" s="484"/>
      <c r="O193" s="484"/>
      <c r="P193" s="484"/>
      <c r="Q193" s="484"/>
      <c r="R193" s="484"/>
      <c r="S193" s="484"/>
      <c r="T193" s="484"/>
      <c r="U193" s="484"/>
      <c r="V193" s="484"/>
      <c r="W193" s="484"/>
      <c r="X193" s="484"/>
      <c r="Y193" s="484"/>
      <c r="Z193" s="484"/>
      <c r="AA193" s="484"/>
      <c r="AB193" s="484"/>
      <c r="AC193" s="484"/>
      <c r="AD193" s="484"/>
      <c r="AE193" s="484"/>
      <c r="AF193" s="484"/>
      <c r="AG193" s="484"/>
      <c r="AH193" s="484"/>
      <c r="AI193" s="484"/>
      <c r="AJ193" s="483"/>
      <c r="AK193" s="483"/>
      <c r="AL193" s="483"/>
      <c r="AM193" s="483"/>
      <c r="AN193" s="483"/>
    </row>
    <row r="194" spans="1:41" ht="20.25" thickTop="1" thickBot="1" x14ac:dyDescent="0.45">
      <c r="B194" s="647" t="s">
        <v>722</v>
      </c>
      <c r="C194" s="647"/>
      <c r="D194" s="647"/>
      <c r="E194" s="647"/>
      <c r="F194" s="647"/>
      <c r="G194" s="647"/>
      <c r="H194" s="647"/>
      <c r="I194" s="647"/>
      <c r="J194" s="647"/>
      <c r="K194" s="647"/>
      <c r="L194" s="647"/>
      <c r="M194" s="647"/>
      <c r="N194" s="647"/>
      <c r="O194" s="647"/>
      <c r="P194" s="647"/>
      <c r="Q194" s="647"/>
      <c r="R194" s="647"/>
      <c r="S194" s="647"/>
      <c r="T194" s="647"/>
      <c r="U194" s="647"/>
      <c r="V194" s="647"/>
      <c r="W194" s="647"/>
      <c r="X194" s="647"/>
      <c r="Y194" s="647"/>
      <c r="Z194" s="647"/>
      <c r="AA194" s="647"/>
      <c r="AB194" s="647"/>
      <c r="AC194" s="647"/>
      <c r="AD194" s="647"/>
      <c r="AE194" s="647"/>
      <c r="AF194" s="647"/>
      <c r="AG194" s="647"/>
      <c r="AH194" s="647"/>
      <c r="AI194" s="483"/>
      <c r="AJ194" s="736"/>
      <c r="AK194" s="737"/>
      <c r="AL194" s="737"/>
      <c r="AM194" s="737"/>
      <c r="AN194" s="738"/>
    </row>
    <row r="195" spans="1:41" ht="19.5" thickTop="1" x14ac:dyDescent="0.4"/>
    <row r="196" spans="1:41" ht="19.5" thickBot="1" x14ac:dyDescent="0.45">
      <c r="A196" s="580" t="s">
        <v>410</v>
      </c>
      <c r="B196" s="580"/>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row>
    <row r="197" spans="1:41" ht="20.25" customHeight="1" thickTop="1" thickBot="1" x14ac:dyDescent="0.45">
      <c r="B197" s="718" t="s">
        <v>662</v>
      </c>
      <c r="C197" s="718"/>
      <c r="D197" s="718"/>
      <c r="E197" s="718"/>
      <c r="F197" s="718"/>
      <c r="G197" s="718"/>
      <c r="H197" s="718"/>
      <c r="I197" s="718"/>
      <c r="J197" s="718"/>
      <c r="K197" s="718"/>
      <c r="L197" s="718"/>
      <c r="M197" s="718"/>
      <c r="N197" s="718"/>
      <c r="O197" s="718"/>
      <c r="P197" s="718"/>
      <c r="Q197" s="718"/>
      <c r="R197" s="718"/>
      <c r="S197" s="718"/>
      <c r="T197" s="718"/>
      <c r="U197" s="718"/>
      <c r="V197" s="718"/>
      <c r="W197" s="718"/>
      <c r="X197" s="718"/>
      <c r="Y197" s="718"/>
      <c r="Z197" s="718"/>
      <c r="AA197" s="718"/>
      <c r="AB197" s="718"/>
      <c r="AC197" s="718"/>
      <c r="AD197" s="718"/>
      <c r="AE197" s="718"/>
      <c r="AF197" s="718"/>
      <c r="AG197" s="718"/>
      <c r="AH197" s="718"/>
      <c r="AJ197" s="557"/>
      <c r="AK197" s="558"/>
      <c r="AL197" s="558"/>
      <c r="AM197" s="558"/>
      <c r="AN197" s="559"/>
      <c r="AO197" s="34"/>
    </row>
    <row r="198" spans="1:41" ht="19.5" thickTop="1" x14ac:dyDescent="0.4">
      <c r="B198" s="718"/>
      <c r="C198" s="718"/>
      <c r="D198" s="718"/>
      <c r="E198" s="718"/>
      <c r="F198" s="718"/>
      <c r="G198" s="718"/>
      <c r="H198" s="718"/>
      <c r="I198" s="718"/>
      <c r="J198" s="718"/>
      <c r="K198" s="718"/>
      <c r="L198" s="718"/>
      <c r="M198" s="718"/>
      <c r="N198" s="718"/>
      <c r="O198" s="718"/>
      <c r="P198" s="718"/>
      <c r="Q198" s="718"/>
      <c r="R198" s="718"/>
      <c r="S198" s="718"/>
      <c r="T198" s="718"/>
      <c r="U198" s="718"/>
      <c r="V198" s="718"/>
      <c r="W198" s="718"/>
      <c r="X198" s="718"/>
      <c r="Y198" s="718"/>
      <c r="Z198" s="718"/>
      <c r="AA198" s="718"/>
      <c r="AB198" s="718"/>
      <c r="AC198" s="718"/>
      <c r="AD198" s="718"/>
      <c r="AE198" s="718"/>
      <c r="AF198" s="718"/>
      <c r="AG198" s="718"/>
      <c r="AH198" s="718"/>
      <c r="AO198" s="29"/>
    </row>
    <row r="199" spans="1:41" x14ac:dyDescent="0.4">
      <c r="B199" s="580" t="s">
        <v>43</v>
      </c>
      <c r="C199" s="580"/>
      <c r="D199" s="580"/>
      <c r="E199" s="580"/>
      <c r="F199" s="580"/>
      <c r="G199" s="580"/>
      <c r="H199" s="580"/>
      <c r="I199" s="580"/>
      <c r="J199" s="580"/>
      <c r="K199" s="580"/>
      <c r="L199" s="580"/>
      <c r="M199" s="580"/>
      <c r="N199" s="580"/>
      <c r="O199" s="580"/>
      <c r="P199" s="580"/>
      <c r="Q199" s="580"/>
      <c r="R199" s="580"/>
      <c r="S199" s="580"/>
      <c r="T199" s="580"/>
      <c r="U199" s="580"/>
      <c r="V199" s="580"/>
      <c r="W199" s="580"/>
      <c r="X199" s="580"/>
      <c r="Y199" s="580"/>
      <c r="Z199" s="580"/>
      <c r="AA199" s="580"/>
      <c r="AB199" s="580"/>
      <c r="AC199" s="580"/>
      <c r="AD199" s="580"/>
      <c r="AE199" s="580"/>
      <c r="AF199" s="580"/>
      <c r="AG199" s="580"/>
      <c r="AH199" s="580"/>
    </row>
    <row r="200" spans="1:41" ht="19.5" thickBot="1" x14ac:dyDescent="0.45">
      <c r="B200" s="626" t="s">
        <v>42</v>
      </c>
      <c r="C200" s="626"/>
      <c r="D200" s="626"/>
      <c r="E200" s="626"/>
      <c r="F200" s="626"/>
      <c r="G200" s="626"/>
      <c r="H200" s="626"/>
      <c r="I200" s="626"/>
      <c r="J200" s="626"/>
      <c r="K200" s="626"/>
      <c r="L200" s="626"/>
      <c r="M200" s="626"/>
      <c r="N200" s="626"/>
      <c r="O200" s="626"/>
      <c r="P200" s="626"/>
      <c r="Q200" s="626"/>
      <c r="R200" s="626"/>
      <c r="S200" s="626"/>
      <c r="T200" s="626"/>
      <c r="U200" s="626"/>
      <c r="V200" s="626"/>
      <c r="W200" s="626"/>
      <c r="X200" s="626"/>
      <c r="Y200" s="626"/>
      <c r="Z200" s="626"/>
      <c r="AA200" s="626"/>
      <c r="AB200" s="626"/>
      <c r="AC200" s="626"/>
      <c r="AD200" s="626"/>
      <c r="AE200" s="626"/>
      <c r="AF200" s="626"/>
      <c r="AG200" s="626"/>
      <c r="AH200" s="626"/>
    </row>
    <row r="201" spans="1:41" ht="45" customHeight="1" thickTop="1" x14ac:dyDescent="0.4">
      <c r="B201" s="682"/>
      <c r="C201" s="683"/>
      <c r="D201" s="683"/>
      <c r="E201" s="683"/>
      <c r="F201" s="683"/>
      <c r="G201" s="683"/>
      <c r="H201" s="683"/>
      <c r="I201" s="683"/>
      <c r="J201" s="683"/>
      <c r="K201" s="683"/>
      <c r="L201" s="683"/>
      <c r="M201" s="683"/>
      <c r="N201" s="683"/>
      <c r="O201" s="683"/>
      <c r="P201" s="683"/>
      <c r="Q201" s="683"/>
      <c r="R201" s="683"/>
      <c r="S201" s="683"/>
      <c r="T201" s="683"/>
      <c r="U201" s="683"/>
      <c r="V201" s="683"/>
      <c r="W201" s="683"/>
      <c r="X201" s="683"/>
      <c r="Y201" s="683"/>
      <c r="Z201" s="683"/>
      <c r="AA201" s="683"/>
      <c r="AB201" s="683"/>
      <c r="AC201" s="683"/>
      <c r="AD201" s="683"/>
      <c r="AE201" s="683"/>
      <c r="AF201" s="683"/>
      <c r="AG201" s="683"/>
      <c r="AH201" s="683"/>
      <c r="AI201" s="683"/>
      <c r="AJ201" s="683"/>
      <c r="AK201" s="683"/>
      <c r="AL201" s="683"/>
      <c r="AM201" s="683"/>
      <c r="AN201" s="684"/>
    </row>
    <row r="202" spans="1:41" ht="45" customHeight="1" thickBot="1" x14ac:dyDescent="0.45">
      <c r="B202" s="685"/>
      <c r="C202" s="686"/>
      <c r="D202" s="686"/>
      <c r="E202" s="686"/>
      <c r="F202" s="686"/>
      <c r="G202" s="686"/>
      <c r="H202" s="686"/>
      <c r="I202" s="686"/>
      <c r="J202" s="686"/>
      <c r="K202" s="686"/>
      <c r="L202" s="686"/>
      <c r="M202" s="686"/>
      <c r="N202" s="686"/>
      <c r="O202" s="686"/>
      <c r="P202" s="686"/>
      <c r="Q202" s="686"/>
      <c r="R202" s="686"/>
      <c r="S202" s="686"/>
      <c r="T202" s="686"/>
      <c r="U202" s="686"/>
      <c r="V202" s="686"/>
      <c r="W202" s="686"/>
      <c r="X202" s="686"/>
      <c r="Y202" s="686"/>
      <c r="Z202" s="686"/>
      <c r="AA202" s="686"/>
      <c r="AB202" s="686"/>
      <c r="AC202" s="686"/>
      <c r="AD202" s="686"/>
      <c r="AE202" s="686"/>
      <c r="AF202" s="686"/>
      <c r="AG202" s="686"/>
      <c r="AH202" s="686"/>
      <c r="AI202" s="686"/>
      <c r="AJ202" s="686"/>
      <c r="AK202" s="686"/>
      <c r="AL202" s="686"/>
      <c r="AM202" s="686"/>
      <c r="AN202" s="687"/>
    </row>
    <row r="203" spans="1:41" ht="19.5" thickTop="1" x14ac:dyDescent="0.4"/>
    <row r="204" spans="1:41" ht="19.5" thickBot="1" x14ac:dyDescent="0.45">
      <c r="A204" s="580" t="s">
        <v>411</v>
      </c>
      <c r="B204" s="580"/>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O204" s="34"/>
    </row>
    <row r="205" spans="1:41" ht="19.5" thickTop="1" x14ac:dyDescent="0.4">
      <c r="B205" s="580" t="s">
        <v>412</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J205" s="577"/>
      <c r="AK205" s="578"/>
      <c r="AL205" s="578"/>
      <c r="AM205" s="578"/>
      <c r="AN205" s="579"/>
      <c r="AO205" s="29"/>
    </row>
    <row r="206" spans="1:41" x14ac:dyDescent="0.4">
      <c r="B206" s="580" t="s">
        <v>44</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J206" s="581"/>
      <c r="AK206" s="582"/>
      <c r="AL206" s="582"/>
      <c r="AM206" s="582"/>
      <c r="AN206" s="583"/>
      <c r="AO206" s="29"/>
    </row>
    <row r="207" spans="1:41" ht="19.5" thickBot="1" x14ac:dyDescent="0.45">
      <c r="B207" s="576" t="s">
        <v>489</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J207" s="743"/>
      <c r="AK207" s="744"/>
      <c r="AL207" s="744"/>
      <c r="AM207" s="744"/>
      <c r="AN207" s="745"/>
      <c r="AO207" s="29"/>
    </row>
    <row r="208" spans="1:41" s="319" customFormat="1" ht="20.25" thickTop="1" thickBot="1" x14ac:dyDescent="0.45">
      <c r="B208" s="318"/>
      <c r="C208" s="318"/>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c r="AH208" s="318"/>
      <c r="AO208" s="322"/>
    </row>
    <row r="209" spans="1:45" ht="39" customHeight="1" thickTop="1" thickBot="1" x14ac:dyDescent="0.45">
      <c r="C209" s="339" t="s">
        <v>523</v>
      </c>
      <c r="D209" s="326"/>
      <c r="E209" s="326"/>
      <c r="F209" s="326"/>
      <c r="G209" s="326"/>
      <c r="H209" s="326"/>
      <c r="I209" s="326"/>
      <c r="J209" s="326"/>
      <c r="K209" s="326"/>
      <c r="L209" s="349"/>
      <c r="M209" s="328"/>
      <c r="N209" s="873"/>
      <c r="O209" s="874"/>
      <c r="P209" s="874"/>
      <c r="Q209" s="874"/>
      <c r="R209" s="874"/>
      <c r="S209" s="874"/>
      <c r="T209" s="874"/>
      <c r="U209" s="874"/>
      <c r="V209" s="874"/>
      <c r="W209" s="874"/>
      <c r="X209" s="874"/>
      <c r="Y209" s="874"/>
      <c r="Z209" s="874"/>
      <c r="AA209" s="874"/>
      <c r="AB209" s="874"/>
      <c r="AC209" s="874"/>
      <c r="AD209" s="874"/>
      <c r="AE209" s="874"/>
      <c r="AF209" s="874"/>
      <c r="AG209" s="874"/>
      <c r="AH209" s="874"/>
      <c r="AI209" s="874"/>
      <c r="AJ209" s="874"/>
      <c r="AK209" s="874"/>
      <c r="AL209" s="874"/>
      <c r="AM209" s="874"/>
      <c r="AN209" s="875"/>
    </row>
    <row r="210" spans="1:45" s="321" customFormat="1" ht="19.5" customHeight="1" thickTop="1" x14ac:dyDescent="0.4">
      <c r="C210" s="325"/>
      <c r="D210" s="326"/>
      <c r="E210" s="326"/>
      <c r="F210" s="326"/>
      <c r="G210" s="326"/>
      <c r="H210" s="326"/>
      <c r="I210" s="326"/>
      <c r="J210" s="326"/>
      <c r="K210" s="326"/>
      <c r="L210" s="327"/>
      <c r="M210" s="328"/>
      <c r="N210" s="329"/>
      <c r="O210" s="329"/>
      <c r="P210" s="329"/>
      <c r="Q210" s="329"/>
      <c r="R210" s="329"/>
      <c r="S210" s="329"/>
      <c r="T210" s="329"/>
      <c r="U210" s="329"/>
      <c r="V210" s="329"/>
      <c r="W210" s="329"/>
      <c r="X210" s="329"/>
      <c r="Y210" s="329"/>
      <c r="Z210" s="329"/>
      <c r="AA210" s="329"/>
      <c r="AB210" s="329"/>
      <c r="AC210" s="329"/>
      <c r="AD210" s="329"/>
      <c r="AE210" s="329"/>
      <c r="AF210" s="329"/>
      <c r="AG210" s="329"/>
      <c r="AH210" s="329"/>
      <c r="AI210" s="329"/>
      <c r="AJ210" s="329"/>
      <c r="AK210" s="329"/>
      <c r="AL210" s="329"/>
      <c r="AM210" s="329"/>
      <c r="AN210" s="329"/>
    </row>
    <row r="211" spans="1:45" s="319" customFormat="1" ht="19.5" customHeight="1" x14ac:dyDescent="0.4">
      <c r="A211" s="321"/>
      <c r="B211" s="321"/>
      <c r="C211" s="325"/>
      <c r="D211" s="326"/>
      <c r="E211" s="326"/>
      <c r="F211" s="326"/>
      <c r="G211" s="326"/>
      <c r="H211" s="326"/>
      <c r="I211" s="326"/>
      <c r="J211" s="326"/>
      <c r="K211" s="326"/>
      <c r="L211" s="327"/>
      <c r="M211" s="328"/>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29"/>
      <c r="AO211" s="321"/>
    </row>
    <row r="212" spans="1:45" ht="19.5" x14ac:dyDescent="0.4">
      <c r="A212" s="639" t="s">
        <v>45</v>
      </c>
      <c r="B212" s="639"/>
      <c r="C212" s="639"/>
      <c r="D212" s="639"/>
      <c r="E212" s="639"/>
      <c r="F212" s="639"/>
      <c r="G212" s="639"/>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row>
    <row r="213" spans="1:45" s="2" customFormat="1" x14ac:dyDescent="0.4">
      <c r="A213" s="777" t="s">
        <v>568</v>
      </c>
      <c r="B213" s="777"/>
      <c r="C213" s="777"/>
      <c r="D213" s="777"/>
      <c r="E213" s="777"/>
      <c r="F213" s="777"/>
      <c r="G213" s="777"/>
      <c r="H213" s="777"/>
      <c r="I213" s="777"/>
      <c r="J213" s="777"/>
      <c r="K213" s="777"/>
      <c r="L213" s="777"/>
      <c r="M213" s="777"/>
      <c r="N213" s="777"/>
      <c r="O213" s="777"/>
      <c r="P213" s="777"/>
      <c r="Q213" s="777"/>
      <c r="R213" s="777"/>
      <c r="S213" s="777"/>
      <c r="T213" s="777"/>
      <c r="U213" s="777"/>
      <c r="V213" s="777"/>
      <c r="W213" s="777"/>
      <c r="X213" s="777"/>
      <c r="Y213" s="777"/>
      <c r="Z213" s="777"/>
      <c r="AA213" s="777"/>
      <c r="AB213" s="777"/>
      <c r="AC213" s="777"/>
      <c r="AD213" s="777"/>
      <c r="AE213" s="777"/>
      <c r="AF213" s="777"/>
      <c r="AG213" s="777"/>
      <c r="AH213" s="777"/>
    </row>
    <row r="214" spans="1:45" ht="19.5" thickBot="1" x14ac:dyDescent="0.45">
      <c r="A214" s="580" t="s">
        <v>413</v>
      </c>
      <c r="B214" s="580"/>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row>
    <row r="215" spans="1:45" s="220" customFormat="1" ht="19.5" thickTop="1" x14ac:dyDescent="0.4">
      <c r="B215" s="580" t="s">
        <v>414</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J215" s="577"/>
      <c r="AK215" s="578"/>
      <c r="AL215" s="578"/>
      <c r="AM215" s="578"/>
      <c r="AN215" s="579"/>
    </row>
    <row r="216" spans="1:45" ht="19.5" thickBot="1" x14ac:dyDescent="0.45">
      <c r="B216" s="627" t="s">
        <v>415</v>
      </c>
      <c r="C216" s="627"/>
      <c r="D216" s="627"/>
      <c r="E216" s="627"/>
      <c r="F216" s="627"/>
      <c r="G216" s="627"/>
      <c r="H216" s="627"/>
      <c r="I216" s="627"/>
      <c r="J216" s="627"/>
      <c r="K216" s="627"/>
      <c r="L216" s="627"/>
      <c r="M216" s="627"/>
      <c r="N216" s="627"/>
      <c r="O216" s="627"/>
      <c r="P216" s="627"/>
      <c r="Q216" s="627"/>
      <c r="R216" s="627"/>
      <c r="S216" s="627"/>
      <c r="T216" s="627"/>
      <c r="U216" s="627"/>
      <c r="V216" s="627"/>
      <c r="W216" s="627"/>
      <c r="X216" s="627"/>
      <c r="Y216" s="627"/>
      <c r="Z216" s="627"/>
      <c r="AA216" s="627"/>
      <c r="AB216" s="627"/>
      <c r="AC216" s="627"/>
      <c r="AD216" s="627"/>
      <c r="AE216" s="627"/>
      <c r="AF216" s="627"/>
      <c r="AG216" s="627"/>
      <c r="AH216" s="627"/>
      <c r="AJ216" s="594"/>
      <c r="AK216" s="595"/>
      <c r="AL216" s="595"/>
      <c r="AM216" s="595"/>
      <c r="AN216" s="596"/>
    </row>
    <row r="217" spans="1:45" s="220" customFormat="1" ht="19.5" thickTop="1" x14ac:dyDescent="0.4">
      <c r="B217" s="627"/>
      <c r="C217" s="627"/>
      <c r="D217" s="627"/>
      <c r="E217" s="627"/>
      <c r="F217" s="627"/>
      <c r="G217" s="627"/>
      <c r="H217" s="627"/>
      <c r="I217" s="627"/>
      <c r="J217" s="627"/>
      <c r="K217" s="627"/>
      <c r="L217" s="627"/>
      <c r="M217" s="627"/>
      <c r="N217" s="627"/>
      <c r="O217" s="627"/>
      <c r="P217" s="627"/>
      <c r="Q217" s="627"/>
      <c r="R217" s="627"/>
      <c r="S217" s="627"/>
      <c r="T217" s="627"/>
      <c r="U217" s="627"/>
      <c r="V217" s="627"/>
      <c r="W217" s="627"/>
      <c r="X217" s="627"/>
      <c r="Y217" s="627"/>
      <c r="Z217" s="627"/>
      <c r="AA217" s="627"/>
      <c r="AB217" s="627"/>
      <c r="AC217" s="627"/>
      <c r="AD217" s="627"/>
      <c r="AE217" s="627"/>
      <c r="AF217" s="627"/>
      <c r="AG217" s="627"/>
      <c r="AH217" s="627"/>
    </row>
    <row r="218" spans="1:45" x14ac:dyDescent="0.4">
      <c r="B218" s="601" t="s">
        <v>46</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row>
    <row r="219" spans="1:45" ht="19.5" thickBot="1" x14ac:dyDescent="0.45">
      <c r="B219" s="546" t="s">
        <v>47</v>
      </c>
      <c r="C219" s="597"/>
      <c r="D219" s="597"/>
      <c r="E219" s="547"/>
      <c r="F219" s="546" t="s">
        <v>228</v>
      </c>
      <c r="G219" s="599"/>
      <c r="H219" s="597"/>
      <c r="I219" s="597"/>
      <c r="J219" s="597"/>
      <c r="K219" s="599"/>
      <c r="L219" s="599"/>
      <c r="M219" s="597"/>
      <c r="N219" s="597"/>
      <c r="O219" s="599"/>
      <c r="P219" s="597"/>
      <c r="Q219" s="597"/>
      <c r="R219" s="597"/>
      <c r="S219" s="597"/>
      <c r="T219" s="597"/>
      <c r="U219" s="599"/>
      <c r="V219" s="597"/>
      <c r="W219" s="597"/>
      <c r="X219" s="597"/>
      <c r="Y219" s="597"/>
      <c r="Z219" s="597"/>
      <c r="AA219" s="599"/>
      <c r="AB219" s="597"/>
      <c r="AC219" s="597"/>
      <c r="AD219" s="597"/>
      <c r="AE219" s="597"/>
      <c r="AF219" s="597"/>
      <c r="AG219" s="597"/>
      <c r="AH219" s="597"/>
      <c r="AI219" s="597"/>
      <c r="AJ219" s="597"/>
      <c r="AK219" s="597"/>
      <c r="AL219" s="597"/>
      <c r="AM219" s="597"/>
      <c r="AN219" s="547"/>
    </row>
    <row r="220" spans="1:45" ht="20.25" thickTop="1" thickBot="1" x14ac:dyDescent="0.45">
      <c r="B220" s="546" t="s">
        <v>48</v>
      </c>
      <c r="C220" s="597"/>
      <c r="D220" s="597"/>
      <c r="E220" s="597"/>
      <c r="F220" s="65"/>
      <c r="G220" s="132" t="s">
        <v>243</v>
      </c>
      <c r="H220" s="730" t="s">
        <v>229</v>
      </c>
      <c r="I220" s="749"/>
      <c r="J220" s="731"/>
      <c r="K220" s="832"/>
      <c r="L220" s="834"/>
      <c r="M220" s="730" t="s">
        <v>230</v>
      </c>
      <c r="N220" s="731"/>
      <c r="O220" s="132" t="s">
        <v>243</v>
      </c>
      <c r="P220" s="730" t="s">
        <v>231</v>
      </c>
      <c r="Q220" s="749"/>
      <c r="R220" s="749"/>
      <c r="S220" s="749"/>
      <c r="T220" s="731"/>
      <c r="U220" s="132" t="s">
        <v>243</v>
      </c>
      <c r="V220" s="730" t="s">
        <v>232</v>
      </c>
      <c r="W220" s="749"/>
      <c r="X220" s="749"/>
      <c r="Y220" s="749"/>
      <c r="Z220" s="731"/>
      <c r="AA220" s="294" t="s">
        <v>243</v>
      </c>
      <c r="AB220" s="656" t="s">
        <v>329</v>
      </c>
      <c r="AC220" s="657"/>
      <c r="AD220" s="657"/>
      <c r="AE220" s="657"/>
      <c r="AF220" s="657"/>
      <c r="AG220" s="657"/>
      <c r="AH220" s="657"/>
      <c r="AI220" s="657"/>
      <c r="AJ220" s="657"/>
      <c r="AK220" s="657"/>
      <c r="AL220" s="657"/>
      <c r="AM220" s="657"/>
      <c r="AN220" s="658"/>
    </row>
    <row r="221" spans="1:45" ht="20.25" thickTop="1" thickBot="1" x14ac:dyDescent="0.45">
      <c r="B221" s="598" t="s">
        <v>111</v>
      </c>
      <c r="C221" s="599"/>
      <c r="D221" s="599"/>
      <c r="E221" s="600"/>
      <c r="F221" s="65"/>
      <c r="G221" s="133" t="s">
        <v>243</v>
      </c>
      <c r="H221" s="640" t="s">
        <v>326</v>
      </c>
      <c r="I221" s="641"/>
      <c r="J221" s="641"/>
      <c r="K221" s="641"/>
      <c r="L221" s="641"/>
      <c r="M221" s="641"/>
      <c r="N221" s="66" t="s">
        <v>327</v>
      </c>
      <c r="O221" s="674" t="s">
        <v>496</v>
      </c>
      <c r="P221" s="674"/>
      <c r="Q221" s="674"/>
      <c r="R221" s="674"/>
      <c r="S221" s="641" t="s">
        <v>497</v>
      </c>
      <c r="T221" s="641"/>
      <c r="U221" s="641"/>
      <c r="V221" s="641"/>
      <c r="W221" s="888" t="s">
        <v>498</v>
      </c>
      <c r="X221" s="888"/>
      <c r="Y221" s="888"/>
      <c r="Z221" s="888"/>
      <c r="AA221" s="888"/>
      <c r="AB221" s="66" t="s">
        <v>328</v>
      </c>
      <c r="AC221" s="136" t="s">
        <v>243</v>
      </c>
      <c r="AD221" s="656" t="s">
        <v>233</v>
      </c>
      <c r="AE221" s="657"/>
      <c r="AF221" s="657"/>
      <c r="AG221" s="657"/>
      <c r="AH221" s="657"/>
      <c r="AI221" s="657"/>
      <c r="AJ221" s="657"/>
      <c r="AK221" s="657"/>
      <c r="AL221" s="657"/>
      <c r="AM221" s="657"/>
      <c r="AN221" s="658"/>
      <c r="AQ221" s="83"/>
    </row>
    <row r="222" spans="1:45" ht="20.25" thickTop="1" thickBot="1" x14ac:dyDescent="0.45">
      <c r="B222" s="606"/>
      <c r="C222" s="607"/>
      <c r="D222" s="607"/>
      <c r="E222" s="608"/>
      <c r="F222" s="64"/>
      <c r="G222" s="134" t="s">
        <v>243</v>
      </c>
      <c r="H222" s="727" t="s">
        <v>234</v>
      </c>
      <c r="I222" s="728"/>
      <c r="J222" s="776"/>
      <c r="K222" s="136" t="s">
        <v>243</v>
      </c>
      <c r="L222" s="735" t="s">
        <v>235</v>
      </c>
      <c r="M222" s="641"/>
      <c r="N222" s="733"/>
      <c r="O222" s="734"/>
      <c r="P222" s="136" t="s">
        <v>243</v>
      </c>
      <c r="Q222" s="735" t="s">
        <v>236</v>
      </c>
      <c r="R222" s="641"/>
      <c r="S222" s="733"/>
      <c r="T222" s="734"/>
      <c r="U222" s="136" t="s">
        <v>243</v>
      </c>
      <c r="V222" s="640" t="s">
        <v>237</v>
      </c>
      <c r="W222" s="733"/>
      <c r="X222" s="733"/>
      <c r="Y222" s="734"/>
      <c r="Z222" s="136" t="s">
        <v>243</v>
      </c>
      <c r="AA222" s="640" t="s">
        <v>182</v>
      </c>
      <c r="AB222" s="728"/>
      <c r="AC222" s="728"/>
      <c r="AD222" s="131" t="s">
        <v>331</v>
      </c>
      <c r="AE222" s="832"/>
      <c r="AF222" s="833"/>
      <c r="AG222" s="833"/>
      <c r="AH222" s="833"/>
      <c r="AI222" s="833"/>
      <c r="AJ222" s="833"/>
      <c r="AK222" s="833"/>
      <c r="AL222" s="833"/>
      <c r="AM222" s="834"/>
      <c r="AN222" s="81" t="s">
        <v>330</v>
      </c>
      <c r="AR222" s="285"/>
    </row>
    <row r="223" spans="1:45" ht="20.25" thickTop="1" thickBot="1" x14ac:dyDescent="0.45">
      <c r="B223" s="546" t="s">
        <v>49</v>
      </c>
      <c r="C223" s="597"/>
      <c r="D223" s="597"/>
      <c r="E223" s="547"/>
      <c r="F223" s="78"/>
      <c r="G223" s="135" t="s">
        <v>243</v>
      </c>
      <c r="H223" s="727" t="s">
        <v>238</v>
      </c>
      <c r="I223" s="728"/>
      <c r="J223" s="728"/>
      <c r="K223" s="728"/>
      <c r="L223" s="776"/>
      <c r="M223" s="136" t="s">
        <v>243</v>
      </c>
      <c r="N223" s="727" t="s">
        <v>239</v>
      </c>
      <c r="O223" s="728"/>
      <c r="P223" s="728"/>
      <c r="Q223" s="776"/>
      <c r="R223" s="136" t="s">
        <v>243</v>
      </c>
      <c r="S223" s="727" t="s">
        <v>240</v>
      </c>
      <c r="T223" s="728"/>
      <c r="U223" s="776"/>
      <c r="V223" s="136" t="s">
        <v>243</v>
      </c>
      <c r="W223" s="727" t="s">
        <v>241</v>
      </c>
      <c r="X223" s="728"/>
      <c r="Y223" s="728"/>
      <c r="Z223" s="776"/>
      <c r="AA223" s="136" t="s">
        <v>243</v>
      </c>
      <c r="AB223" s="727" t="s">
        <v>242</v>
      </c>
      <c r="AC223" s="728"/>
      <c r="AD223" s="728"/>
      <c r="AE223" s="728"/>
      <c r="AF223" s="728"/>
      <c r="AG223" s="728"/>
      <c r="AH223" s="728"/>
      <c r="AI223" s="728"/>
      <c r="AJ223" s="728"/>
      <c r="AK223" s="728"/>
      <c r="AL223" s="728"/>
      <c r="AM223" s="728"/>
      <c r="AN223" s="729"/>
      <c r="AQ223" s="293"/>
      <c r="AR223" s="293"/>
      <c r="AS223" s="293"/>
    </row>
    <row r="224" spans="1:45" ht="19.5" thickTop="1" x14ac:dyDescent="0.4"/>
    <row r="225" spans="1:43" x14ac:dyDescent="0.4">
      <c r="A225" s="580" t="s">
        <v>416</v>
      </c>
      <c r="B225" s="580"/>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row>
    <row r="226" spans="1:43" ht="19.5" thickBot="1" x14ac:dyDescent="0.45">
      <c r="B226" s="316" t="s">
        <v>569</v>
      </c>
      <c r="C226" s="316"/>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41"/>
      <c r="AO226" s="34"/>
    </row>
    <row r="227" spans="1:43" ht="20.25" thickTop="1" thickBot="1" x14ac:dyDescent="0.45">
      <c r="B227" s="573" t="s">
        <v>500</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J227" s="557"/>
      <c r="AK227" s="558"/>
      <c r="AL227" s="558"/>
      <c r="AM227" s="558"/>
      <c r="AN227" s="559"/>
      <c r="AO227" s="29"/>
    </row>
    <row r="228" spans="1:43" ht="20.25" thickTop="1" thickBot="1" x14ac:dyDescent="0.45">
      <c r="B228" s="483" t="s">
        <v>710</v>
      </c>
      <c r="C228" s="483"/>
      <c r="D228" s="483"/>
      <c r="E228" s="483"/>
      <c r="F228" s="483"/>
      <c r="G228" s="483"/>
      <c r="H228" s="483"/>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3"/>
      <c r="AO228" s="34"/>
    </row>
    <row r="229" spans="1:43" s="463" customFormat="1" ht="20.25" thickTop="1" thickBot="1" x14ac:dyDescent="0.45">
      <c r="B229" s="483" t="s">
        <v>725</v>
      </c>
      <c r="C229" s="483"/>
      <c r="D229" s="483"/>
      <c r="E229" s="483"/>
      <c r="F229" s="483"/>
      <c r="G229" s="483"/>
      <c r="H229" s="483"/>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557"/>
      <c r="AK229" s="558"/>
      <c r="AL229" s="558"/>
      <c r="AM229" s="558"/>
      <c r="AN229" s="559"/>
      <c r="AO229" s="466"/>
    </row>
    <row r="230" spans="1:43" ht="19.5" thickTop="1" x14ac:dyDescent="0.4">
      <c r="B230" s="626" t="s">
        <v>51</v>
      </c>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J230" s="581"/>
      <c r="AK230" s="582"/>
      <c r="AL230" s="582"/>
      <c r="AM230" s="582"/>
      <c r="AN230" s="583"/>
      <c r="AO230" s="29"/>
    </row>
    <row r="231" spans="1:43" ht="19.5" thickBot="1" x14ac:dyDescent="0.45">
      <c r="B231" s="746" t="s">
        <v>586</v>
      </c>
      <c r="C231" s="746"/>
      <c r="D231" s="746"/>
      <c r="E231" s="746"/>
      <c r="F231" s="746"/>
      <c r="G231" s="746"/>
      <c r="H231" s="746"/>
      <c r="I231" s="746"/>
      <c r="J231" s="746"/>
      <c r="K231" s="746"/>
      <c r="L231" s="746"/>
      <c r="M231" s="746"/>
      <c r="N231" s="746"/>
      <c r="O231" s="746"/>
      <c r="P231" s="746"/>
      <c r="Q231" s="746"/>
      <c r="R231" s="746"/>
      <c r="S231" s="746"/>
      <c r="T231" s="746"/>
      <c r="U231" s="746"/>
      <c r="V231" s="746"/>
      <c r="W231" s="746"/>
      <c r="X231" s="746"/>
      <c r="Y231" s="746"/>
      <c r="Z231" s="746"/>
      <c r="AA231" s="746"/>
      <c r="AB231" s="746"/>
      <c r="AC231" s="746"/>
      <c r="AD231" s="746"/>
      <c r="AE231" s="746"/>
      <c r="AF231" s="746"/>
      <c r="AG231" s="746"/>
      <c r="AH231" s="746"/>
      <c r="AJ231" s="594"/>
      <c r="AK231" s="595"/>
      <c r="AL231" s="595"/>
      <c r="AM231" s="595"/>
      <c r="AN231" s="596"/>
      <c r="AO231" s="29"/>
    </row>
    <row r="232" spans="1:43" ht="20.25" thickTop="1" thickBot="1" x14ac:dyDescent="0.45">
      <c r="B232" s="660" t="s">
        <v>501</v>
      </c>
      <c r="C232" s="660"/>
      <c r="D232" s="660"/>
      <c r="E232" s="660"/>
      <c r="F232" s="660"/>
      <c r="G232" s="660"/>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O232" s="34"/>
    </row>
    <row r="233" spans="1:43" ht="19.5" thickTop="1" x14ac:dyDescent="0.4">
      <c r="B233" s="660" t="s">
        <v>587</v>
      </c>
      <c r="C233" s="660"/>
      <c r="D233" s="660"/>
      <c r="E233" s="660"/>
      <c r="F233" s="660"/>
      <c r="G233" s="660"/>
      <c r="H233" s="660"/>
      <c r="I233" s="660"/>
      <c r="J233" s="660"/>
      <c r="K233" s="660"/>
      <c r="L233" s="660"/>
      <c r="M233" s="660"/>
      <c r="N233" s="660"/>
      <c r="O233" s="660"/>
      <c r="P233" s="660"/>
      <c r="Q233" s="660"/>
      <c r="R233" s="660"/>
      <c r="S233" s="660"/>
      <c r="T233" s="660"/>
      <c r="U233" s="660"/>
      <c r="V233" s="660"/>
      <c r="W233" s="660"/>
      <c r="X233" s="660"/>
      <c r="Y233" s="660"/>
      <c r="Z233" s="660"/>
      <c r="AA233" s="660"/>
      <c r="AB233" s="660"/>
      <c r="AC233" s="660"/>
      <c r="AD233" s="660"/>
      <c r="AE233" s="660"/>
      <c r="AF233" s="660"/>
      <c r="AG233" s="660"/>
      <c r="AH233" s="660"/>
      <c r="AJ233" s="577"/>
      <c r="AK233" s="578"/>
      <c r="AL233" s="578"/>
      <c r="AM233" s="578"/>
      <c r="AN233" s="579"/>
      <c r="AO233" s="29"/>
    </row>
    <row r="234" spans="1:43" s="463" customFormat="1" x14ac:dyDescent="0.4">
      <c r="B234" s="647" t="s">
        <v>732</v>
      </c>
      <c r="C234" s="647"/>
      <c r="D234" s="647"/>
      <c r="E234" s="647"/>
      <c r="F234" s="647"/>
      <c r="G234" s="647"/>
      <c r="H234" s="647"/>
      <c r="I234" s="647"/>
      <c r="J234" s="647"/>
      <c r="K234" s="647"/>
      <c r="L234" s="647"/>
      <c r="M234" s="647"/>
      <c r="N234" s="647"/>
      <c r="O234" s="647"/>
      <c r="P234" s="647"/>
      <c r="Q234" s="647"/>
      <c r="R234" s="647"/>
      <c r="S234" s="647"/>
      <c r="T234" s="647"/>
      <c r="U234" s="647"/>
      <c r="V234" s="647"/>
      <c r="W234" s="647"/>
      <c r="X234" s="647"/>
      <c r="Y234" s="647"/>
      <c r="Z234" s="647"/>
      <c r="AA234" s="647"/>
      <c r="AB234" s="647"/>
      <c r="AC234" s="647"/>
      <c r="AD234" s="647"/>
      <c r="AE234" s="647"/>
      <c r="AF234" s="647"/>
      <c r="AG234" s="647"/>
      <c r="AH234" s="647"/>
      <c r="AJ234" s="581"/>
      <c r="AK234" s="582"/>
      <c r="AL234" s="582"/>
      <c r="AM234" s="582"/>
      <c r="AN234" s="583"/>
      <c r="AO234" s="464"/>
    </row>
    <row r="235" spans="1:43" s="463" customFormat="1" ht="19.5" thickBot="1" x14ac:dyDescent="0.45">
      <c r="B235" s="486" t="s">
        <v>733</v>
      </c>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J235" s="581"/>
      <c r="AK235" s="582"/>
      <c r="AL235" s="582"/>
      <c r="AM235" s="582"/>
      <c r="AN235" s="583"/>
      <c r="AO235" s="464"/>
    </row>
    <row r="236" spans="1:43" ht="20.25" thickTop="1" thickBot="1" x14ac:dyDescent="0.45">
      <c r="B236" s="580" t="s">
        <v>50</v>
      </c>
      <c r="C236" s="580"/>
      <c r="D236" s="580"/>
      <c r="E236" s="580"/>
      <c r="F236" s="580"/>
      <c r="G236" s="580"/>
      <c r="H236" s="580"/>
      <c r="I236" s="580"/>
      <c r="J236" s="580"/>
      <c r="K236" s="638"/>
      <c r="L236" s="688"/>
      <c r="M236" s="689"/>
      <c r="N236" s="689"/>
      <c r="O236" s="689"/>
      <c r="P236" s="689"/>
      <c r="Q236" s="689"/>
      <c r="R236" s="689"/>
      <c r="S236" s="689"/>
      <c r="T236" s="689"/>
      <c r="U236" s="689"/>
      <c r="V236" s="689"/>
      <c r="W236" s="689"/>
      <c r="X236" s="689"/>
      <c r="Y236" s="689"/>
      <c r="Z236" s="689"/>
      <c r="AA236" s="689"/>
      <c r="AB236" s="689"/>
      <c r="AC236" s="689"/>
      <c r="AD236" s="689"/>
      <c r="AE236" s="689"/>
      <c r="AF236" s="689"/>
      <c r="AG236" s="689"/>
      <c r="AH236" s="689"/>
      <c r="AI236" s="689"/>
      <c r="AJ236" s="689"/>
      <c r="AK236" s="689"/>
      <c r="AL236" s="689"/>
      <c r="AM236" s="689"/>
      <c r="AN236" s="726"/>
      <c r="AO236" s="29"/>
      <c r="AQ236" s="396"/>
    </row>
    <row r="237" spans="1:43" ht="19.5" thickTop="1" x14ac:dyDescent="0.4"/>
    <row r="238" spans="1:43" s="374" customFormat="1" ht="19.5" thickBot="1" x14ac:dyDescent="0.45">
      <c r="A238" s="732" t="s">
        <v>614</v>
      </c>
      <c r="B238" s="732"/>
      <c r="C238" s="732"/>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32"/>
      <c r="AE238" s="732"/>
      <c r="AF238" s="732"/>
      <c r="AG238" s="732"/>
      <c r="AH238" s="732"/>
      <c r="AI238" s="377"/>
      <c r="AJ238" s="376"/>
    </row>
    <row r="239" spans="1:43" s="374" customFormat="1" ht="20.25" customHeight="1" thickTop="1" thickBot="1" x14ac:dyDescent="0.45">
      <c r="A239" s="377"/>
      <c r="B239" s="649" t="s">
        <v>334</v>
      </c>
      <c r="C239" s="649"/>
      <c r="D239" s="649"/>
      <c r="E239" s="649"/>
      <c r="F239" s="649"/>
      <c r="G239" s="649"/>
      <c r="H239" s="649"/>
      <c r="I239" s="649"/>
      <c r="J239" s="649"/>
      <c r="K239" s="649"/>
      <c r="L239" s="649"/>
      <c r="M239" s="649"/>
      <c r="N239" s="649"/>
      <c r="O239" s="649"/>
      <c r="P239" s="649"/>
      <c r="Q239" s="649"/>
      <c r="R239" s="649"/>
      <c r="S239" s="649"/>
      <c r="T239" s="649"/>
      <c r="U239" s="649"/>
      <c r="V239" s="649"/>
      <c r="W239" s="649"/>
      <c r="X239" s="649"/>
      <c r="Y239" s="649"/>
      <c r="Z239" s="649"/>
      <c r="AA239" s="649"/>
      <c r="AB239" s="649"/>
      <c r="AC239" s="649"/>
      <c r="AD239" s="649"/>
      <c r="AE239" s="649"/>
      <c r="AF239" s="649"/>
      <c r="AG239" s="649"/>
      <c r="AH239" s="649"/>
      <c r="AI239" s="397"/>
      <c r="AJ239" s="635"/>
      <c r="AK239" s="636"/>
      <c r="AL239" s="636"/>
      <c r="AM239" s="636"/>
      <c r="AN239" s="637"/>
      <c r="AO239" s="376"/>
    </row>
    <row r="240" spans="1:43" s="374" customFormat="1" ht="20.25" thickTop="1" thickBot="1" x14ac:dyDescent="0.45">
      <c r="A240" s="377"/>
      <c r="B240" s="649"/>
      <c r="C240" s="649"/>
      <c r="D240" s="649"/>
      <c r="E240" s="649"/>
      <c r="F240" s="649"/>
      <c r="G240" s="649"/>
      <c r="H240" s="649"/>
      <c r="I240" s="649"/>
      <c r="J240" s="649"/>
      <c r="K240" s="649"/>
      <c r="L240" s="649"/>
      <c r="M240" s="649"/>
      <c r="N240" s="649"/>
      <c r="O240" s="649"/>
      <c r="P240" s="649"/>
      <c r="Q240" s="649"/>
      <c r="R240" s="649"/>
      <c r="S240" s="649"/>
      <c r="T240" s="649"/>
      <c r="U240" s="649"/>
      <c r="V240" s="649"/>
      <c r="W240" s="649"/>
      <c r="X240" s="649"/>
      <c r="Y240" s="649"/>
      <c r="Z240" s="649"/>
      <c r="AA240" s="649"/>
      <c r="AB240" s="649"/>
      <c r="AC240" s="649"/>
      <c r="AD240" s="649"/>
      <c r="AE240" s="649"/>
      <c r="AF240" s="649"/>
      <c r="AG240" s="649"/>
      <c r="AH240" s="649"/>
      <c r="AI240" s="396"/>
      <c r="AO240" s="376"/>
    </row>
    <row r="241" spans="1:41" s="374" customFormat="1" ht="19.5" thickTop="1" x14ac:dyDescent="0.4">
      <c r="A241" s="377"/>
      <c r="B241" s="650" t="s">
        <v>588</v>
      </c>
      <c r="C241" s="650"/>
      <c r="D241" s="650"/>
      <c r="E241" s="650"/>
      <c r="F241" s="650"/>
      <c r="G241" s="650"/>
      <c r="H241" s="650"/>
      <c r="I241" s="650"/>
      <c r="J241" s="650"/>
      <c r="K241" s="650"/>
      <c r="L241" s="650"/>
      <c r="M241" s="650"/>
      <c r="N241" s="650"/>
      <c r="O241" s="650"/>
      <c r="P241" s="650"/>
      <c r="Q241" s="650"/>
      <c r="R241" s="650"/>
      <c r="S241" s="650"/>
      <c r="T241" s="650"/>
      <c r="U241" s="650"/>
      <c r="V241" s="650"/>
      <c r="W241" s="650"/>
      <c r="X241" s="650"/>
      <c r="Y241" s="650"/>
      <c r="Z241" s="650"/>
      <c r="AA241" s="650"/>
      <c r="AB241" s="650"/>
      <c r="AC241" s="650"/>
      <c r="AD241" s="650"/>
      <c r="AE241" s="650"/>
      <c r="AF241" s="650"/>
      <c r="AG241" s="650"/>
      <c r="AH241" s="650"/>
      <c r="AI241" s="396"/>
      <c r="AJ241" s="615"/>
      <c r="AK241" s="616"/>
      <c r="AL241" s="616"/>
      <c r="AM241" s="616"/>
      <c r="AN241" s="617"/>
      <c r="AO241" s="376"/>
    </row>
    <row r="242" spans="1:41" s="374" customFormat="1" x14ac:dyDescent="0.4">
      <c r="A242" s="377"/>
      <c r="B242" s="651" t="s">
        <v>494</v>
      </c>
      <c r="C242" s="651"/>
      <c r="D242" s="651"/>
      <c r="E242" s="651"/>
      <c r="F242" s="651"/>
      <c r="G242" s="651"/>
      <c r="H242" s="651"/>
      <c r="I242" s="651"/>
      <c r="J242" s="651"/>
      <c r="K242" s="651"/>
      <c r="L242" s="651"/>
      <c r="M242" s="651"/>
      <c r="N242" s="651"/>
      <c r="O242" s="651"/>
      <c r="P242" s="651"/>
      <c r="Q242" s="651"/>
      <c r="R242" s="651"/>
      <c r="S242" s="651"/>
      <c r="T242" s="651"/>
      <c r="U242" s="651"/>
      <c r="V242" s="651"/>
      <c r="W242" s="651"/>
      <c r="X242" s="651"/>
      <c r="Y242" s="651"/>
      <c r="Z242" s="651"/>
      <c r="AA242" s="651"/>
      <c r="AB242" s="651"/>
      <c r="AC242" s="651"/>
      <c r="AD242" s="651"/>
      <c r="AE242" s="651"/>
      <c r="AF242" s="651"/>
      <c r="AG242" s="651"/>
      <c r="AH242" s="651"/>
      <c r="AI242" s="652"/>
      <c r="AJ242" s="618"/>
      <c r="AK242" s="619"/>
      <c r="AL242" s="619"/>
      <c r="AM242" s="619"/>
      <c r="AN242" s="620"/>
      <c r="AO242" s="376"/>
    </row>
    <row r="243" spans="1:41" s="374" customFormat="1" ht="19.5" thickBot="1" x14ac:dyDescent="0.45">
      <c r="A243" s="377"/>
      <c r="B243" s="651" t="s">
        <v>589</v>
      </c>
      <c r="C243" s="651"/>
      <c r="D243" s="651"/>
      <c r="E243" s="651"/>
      <c r="F243" s="651"/>
      <c r="G243" s="651"/>
      <c r="H243" s="651"/>
      <c r="I243" s="651"/>
      <c r="J243" s="651"/>
      <c r="K243" s="651"/>
      <c r="L243" s="651"/>
      <c r="M243" s="651"/>
      <c r="N243" s="651"/>
      <c r="O243" s="651"/>
      <c r="P243" s="651"/>
      <c r="Q243" s="651"/>
      <c r="R243" s="651"/>
      <c r="S243" s="651"/>
      <c r="T243" s="651"/>
      <c r="U243" s="651"/>
      <c r="V243" s="651"/>
      <c r="W243" s="651"/>
      <c r="X243" s="651"/>
      <c r="Y243" s="651"/>
      <c r="Z243" s="651"/>
      <c r="AA243" s="651"/>
      <c r="AB243" s="651"/>
      <c r="AC243" s="651"/>
      <c r="AD243" s="651"/>
      <c r="AE243" s="651"/>
      <c r="AF243" s="651"/>
      <c r="AG243" s="651"/>
      <c r="AH243" s="651"/>
      <c r="AI243" s="652"/>
      <c r="AJ243" s="653"/>
      <c r="AK243" s="654"/>
      <c r="AL243" s="654"/>
      <c r="AM243" s="654"/>
      <c r="AN243" s="655"/>
      <c r="AO243" s="376"/>
    </row>
    <row r="244" spans="1:41" ht="19.5" thickTop="1" x14ac:dyDescent="0.4"/>
    <row r="245" spans="1:41" ht="19.5" thickBot="1" x14ac:dyDescent="0.45">
      <c r="A245" s="574" t="s">
        <v>615</v>
      </c>
      <c r="B245" s="574"/>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374"/>
    </row>
    <row r="246" spans="1:41" ht="19.5" thickTop="1" x14ac:dyDescent="0.4">
      <c r="A246" s="380"/>
      <c r="B246" s="647" t="s">
        <v>745</v>
      </c>
      <c r="C246" s="647"/>
      <c r="D246" s="647"/>
      <c r="E246" s="647"/>
      <c r="F246" s="647"/>
      <c r="G246" s="647"/>
      <c r="H246" s="647"/>
      <c r="I246" s="647"/>
      <c r="J246" s="647"/>
      <c r="K246" s="647"/>
      <c r="L246" s="647"/>
      <c r="M246" s="647"/>
      <c r="N246" s="647"/>
      <c r="O246" s="647"/>
      <c r="P246" s="647"/>
      <c r="Q246" s="647"/>
      <c r="R246" s="647"/>
      <c r="S246" s="647"/>
      <c r="T246" s="647"/>
      <c r="U246" s="647"/>
      <c r="V246" s="647"/>
      <c r="W246" s="647"/>
      <c r="X246" s="647"/>
      <c r="Y246" s="647"/>
      <c r="Z246" s="647"/>
      <c r="AA246" s="647"/>
      <c r="AB246" s="647"/>
      <c r="AC246" s="647"/>
      <c r="AD246" s="647"/>
      <c r="AE246" s="647"/>
      <c r="AF246" s="647"/>
      <c r="AG246" s="647"/>
      <c r="AH246" s="647"/>
      <c r="AI246" s="374"/>
      <c r="AJ246" s="615"/>
      <c r="AK246" s="616"/>
      <c r="AL246" s="616"/>
      <c r="AM246" s="617"/>
      <c r="AN246" s="15" t="s">
        <v>112</v>
      </c>
      <c r="AO246" s="17"/>
    </row>
    <row r="247" spans="1:41" ht="19.5" thickBot="1" x14ac:dyDescent="0.45">
      <c r="A247" s="380"/>
      <c r="B247" s="647" t="s">
        <v>746</v>
      </c>
      <c r="C247" s="647"/>
      <c r="D247" s="647"/>
      <c r="E247" s="647"/>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374"/>
      <c r="AJ247" s="653"/>
      <c r="AK247" s="654"/>
      <c r="AL247" s="654"/>
      <c r="AM247" s="655"/>
      <c r="AN247" s="15" t="s">
        <v>112</v>
      </c>
      <c r="AO247" s="17"/>
    </row>
    <row r="248" spans="1:41" ht="20.25" customHeight="1" thickTop="1" thickBot="1" x14ac:dyDescent="0.45">
      <c r="A248" s="374"/>
      <c r="B248" s="661" t="s">
        <v>687</v>
      </c>
      <c r="C248" s="661"/>
      <c r="D248" s="661"/>
      <c r="E248" s="661"/>
      <c r="F248" s="661"/>
      <c r="G248" s="661"/>
      <c r="H248" s="661"/>
      <c r="I248" s="661"/>
      <c r="J248" s="661"/>
      <c r="K248" s="661"/>
      <c r="L248" s="661"/>
      <c r="M248" s="661"/>
      <c r="N248" s="661"/>
      <c r="O248" s="661"/>
      <c r="P248" s="661"/>
      <c r="Q248" s="661"/>
      <c r="R248" s="661"/>
      <c r="S248" s="661"/>
      <c r="T248" s="661"/>
      <c r="U248" s="661"/>
      <c r="V248" s="661"/>
      <c r="W248" s="661"/>
      <c r="X248" s="661"/>
      <c r="Y248" s="661"/>
      <c r="Z248" s="661"/>
      <c r="AA248" s="661"/>
      <c r="AB248" s="661"/>
      <c r="AC248" s="661"/>
      <c r="AD248" s="661"/>
      <c r="AE248" s="661"/>
      <c r="AF248" s="661"/>
      <c r="AG248" s="661"/>
      <c r="AH248" s="661"/>
      <c r="AI248" s="374"/>
      <c r="AO248" s="34"/>
    </row>
    <row r="249" spans="1:41" ht="20.25" thickTop="1" thickBot="1" x14ac:dyDescent="0.45">
      <c r="A249" s="380"/>
      <c r="B249" s="661"/>
      <c r="C249" s="661"/>
      <c r="D249" s="661"/>
      <c r="E249" s="661"/>
      <c r="F249" s="661"/>
      <c r="G249" s="661"/>
      <c r="H249" s="661"/>
      <c r="I249" s="661"/>
      <c r="J249" s="661"/>
      <c r="K249" s="661"/>
      <c r="L249" s="661"/>
      <c r="M249" s="661"/>
      <c r="N249" s="661"/>
      <c r="O249" s="661"/>
      <c r="P249" s="661"/>
      <c r="Q249" s="661"/>
      <c r="R249" s="661"/>
      <c r="S249" s="661"/>
      <c r="T249" s="661"/>
      <c r="U249" s="661"/>
      <c r="V249" s="661"/>
      <c r="W249" s="661"/>
      <c r="X249" s="661"/>
      <c r="Y249" s="661"/>
      <c r="Z249" s="661"/>
      <c r="AA249" s="661"/>
      <c r="AB249" s="661"/>
      <c r="AC249" s="661"/>
      <c r="AD249" s="661"/>
      <c r="AE249" s="661"/>
      <c r="AF249" s="661"/>
      <c r="AG249" s="661"/>
      <c r="AH249" s="661"/>
      <c r="AI249" s="374"/>
      <c r="AJ249" s="557"/>
      <c r="AK249" s="558"/>
      <c r="AL249" s="558"/>
      <c r="AM249" s="558"/>
      <c r="AN249" s="559"/>
      <c r="AO249" s="29"/>
    </row>
    <row r="250" spans="1:41" ht="20.25" thickTop="1" thickBot="1" x14ac:dyDescent="0.45">
      <c r="A250" s="374"/>
      <c r="B250" s="573" t="s">
        <v>688</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374"/>
      <c r="AO250" s="34"/>
    </row>
    <row r="251" spans="1:41" ht="19.5" thickTop="1" x14ac:dyDescent="0.4">
      <c r="A251" s="380"/>
      <c r="B251" s="573" t="s">
        <v>689</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374"/>
      <c r="AJ251" s="577"/>
      <c r="AK251" s="578"/>
      <c r="AL251" s="578"/>
      <c r="AM251" s="578"/>
      <c r="AN251" s="579"/>
      <c r="AO251" s="29"/>
    </row>
    <row r="252" spans="1:41" ht="19.5" customHeight="1" thickBot="1" x14ac:dyDescent="0.45">
      <c r="A252" s="381"/>
      <c r="B252" s="831" t="s">
        <v>690</v>
      </c>
      <c r="C252" s="831"/>
      <c r="D252" s="831"/>
      <c r="E252" s="831"/>
      <c r="F252" s="831"/>
      <c r="G252" s="831"/>
      <c r="H252" s="831"/>
      <c r="I252" s="831"/>
      <c r="J252" s="831"/>
      <c r="K252" s="831"/>
      <c r="L252" s="831"/>
      <c r="M252" s="831"/>
      <c r="N252" s="831"/>
      <c r="O252" s="831"/>
      <c r="P252" s="831"/>
      <c r="Q252" s="831"/>
      <c r="R252" s="831"/>
      <c r="S252" s="831"/>
      <c r="T252" s="831"/>
      <c r="U252" s="831"/>
      <c r="V252" s="831"/>
      <c r="W252" s="831"/>
      <c r="X252" s="831"/>
      <c r="Y252" s="831"/>
      <c r="Z252" s="831"/>
      <c r="AA252" s="831"/>
      <c r="AB252" s="831"/>
      <c r="AC252" s="831"/>
      <c r="AD252" s="831"/>
      <c r="AE252" s="831"/>
      <c r="AF252" s="831"/>
      <c r="AG252" s="831"/>
      <c r="AH252" s="831"/>
      <c r="AI252" s="374"/>
      <c r="AJ252" s="594"/>
      <c r="AK252" s="595"/>
      <c r="AL252" s="595"/>
      <c r="AM252" s="595"/>
      <c r="AN252" s="596"/>
      <c r="AO252" s="29"/>
    </row>
    <row r="253" spans="1:41" ht="19.5" thickTop="1" x14ac:dyDescent="0.4">
      <c r="A253" s="374"/>
      <c r="B253" s="831"/>
      <c r="C253" s="831"/>
      <c r="D253" s="831"/>
      <c r="E253" s="831"/>
      <c r="F253" s="831"/>
      <c r="G253" s="831"/>
      <c r="H253" s="831"/>
      <c r="I253" s="831"/>
      <c r="J253" s="831"/>
      <c r="K253" s="831"/>
      <c r="L253" s="831"/>
      <c r="M253" s="831"/>
      <c r="N253" s="831"/>
      <c r="O253" s="831"/>
      <c r="P253" s="831"/>
      <c r="Q253" s="831"/>
      <c r="R253" s="831"/>
      <c r="S253" s="831"/>
      <c r="T253" s="831"/>
      <c r="U253" s="831"/>
      <c r="V253" s="831"/>
      <c r="W253" s="831"/>
      <c r="X253" s="831"/>
      <c r="Y253" s="831"/>
      <c r="Z253" s="831"/>
      <c r="AA253" s="831"/>
      <c r="AB253" s="831"/>
      <c r="AC253" s="831"/>
      <c r="AD253" s="831"/>
      <c r="AE253" s="831"/>
      <c r="AF253" s="831"/>
      <c r="AG253" s="831"/>
      <c r="AH253" s="831"/>
      <c r="AI253" s="374"/>
      <c r="AO253" s="34"/>
    </row>
    <row r="254" spans="1:41" x14ac:dyDescent="0.4">
      <c r="A254" s="381"/>
      <c r="B254" s="647" t="s">
        <v>691</v>
      </c>
      <c r="C254" s="647"/>
      <c r="D254" s="647"/>
      <c r="E254" s="647"/>
      <c r="F254" s="647"/>
      <c r="G254" s="647"/>
      <c r="H254" s="647"/>
      <c r="I254" s="647"/>
      <c r="J254" s="647"/>
      <c r="K254" s="647"/>
      <c r="L254" s="647"/>
      <c r="M254" s="647"/>
      <c r="N254" s="647"/>
      <c r="O254" s="647"/>
      <c r="P254" s="647"/>
      <c r="Q254" s="647"/>
      <c r="R254" s="647"/>
      <c r="S254" s="647"/>
      <c r="T254" s="647"/>
      <c r="U254" s="647"/>
      <c r="V254" s="647"/>
      <c r="W254" s="647"/>
      <c r="X254" s="647"/>
      <c r="Y254" s="647"/>
      <c r="Z254" s="647"/>
      <c r="AA254" s="647"/>
      <c r="AB254" s="647"/>
      <c r="AC254" s="647"/>
      <c r="AD254" s="647"/>
      <c r="AE254" s="647"/>
      <c r="AF254" s="647"/>
      <c r="AG254" s="647"/>
      <c r="AH254" s="647"/>
      <c r="AI254" s="374"/>
      <c r="AJ254" s="581"/>
      <c r="AK254" s="582"/>
      <c r="AL254" s="582"/>
      <c r="AM254" s="582"/>
      <c r="AN254" s="583"/>
      <c r="AO254" s="29"/>
    </row>
    <row r="255" spans="1:41" ht="19.5" thickBot="1" x14ac:dyDescent="0.45">
      <c r="B255" s="646" t="s">
        <v>244</v>
      </c>
      <c r="C255" s="646"/>
      <c r="D255" s="646"/>
      <c r="E255" s="646"/>
      <c r="F255" s="646"/>
      <c r="G255" s="646"/>
      <c r="H255" s="646"/>
      <c r="I255" s="646"/>
      <c r="J255" s="646"/>
      <c r="K255" s="646"/>
      <c r="L255" s="632"/>
      <c r="M255" s="760"/>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2"/>
      <c r="AO255" s="29"/>
    </row>
    <row r="256" spans="1:41" ht="19.5" thickTop="1" x14ac:dyDescent="0.4"/>
    <row r="257" spans="1:41" s="395" customFormat="1" ht="19.5" thickBot="1" x14ac:dyDescent="0.45">
      <c r="A257" s="739" t="s">
        <v>747</v>
      </c>
      <c r="B257" s="739"/>
      <c r="C257" s="739"/>
      <c r="D257" s="739"/>
      <c r="E257" s="739"/>
      <c r="F257" s="739"/>
      <c r="G257" s="739"/>
      <c r="H257" s="739"/>
      <c r="I257" s="739"/>
      <c r="J257" s="739"/>
      <c r="K257" s="739"/>
      <c r="L257" s="739"/>
      <c r="M257" s="739"/>
      <c r="N257" s="739"/>
      <c r="O257" s="739"/>
      <c r="P257" s="739"/>
      <c r="Q257" s="739"/>
      <c r="R257" s="739"/>
      <c r="S257" s="739"/>
      <c r="T257" s="739"/>
      <c r="U257" s="739"/>
      <c r="V257" s="739"/>
      <c r="W257" s="739"/>
      <c r="X257" s="739"/>
      <c r="Y257" s="739"/>
      <c r="Z257" s="739"/>
      <c r="AA257" s="739"/>
      <c r="AB257" s="739"/>
      <c r="AC257" s="739"/>
      <c r="AD257" s="739"/>
      <c r="AE257" s="739"/>
      <c r="AF257" s="739"/>
      <c r="AG257" s="739"/>
      <c r="AH257" s="739"/>
      <c r="AI257" s="739"/>
      <c r="AJ257" s="739"/>
      <c r="AK257" s="739"/>
      <c r="AL257" s="739"/>
      <c r="AM257" s="739"/>
    </row>
    <row r="258" spans="1:41" ht="20.25" thickTop="1" thickBot="1" x14ac:dyDescent="0.45">
      <c r="B258" s="580" t="s">
        <v>114</v>
      </c>
      <c r="C258" s="580"/>
      <c r="D258" s="580"/>
      <c r="E258" s="580"/>
      <c r="F258" s="638"/>
      <c r="G258" s="635"/>
      <c r="H258" s="636"/>
      <c r="I258" s="637"/>
      <c r="J258" s="642" t="s">
        <v>113</v>
      </c>
      <c r="K258" s="580"/>
      <c r="L258" s="580"/>
      <c r="M258" s="580"/>
      <c r="N258" s="580"/>
      <c r="O258" s="580" t="s">
        <v>151</v>
      </c>
      <c r="P258" s="580"/>
      <c r="Q258" s="580"/>
      <c r="R258" s="580"/>
      <c r="S258" s="580"/>
      <c r="T258" s="580"/>
      <c r="U258" s="580"/>
      <c r="V258" s="580"/>
      <c r="W258" s="580"/>
      <c r="X258" s="580"/>
      <c r="Y258" s="580"/>
      <c r="Z258" s="638"/>
      <c r="AA258" s="635"/>
      <c r="AB258" s="636"/>
      <c r="AC258" s="637"/>
      <c r="AD258" s="642" t="s">
        <v>113</v>
      </c>
      <c r="AE258" s="580"/>
      <c r="AF258" s="580"/>
      <c r="AG258" s="580"/>
      <c r="AH258" s="580"/>
      <c r="AO258" s="34"/>
    </row>
    <row r="259" spans="1:41" ht="19.5" thickTop="1" x14ac:dyDescent="0.4">
      <c r="B259" s="580" t="s">
        <v>53</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J259" s="577"/>
      <c r="AK259" s="578"/>
      <c r="AL259" s="578"/>
      <c r="AM259" s="578"/>
      <c r="AN259" s="579"/>
      <c r="AO259" s="29"/>
    </row>
    <row r="260" spans="1:41" ht="19.5" thickBot="1" x14ac:dyDescent="0.45">
      <c r="B260" s="580" t="s">
        <v>52</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J260" s="594"/>
      <c r="AK260" s="595"/>
      <c r="AL260" s="595"/>
      <c r="AM260" s="595"/>
      <c r="AN260" s="596"/>
      <c r="AO260" s="29"/>
    </row>
    <row r="261" spans="1:41" ht="19.5" customHeight="1" thickTop="1" thickBot="1" x14ac:dyDescent="0.45">
      <c r="B261" s="631" t="s">
        <v>118</v>
      </c>
      <c r="C261" s="631"/>
      <c r="D261" s="631"/>
      <c r="E261" s="631"/>
      <c r="F261" s="631"/>
      <c r="G261" s="631"/>
      <c r="H261" s="631"/>
      <c r="I261" s="631"/>
      <c r="J261" s="632"/>
      <c r="K261" s="635"/>
      <c r="L261" s="636"/>
      <c r="M261" s="637"/>
      <c r="N261" s="640" t="s">
        <v>115</v>
      </c>
      <c r="O261" s="719"/>
      <c r="P261" s="635"/>
      <c r="Q261" s="636"/>
      <c r="R261" s="637"/>
      <c r="S261" s="640" t="s">
        <v>245</v>
      </c>
      <c r="T261" s="719"/>
      <c r="U261" s="635"/>
      <c r="V261" s="636"/>
      <c r="W261" s="637"/>
      <c r="X261" s="640" t="s">
        <v>116</v>
      </c>
      <c r="Y261" s="641"/>
      <c r="Z261" s="641"/>
      <c r="AA261" s="641"/>
      <c r="AB261" s="641"/>
      <c r="AC261" s="641"/>
      <c r="AD261" s="641"/>
      <c r="AE261" s="641"/>
      <c r="AF261" s="641"/>
      <c r="AG261" s="641"/>
      <c r="AH261" s="641"/>
    </row>
    <row r="262" spans="1:41" ht="20.25" thickTop="1" thickBot="1" x14ac:dyDescent="0.45">
      <c r="AO262" s="34"/>
    </row>
    <row r="263" spans="1:41" ht="20.25" thickTop="1" thickBot="1" x14ac:dyDescent="0.45">
      <c r="B263" s="576" t="s">
        <v>502</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J263" s="557"/>
      <c r="AK263" s="558"/>
      <c r="AL263" s="558"/>
      <c r="AM263" s="558"/>
      <c r="AN263" s="559"/>
      <c r="AO263" s="29"/>
    </row>
    <row r="264" spans="1:41" ht="18.75" customHeight="1" thickTop="1" thickBot="1" x14ac:dyDescent="0.45">
      <c r="C264" s="631" t="s">
        <v>117</v>
      </c>
      <c r="D264" s="631"/>
      <c r="E264" s="631"/>
      <c r="F264" s="631"/>
      <c r="G264" s="631"/>
      <c r="H264" s="631"/>
      <c r="I264" s="631"/>
      <c r="J264" s="632"/>
      <c r="K264" s="635"/>
      <c r="L264" s="636"/>
      <c r="M264" s="637"/>
      <c r="N264" s="640" t="s">
        <v>115</v>
      </c>
      <c r="O264" s="719"/>
      <c r="P264" s="635"/>
      <c r="Q264" s="636"/>
      <c r="R264" s="637"/>
      <c r="S264" s="640" t="s">
        <v>245</v>
      </c>
      <c r="T264" s="719"/>
      <c r="U264" s="635"/>
      <c r="V264" s="636"/>
      <c r="W264" s="637"/>
      <c r="X264" s="640" t="s">
        <v>116</v>
      </c>
      <c r="Y264" s="641"/>
      <c r="Z264" s="641"/>
      <c r="AA264" s="641"/>
      <c r="AB264" s="641"/>
      <c r="AC264" s="641"/>
      <c r="AD264" s="641"/>
      <c r="AE264" s="641"/>
      <c r="AF264" s="641"/>
      <c r="AG264" s="641"/>
      <c r="AH264" s="641"/>
      <c r="AO264" s="34"/>
    </row>
    <row r="265" spans="1:41" ht="19.5" thickTop="1" x14ac:dyDescent="0.4">
      <c r="B265" s="580" t="s">
        <v>54</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J265" s="577"/>
      <c r="AK265" s="578"/>
      <c r="AL265" s="578"/>
      <c r="AM265" s="578"/>
      <c r="AN265" s="579"/>
      <c r="AO265" s="29"/>
    </row>
    <row r="266" spans="1:41" ht="19.5" thickBot="1" x14ac:dyDescent="0.45">
      <c r="B266" s="647" t="s">
        <v>734</v>
      </c>
      <c r="C266" s="647"/>
      <c r="D266" s="647"/>
      <c r="E266" s="647"/>
      <c r="F266" s="647"/>
      <c r="G266" s="647"/>
      <c r="H266" s="647"/>
      <c r="I266" s="647"/>
      <c r="J266" s="647"/>
      <c r="K266" s="647"/>
      <c r="L266" s="647"/>
      <c r="M266" s="647"/>
      <c r="N266" s="647"/>
      <c r="O266" s="647"/>
      <c r="P266" s="647"/>
      <c r="Q266" s="647"/>
      <c r="R266" s="647"/>
      <c r="S266" s="647"/>
      <c r="T266" s="647"/>
      <c r="U266" s="647"/>
      <c r="V266" s="647"/>
      <c r="W266" s="647"/>
      <c r="X266" s="647"/>
      <c r="Y266" s="647"/>
      <c r="Z266" s="647"/>
      <c r="AA266" s="647"/>
      <c r="AB266" s="647"/>
      <c r="AC266" s="647"/>
      <c r="AD266" s="647"/>
      <c r="AE266" s="647"/>
      <c r="AF266" s="647"/>
      <c r="AG266" s="647"/>
      <c r="AH266" s="647"/>
      <c r="AJ266" s="594"/>
      <c r="AK266" s="595"/>
      <c r="AL266" s="595"/>
      <c r="AM266" s="595"/>
      <c r="AN266" s="596"/>
      <c r="AO266" s="29"/>
    </row>
    <row r="267" spans="1:41" ht="18.75" customHeight="1" thickTop="1" thickBot="1" x14ac:dyDescent="0.45">
      <c r="B267" s="84"/>
      <c r="C267" s="747" t="s">
        <v>332</v>
      </c>
      <c r="D267" s="747"/>
      <c r="E267" s="747"/>
      <c r="F267" s="747"/>
      <c r="G267" s="747"/>
      <c r="H267" s="747"/>
      <c r="I267" s="747"/>
      <c r="J267" s="748"/>
      <c r="K267" s="835"/>
      <c r="L267" s="768"/>
      <c r="M267" s="768"/>
      <c r="N267" s="689"/>
      <c r="O267" s="689"/>
      <c r="P267" s="768"/>
      <c r="Q267" s="768"/>
      <c r="R267" s="768"/>
      <c r="S267" s="689"/>
      <c r="T267" s="689"/>
      <c r="U267" s="768"/>
      <c r="V267" s="768"/>
      <c r="W267" s="769"/>
      <c r="X267" s="5"/>
    </row>
    <row r="268" spans="1:41" ht="18.75" customHeight="1" thickTop="1" thickBot="1" x14ac:dyDescent="0.45">
      <c r="C268" s="631" t="s">
        <v>119</v>
      </c>
      <c r="D268" s="631"/>
      <c r="E268" s="631"/>
      <c r="F268" s="631"/>
      <c r="G268" s="631"/>
      <c r="H268" s="631"/>
      <c r="I268" s="631"/>
      <c r="J268" s="632"/>
      <c r="K268" s="653"/>
      <c r="L268" s="654"/>
      <c r="M268" s="655"/>
      <c r="N268" s="662" t="s">
        <v>115</v>
      </c>
      <c r="O268" s="663"/>
      <c r="P268" s="653"/>
      <c r="Q268" s="654"/>
      <c r="R268" s="655"/>
      <c r="S268" s="662" t="s">
        <v>245</v>
      </c>
      <c r="T268" s="663"/>
      <c r="U268" s="653"/>
      <c r="V268" s="654"/>
      <c r="W268" s="655"/>
      <c r="X268" s="642" t="s">
        <v>116</v>
      </c>
      <c r="Y268" s="626"/>
      <c r="Z268" s="626"/>
      <c r="AA268" s="626"/>
      <c r="AB268" s="626"/>
      <c r="AC268" s="626"/>
      <c r="AD268" s="626"/>
      <c r="AE268" s="626"/>
      <c r="AF268" s="626"/>
      <c r="AG268" s="626"/>
      <c r="AH268" s="626"/>
      <c r="AO268" s="34"/>
    </row>
    <row r="269" spans="1:41" ht="20.25" thickTop="1" thickBot="1" x14ac:dyDescent="0.45">
      <c r="B269" s="580" t="s">
        <v>55</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J269" s="557"/>
      <c r="AK269" s="558"/>
      <c r="AL269" s="558"/>
      <c r="AM269" s="558"/>
      <c r="AN269" s="559"/>
      <c r="AO269" s="29"/>
    </row>
    <row r="270" spans="1:41" ht="18.75" customHeight="1" thickTop="1" thickBot="1" x14ac:dyDescent="0.45">
      <c r="C270" s="674" t="s">
        <v>536</v>
      </c>
      <c r="D270" s="674"/>
      <c r="E270" s="674"/>
      <c r="F270" s="674"/>
      <c r="G270" s="674"/>
      <c r="H270" s="674"/>
      <c r="I270" s="674"/>
      <c r="J270" s="675"/>
      <c r="K270" s="635"/>
      <c r="L270" s="636"/>
      <c r="M270" s="637"/>
      <c r="N270" s="643" t="s">
        <v>115</v>
      </c>
      <c r="O270" s="644"/>
      <c r="P270" s="635"/>
      <c r="Q270" s="636"/>
      <c r="R270" s="637"/>
      <c r="S270" s="643" t="s">
        <v>245</v>
      </c>
      <c r="T270" s="644"/>
      <c r="U270" s="635"/>
      <c r="V270" s="636"/>
      <c r="W270" s="637"/>
      <c r="X270" s="642" t="s">
        <v>116</v>
      </c>
      <c r="Y270" s="626"/>
      <c r="Z270" s="626"/>
      <c r="AA270" s="626"/>
      <c r="AB270" s="626"/>
      <c r="AC270" s="626"/>
      <c r="AD270" s="626"/>
      <c r="AE270" s="626"/>
      <c r="AF270" s="626"/>
      <c r="AG270" s="626"/>
      <c r="AH270" s="626"/>
    </row>
    <row r="271" spans="1:41" ht="20.25" thickTop="1" thickBot="1" x14ac:dyDescent="0.45">
      <c r="B271" s="580" t="s">
        <v>56</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O271" s="34"/>
    </row>
    <row r="272" spans="1:41" ht="19.5" thickTop="1" x14ac:dyDescent="0.4">
      <c r="B272" s="580" t="s">
        <v>537</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J272" s="577"/>
      <c r="AK272" s="578"/>
      <c r="AL272" s="578"/>
      <c r="AM272" s="578"/>
      <c r="AN272" s="579"/>
      <c r="AO272" s="29"/>
    </row>
    <row r="273" spans="1:43" x14ac:dyDescent="0.4">
      <c r="B273" s="580" t="s">
        <v>538</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J273" s="581"/>
      <c r="AK273" s="582"/>
      <c r="AL273" s="582"/>
      <c r="AM273" s="582"/>
      <c r="AN273" s="583"/>
      <c r="AO273" s="29"/>
    </row>
    <row r="274" spans="1:43" ht="19.5" thickBot="1" x14ac:dyDescent="0.45">
      <c r="B274" s="580" t="s">
        <v>539</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J274" s="677"/>
      <c r="AK274" s="678"/>
      <c r="AL274" s="678"/>
      <c r="AM274" s="678"/>
      <c r="AN274" s="679"/>
      <c r="AO274" s="34"/>
    </row>
    <row r="275" spans="1:43" ht="19.5" customHeight="1" thickTop="1" thickBot="1" x14ac:dyDescent="0.45">
      <c r="B275" s="673" t="s">
        <v>735</v>
      </c>
      <c r="C275" s="673"/>
      <c r="D275" s="673"/>
      <c r="E275" s="673"/>
      <c r="F275" s="673"/>
      <c r="G275" s="673"/>
      <c r="H275" s="673"/>
      <c r="I275" s="673"/>
      <c r="J275" s="673"/>
      <c r="K275" s="673"/>
      <c r="L275" s="673"/>
      <c r="M275" s="673"/>
      <c r="N275" s="673"/>
      <c r="O275" s="673"/>
      <c r="P275" s="673"/>
      <c r="Q275" s="673"/>
      <c r="R275" s="673"/>
      <c r="S275" s="673"/>
      <c r="T275" s="673"/>
      <c r="U275" s="673"/>
      <c r="V275" s="673"/>
      <c r="W275" s="673"/>
      <c r="X275" s="673"/>
      <c r="Y275" s="673"/>
      <c r="Z275" s="673"/>
      <c r="AA275" s="673"/>
      <c r="AB275" s="673"/>
      <c r="AC275" s="673"/>
      <c r="AD275" s="673"/>
      <c r="AE275" s="673"/>
      <c r="AF275" s="673"/>
      <c r="AG275" s="673"/>
      <c r="AH275" s="673"/>
      <c r="AJ275" s="314"/>
      <c r="AK275" s="312"/>
      <c r="AL275" s="312"/>
      <c r="AO275" s="29"/>
    </row>
    <row r="276" spans="1:43" ht="19.5" thickTop="1" x14ac:dyDescent="0.4">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J276" s="577"/>
      <c r="AK276" s="578"/>
      <c r="AL276" s="578"/>
      <c r="AM276" s="578"/>
      <c r="AN276" s="579"/>
      <c r="AO276" s="29"/>
      <c r="AQ276" s="312"/>
    </row>
    <row r="277" spans="1:43" s="311" customFormat="1" x14ac:dyDescent="0.4">
      <c r="B277" s="720" t="s">
        <v>736</v>
      </c>
      <c r="C277" s="720"/>
      <c r="D277" s="720"/>
      <c r="E277" s="720"/>
      <c r="F277" s="720"/>
      <c r="G277" s="720"/>
      <c r="H277" s="720"/>
      <c r="I277" s="720"/>
      <c r="J277" s="720"/>
      <c r="K277" s="720"/>
      <c r="L277" s="720"/>
      <c r="M277" s="720"/>
      <c r="N277" s="720"/>
      <c r="O277" s="720"/>
      <c r="P277" s="720"/>
      <c r="Q277" s="720"/>
      <c r="R277" s="720"/>
      <c r="S277" s="720"/>
      <c r="T277" s="720"/>
      <c r="U277" s="720"/>
      <c r="V277" s="720"/>
      <c r="W277" s="720"/>
      <c r="X277" s="720"/>
      <c r="Y277" s="720"/>
      <c r="Z277" s="720"/>
      <c r="AA277" s="720"/>
      <c r="AB277" s="720"/>
      <c r="AC277" s="720"/>
      <c r="AD277" s="720"/>
      <c r="AE277" s="720"/>
      <c r="AF277" s="720"/>
      <c r="AG277" s="720"/>
      <c r="AH277" s="720"/>
      <c r="AJ277" s="589"/>
      <c r="AK277" s="590"/>
      <c r="AL277" s="590"/>
      <c r="AM277" s="590"/>
      <c r="AN277" s="591"/>
      <c r="AO277" s="315"/>
      <c r="AQ277" s="312"/>
    </row>
    <row r="278" spans="1:43" ht="19.5" thickBot="1" x14ac:dyDescent="0.45">
      <c r="B278" s="576" t="s">
        <v>511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J278" s="594"/>
      <c r="AK278" s="595"/>
      <c r="AL278" s="595"/>
      <c r="AM278" s="595"/>
      <c r="AN278" s="596"/>
      <c r="AO278" s="29"/>
    </row>
    <row r="279" spans="1:43" s="270" customFormat="1" ht="20.25" thickTop="1" thickBot="1" x14ac:dyDescent="0.45">
      <c r="B279" s="720" t="s">
        <v>512</v>
      </c>
      <c r="C279" s="720"/>
      <c r="D279" s="720"/>
      <c r="E279" s="720"/>
      <c r="F279" s="720"/>
      <c r="G279" s="720"/>
      <c r="H279" s="720"/>
      <c r="I279" s="720"/>
      <c r="J279" s="720"/>
      <c r="K279" s="720"/>
      <c r="L279" s="720"/>
      <c r="M279" s="720"/>
      <c r="N279" s="720"/>
      <c r="O279" s="720"/>
      <c r="P279" s="720"/>
      <c r="Q279" s="720"/>
      <c r="R279" s="720"/>
      <c r="S279" s="720"/>
      <c r="T279" s="720"/>
      <c r="U279" s="720"/>
      <c r="V279" s="720"/>
      <c r="W279" s="720"/>
      <c r="X279" s="720"/>
      <c r="Y279" s="720"/>
      <c r="Z279" s="720"/>
      <c r="AA279" s="720"/>
      <c r="AB279" s="720"/>
      <c r="AC279" s="720"/>
      <c r="AD279" s="720"/>
      <c r="AE279" s="720"/>
      <c r="AF279" s="720"/>
      <c r="AG279" s="720"/>
      <c r="AH279" s="291"/>
      <c r="AO279" s="272"/>
    </row>
    <row r="280" spans="1:43" s="270" customFormat="1" ht="19.5" thickTop="1" x14ac:dyDescent="0.4">
      <c r="B280" s="576" t="s">
        <v>616</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J280" s="615"/>
      <c r="AK280" s="616"/>
      <c r="AL280" s="616"/>
      <c r="AM280" s="616"/>
      <c r="AN280" s="617"/>
      <c r="AO280" s="272"/>
    </row>
    <row r="281" spans="1:43" s="374" customFormat="1" x14ac:dyDescent="0.4">
      <c r="B281" s="398" t="s">
        <v>590</v>
      </c>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c r="AG281" s="399"/>
      <c r="AH281" s="399"/>
      <c r="AJ281" s="618"/>
      <c r="AK281" s="619"/>
      <c r="AL281" s="619"/>
      <c r="AM281" s="619"/>
      <c r="AN281" s="620"/>
      <c r="AO281" s="376"/>
    </row>
    <row r="282" spans="1:43" s="374" customFormat="1" ht="19.5" thickBot="1" x14ac:dyDescent="0.45">
      <c r="B282" s="398" t="s">
        <v>591</v>
      </c>
      <c r="C282" s="399"/>
      <c r="D282" s="399"/>
      <c r="E282" s="398"/>
      <c r="F282" s="398"/>
      <c r="G282" s="398"/>
      <c r="H282" s="398"/>
      <c r="I282" s="398"/>
      <c r="J282" s="398"/>
      <c r="K282" s="398"/>
      <c r="L282" s="398"/>
      <c r="M282" s="398"/>
      <c r="N282" s="398"/>
      <c r="O282" s="398"/>
      <c r="P282" s="398"/>
      <c r="Q282" s="398"/>
      <c r="R282" s="398"/>
      <c r="S282" s="398"/>
      <c r="T282" s="398"/>
      <c r="U282" s="398"/>
      <c r="V282" s="399"/>
      <c r="W282" s="399"/>
      <c r="X282" s="399"/>
      <c r="Y282" s="399"/>
      <c r="Z282" s="399"/>
      <c r="AA282" s="399"/>
      <c r="AB282" s="399"/>
      <c r="AC282" s="399"/>
      <c r="AD282" s="399"/>
      <c r="AE282" s="399"/>
      <c r="AF282" s="399"/>
      <c r="AG282" s="399"/>
      <c r="AH282" s="399"/>
      <c r="AJ282" s="667"/>
      <c r="AK282" s="668"/>
      <c r="AL282" s="668"/>
      <c r="AM282" s="668"/>
      <c r="AN282" s="669"/>
      <c r="AO282" s="376"/>
    </row>
    <row r="283" spans="1:43" s="374" customFormat="1" ht="19.5" thickTop="1" x14ac:dyDescent="0.4">
      <c r="B283" s="325"/>
      <c r="C283" s="326"/>
      <c r="D283" s="326"/>
      <c r="E283" s="325"/>
      <c r="F283" s="325"/>
      <c r="G283" s="325"/>
      <c r="H283" s="325"/>
      <c r="I283" s="325"/>
      <c r="J283" s="325"/>
      <c r="K283" s="325"/>
      <c r="L283" s="325"/>
      <c r="M283" s="325"/>
      <c r="N283" s="325"/>
      <c r="O283" s="325"/>
      <c r="P283" s="325"/>
      <c r="Q283" s="325"/>
      <c r="R283" s="325"/>
      <c r="S283" s="325"/>
      <c r="T283" s="325"/>
      <c r="U283" s="325"/>
      <c r="V283" s="375"/>
      <c r="W283" s="375"/>
      <c r="X283" s="375"/>
      <c r="Y283" s="375"/>
      <c r="Z283" s="375"/>
      <c r="AA283" s="375"/>
      <c r="AB283" s="375"/>
      <c r="AC283" s="375"/>
      <c r="AD283" s="375"/>
      <c r="AE283" s="375"/>
      <c r="AF283" s="375"/>
      <c r="AG283" s="375"/>
      <c r="AH283" s="375"/>
      <c r="AJ283" s="376"/>
    </row>
    <row r="284" spans="1:43" s="374" customFormat="1" ht="19.5" thickBot="1" x14ac:dyDescent="0.45">
      <c r="A284" s="401" t="s">
        <v>610</v>
      </c>
      <c r="B284" s="401"/>
      <c r="C284" s="401"/>
      <c r="D284" s="401"/>
      <c r="E284" s="401"/>
      <c r="F284" s="401"/>
      <c r="G284" s="401"/>
      <c r="H284" s="401"/>
      <c r="I284" s="401"/>
      <c r="J284" s="401"/>
      <c r="K284" s="401"/>
      <c r="L284" s="401"/>
      <c r="M284" s="401"/>
      <c r="N284" s="401"/>
      <c r="O284" s="401"/>
      <c r="P284" s="401"/>
      <c r="Q284" s="401"/>
      <c r="R284" s="401"/>
      <c r="S284" s="401"/>
      <c r="T284" s="401"/>
      <c r="U284" s="401"/>
      <c r="V284" s="401"/>
      <c r="W284" s="401"/>
      <c r="X284" s="401"/>
      <c r="Y284" s="401"/>
      <c r="Z284" s="401"/>
      <c r="AA284" s="401"/>
      <c r="AB284" s="401"/>
      <c r="AC284" s="401"/>
      <c r="AD284" s="401"/>
      <c r="AE284" s="401"/>
      <c r="AF284" s="401"/>
      <c r="AG284" s="378"/>
      <c r="AH284" s="378"/>
      <c r="AI284" s="378"/>
    </row>
    <row r="285" spans="1:43" s="374" customFormat="1" ht="19.5" thickTop="1" x14ac:dyDescent="0.4">
      <c r="A285" s="409"/>
      <c r="B285" s="401" t="s">
        <v>600</v>
      </c>
      <c r="C285" s="401"/>
      <c r="D285" s="401"/>
      <c r="E285" s="401"/>
      <c r="F285" s="401"/>
      <c r="G285" s="401"/>
      <c r="H285" s="401"/>
      <c r="I285" s="401"/>
      <c r="J285" s="401"/>
      <c r="K285" s="401"/>
      <c r="L285" s="401"/>
      <c r="M285" s="401"/>
      <c r="N285" s="401"/>
      <c r="O285" s="401"/>
      <c r="P285" s="401"/>
      <c r="Q285" s="401"/>
      <c r="R285" s="401"/>
      <c r="S285" s="401"/>
      <c r="T285" s="401"/>
      <c r="U285" s="401"/>
      <c r="V285" s="401"/>
      <c r="W285" s="401"/>
      <c r="X285" s="401"/>
      <c r="Y285" s="401"/>
      <c r="Z285" s="401"/>
      <c r="AA285" s="401"/>
      <c r="AB285" s="401"/>
      <c r="AC285" s="401"/>
      <c r="AD285" s="401"/>
      <c r="AE285" s="401"/>
      <c r="AF285" s="401"/>
      <c r="AG285" s="378"/>
      <c r="AH285" s="378"/>
      <c r="AI285" s="378"/>
      <c r="AJ285" s="615"/>
      <c r="AK285" s="616"/>
      <c r="AL285" s="616"/>
      <c r="AM285" s="616"/>
      <c r="AN285" s="617"/>
    </row>
    <row r="286" spans="1:43" s="490" customFormat="1" x14ac:dyDescent="0.4">
      <c r="A286" s="409"/>
      <c r="B286" s="492" t="s">
        <v>738</v>
      </c>
      <c r="C286" s="492"/>
      <c r="D286" s="492"/>
      <c r="E286" s="492"/>
      <c r="F286" s="492"/>
      <c r="G286" s="492"/>
      <c r="H286" s="492"/>
      <c r="I286" s="492"/>
      <c r="J286" s="492"/>
      <c r="K286" s="492"/>
      <c r="L286" s="492"/>
      <c r="M286" s="492"/>
      <c r="N286" s="492"/>
      <c r="O286" s="492"/>
      <c r="P286" s="492"/>
      <c r="Q286" s="492"/>
      <c r="R286" s="492"/>
      <c r="S286" s="492"/>
      <c r="T286" s="492"/>
      <c r="U286" s="492"/>
      <c r="V286" s="492"/>
      <c r="W286" s="492"/>
      <c r="X286" s="492"/>
      <c r="Y286" s="492"/>
      <c r="Z286" s="492"/>
      <c r="AA286" s="492"/>
      <c r="AB286" s="492"/>
      <c r="AC286" s="492"/>
      <c r="AD286" s="492"/>
      <c r="AE286" s="492"/>
      <c r="AF286" s="492"/>
      <c r="AG286" s="492"/>
      <c r="AH286" s="493"/>
      <c r="AI286" s="493"/>
    </row>
    <row r="287" spans="1:43" s="490" customFormat="1" x14ac:dyDescent="0.4">
      <c r="A287" s="409"/>
      <c r="B287" s="492" t="s">
        <v>739</v>
      </c>
      <c r="C287" s="492"/>
      <c r="D287" s="492"/>
      <c r="E287" s="492"/>
      <c r="F287" s="492"/>
      <c r="G287" s="492"/>
      <c r="H287" s="492"/>
      <c r="I287" s="492"/>
      <c r="J287" s="492"/>
      <c r="K287" s="492"/>
      <c r="L287" s="492"/>
      <c r="M287" s="492"/>
      <c r="N287" s="492"/>
      <c r="O287" s="492"/>
      <c r="P287" s="492"/>
      <c r="Q287" s="492"/>
      <c r="R287" s="492"/>
      <c r="S287" s="492"/>
      <c r="T287" s="492"/>
      <c r="U287" s="492"/>
      <c r="V287" s="492"/>
      <c r="W287" s="492"/>
      <c r="X287" s="492"/>
      <c r="Y287" s="492"/>
      <c r="Z287" s="492"/>
      <c r="AA287" s="492"/>
      <c r="AB287" s="492"/>
      <c r="AC287" s="492"/>
      <c r="AD287" s="492"/>
      <c r="AE287" s="492"/>
      <c r="AF287" s="492"/>
      <c r="AG287" s="492"/>
      <c r="AH287" s="493"/>
      <c r="AI287" s="493"/>
      <c r="AJ287" s="618"/>
      <c r="AK287" s="619"/>
      <c r="AL287" s="619"/>
      <c r="AM287" s="619"/>
      <c r="AN287" s="620"/>
    </row>
    <row r="288" spans="1:43" s="374" customFormat="1" x14ac:dyDescent="0.4">
      <c r="A288" s="409"/>
      <c r="B288" s="401" t="s">
        <v>601</v>
      </c>
      <c r="C288" s="401"/>
      <c r="D288" s="401"/>
      <c r="E288" s="401"/>
      <c r="F288" s="401"/>
      <c r="G288" s="401"/>
      <c r="H288" s="401"/>
      <c r="I288" s="401"/>
      <c r="J288" s="401"/>
      <c r="K288" s="401"/>
      <c r="L288" s="401"/>
      <c r="M288" s="401"/>
      <c r="N288" s="401"/>
      <c r="O288" s="401"/>
      <c r="P288" s="401"/>
      <c r="Q288" s="401"/>
      <c r="R288" s="401"/>
      <c r="S288" s="401"/>
      <c r="T288" s="401"/>
      <c r="U288" s="401"/>
      <c r="V288" s="401"/>
      <c r="W288" s="401"/>
      <c r="X288" s="401"/>
      <c r="Y288" s="401"/>
      <c r="Z288" s="401"/>
      <c r="AA288" s="401"/>
      <c r="AB288" s="401"/>
      <c r="AC288" s="401"/>
      <c r="AD288" s="401"/>
      <c r="AE288" s="401"/>
      <c r="AF288" s="401"/>
      <c r="AG288" s="378"/>
      <c r="AH288" s="378"/>
      <c r="AI288" s="378"/>
      <c r="AJ288" s="618"/>
      <c r="AK288" s="619"/>
      <c r="AL288" s="619"/>
      <c r="AM288" s="619"/>
      <c r="AN288" s="620"/>
    </row>
    <row r="289" spans="1:41" s="374" customFormat="1" ht="19.5" thickBot="1" x14ac:dyDescent="0.45">
      <c r="A289" s="409"/>
      <c r="B289" s="401"/>
      <c r="C289" s="401" t="s">
        <v>602</v>
      </c>
      <c r="D289" s="401"/>
      <c r="E289" s="401"/>
      <c r="F289" s="401"/>
      <c r="G289" s="401"/>
      <c r="H289" s="401"/>
      <c r="I289" s="401"/>
      <c r="J289" s="401"/>
      <c r="K289" s="401"/>
      <c r="L289" s="401"/>
      <c r="M289" s="401"/>
      <c r="N289" s="401"/>
      <c r="O289" s="401"/>
      <c r="P289" s="401"/>
      <c r="Q289" s="401"/>
      <c r="R289" s="401"/>
      <c r="S289" s="401"/>
      <c r="T289" s="401"/>
      <c r="U289" s="401"/>
      <c r="V289" s="401"/>
      <c r="W289" s="401"/>
      <c r="X289" s="401"/>
      <c r="Y289" s="401"/>
      <c r="Z289" s="401"/>
      <c r="AA289" s="401"/>
      <c r="AB289" s="401"/>
      <c r="AC289" s="401"/>
      <c r="AD289" s="401"/>
      <c r="AE289" s="401"/>
      <c r="AF289" s="401"/>
      <c r="AG289" s="378"/>
      <c r="AH289" s="378"/>
      <c r="AI289" s="378"/>
      <c r="AJ289" s="667"/>
      <c r="AK289" s="668"/>
      <c r="AL289" s="668"/>
      <c r="AM289" s="668"/>
      <c r="AN289" s="669"/>
    </row>
    <row r="290" spans="1:41" s="374" customFormat="1" ht="19.5" thickTop="1" x14ac:dyDescent="0.4">
      <c r="A290" s="409"/>
      <c r="B290" s="401"/>
      <c r="C290" s="401"/>
      <c r="D290" s="401"/>
      <c r="E290" s="401"/>
      <c r="F290" s="401"/>
      <c r="G290" s="401"/>
      <c r="H290" s="401"/>
      <c r="I290" s="401"/>
      <c r="J290" s="401"/>
      <c r="K290" s="401"/>
      <c r="L290" s="401"/>
      <c r="M290" s="401"/>
      <c r="N290" s="401"/>
      <c r="O290" s="401"/>
      <c r="P290" s="401"/>
      <c r="Q290" s="401"/>
      <c r="R290" s="401"/>
      <c r="S290" s="401"/>
      <c r="T290" s="401"/>
      <c r="U290" s="401"/>
      <c r="V290" s="401"/>
      <c r="W290" s="401"/>
      <c r="X290" s="401"/>
      <c r="Y290" s="401"/>
      <c r="Z290" s="401"/>
      <c r="AA290" s="401"/>
      <c r="AB290" s="401"/>
      <c r="AC290" s="401"/>
      <c r="AD290" s="401"/>
      <c r="AE290" s="401"/>
      <c r="AF290" s="401"/>
      <c r="AG290" s="378"/>
      <c r="AH290" s="378"/>
      <c r="AI290" s="378"/>
    </row>
    <row r="291" spans="1:41" s="374" customFormat="1" ht="19.5" thickBot="1" x14ac:dyDescent="0.45">
      <c r="A291" s="401" t="s">
        <v>592</v>
      </c>
      <c r="B291" s="401"/>
      <c r="C291" s="303"/>
      <c r="D291" s="303"/>
      <c r="E291" s="303"/>
      <c r="F291" s="303"/>
      <c r="G291" s="303"/>
      <c r="H291" s="303"/>
      <c r="I291" s="303"/>
      <c r="J291" s="303"/>
      <c r="K291" s="303"/>
      <c r="L291" s="303"/>
      <c r="M291" s="303"/>
      <c r="N291" s="303"/>
      <c r="O291" s="303"/>
      <c r="P291" s="303"/>
      <c r="Q291" s="303"/>
      <c r="R291" s="303"/>
      <c r="S291" s="303"/>
      <c r="T291" s="303"/>
      <c r="U291" s="303"/>
      <c r="V291" s="303"/>
      <c r="W291" s="303"/>
      <c r="X291" s="303"/>
      <c r="Y291" s="303"/>
      <c r="Z291" s="303"/>
      <c r="AA291" s="303"/>
      <c r="AB291" s="303"/>
      <c r="AC291" s="303"/>
      <c r="AD291" s="303"/>
      <c r="AE291" s="303"/>
      <c r="AF291" s="303"/>
      <c r="AG291" s="384"/>
      <c r="AH291" s="384"/>
      <c r="AI291" s="378"/>
    </row>
    <row r="292" spans="1:41" s="374" customFormat="1" ht="19.5" thickTop="1" x14ac:dyDescent="0.4">
      <c r="A292" s="409"/>
      <c r="B292" s="401" t="s">
        <v>593</v>
      </c>
      <c r="C292" s="401"/>
      <c r="D292" s="401"/>
      <c r="E292" s="401"/>
      <c r="F292" s="401"/>
      <c r="G292" s="401"/>
      <c r="H292" s="401"/>
      <c r="I292" s="401"/>
      <c r="J292" s="401"/>
      <c r="K292" s="401"/>
      <c r="L292" s="401"/>
      <c r="M292" s="401"/>
      <c r="N292" s="401"/>
      <c r="O292" s="401"/>
      <c r="P292" s="401"/>
      <c r="Q292" s="401"/>
      <c r="R292" s="401"/>
      <c r="S292" s="401"/>
      <c r="T292" s="401"/>
      <c r="U292" s="401"/>
      <c r="V292" s="401"/>
      <c r="W292" s="401"/>
      <c r="X292" s="401"/>
      <c r="Y292" s="401"/>
      <c r="Z292" s="401"/>
      <c r="AA292" s="401"/>
      <c r="AB292" s="401"/>
      <c r="AC292" s="401"/>
      <c r="AD292" s="401"/>
      <c r="AE292" s="401"/>
      <c r="AF292" s="401"/>
      <c r="AG292" s="378"/>
      <c r="AH292" s="378"/>
      <c r="AI292" s="378"/>
      <c r="AJ292" s="670"/>
      <c r="AK292" s="671"/>
      <c r="AL292" s="671"/>
      <c r="AM292" s="671"/>
      <c r="AN292" s="672"/>
    </row>
    <row r="293" spans="1:41" s="374" customFormat="1" x14ac:dyDescent="0.4">
      <c r="A293" s="409"/>
      <c r="B293" s="401"/>
      <c r="C293" s="401" t="s">
        <v>594</v>
      </c>
      <c r="D293" s="401"/>
      <c r="E293" s="401"/>
      <c r="F293" s="401"/>
      <c r="G293" s="401"/>
      <c r="H293" s="401"/>
      <c r="I293" s="401"/>
      <c r="J293" s="401"/>
      <c r="K293" s="401"/>
      <c r="L293" s="401"/>
      <c r="M293" s="401"/>
      <c r="N293" s="401"/>
      <c r="O293" s="401"/>
      <c r="P293" s="401"/>
      <c r="Q293" s="401"/>
      <c r="R293" s="401"/>
      <c r="S293" s="401"/>
      <c r="T293" s="401"/>
      <c r="U293" s="401"/>
      <c r="V293" s="401"/>
      <c r="W293" s="401"/>
      <c r="X293" s="401"/>
      <c r="Y293" s="401"/>
      <c r="Z293" s="401"/>
      <c r="AA293" s="401"/>
      <c r="AB293" s="401"/>
      <c r="AC293" s="401"/>
      <c r="AD293" s="401"/>
      <c r="AE293" s="401"/>
      <c r="AF293" s="401"/>
      <c r="AG293" s="378"/>
      <c r="AH293" s="378"/>
      <c r="AI293" s="378"/>
      <c r="AJ293" s="589"/>
      <c r="AK293" s="590"/>
      <c r="AL293" s="590"/>
      <c r="AM293" s="590"/>
      <c r="AN293" s="591"/>
    </row>
    <row r="294" spans="1:41" s="374" customFormat="1" x14ac:dyDescent="0.4">
      <c r="A294" s="409"/>
      <c r="B294" s="401"/>
      <c r="C294" s="401"/>
      <c r="D294" s="401" t="s">
        <v>595</v>
      </c>
      <c r="E294" s="401"/>
      <c r="F294" s="401"/>
      <c r="G294" s="401"/>
      <c r="H294" s="401"/>
      <c r="I294" s="401"/>
      <c r="J294" s="401"/>
      <c r="K294" s="401"/>
      <c r="L294" s="401"/>
      <c r="M294" s="401"/>
      <c r="N294" s="401"/>
      <c r="O294" s="401"/>
      <c r="P294" s="401"/>
      <c r="Q294" s="401"/>
      <c r="R294" s="401"/>
      <c r="S294" s="401"/>
      <c r="T294" s="401"/>
      <c r="U294" s="401"/>
      <c r="V294" s="401"/>
      <c r="W294" s="401"/>
      <c r="X294" s="401"/>
      <c r="Y294" s="401"/>
      <c r="Z294" s="401"/>
      <c r="AA294" s="401"/>
      <c r="AB294" s="401"/>
      <c r="AC294" s="401"/>
      <c r="AD294" s="401"/>
      <c r="AE294" s="401"/>
      <c r="AF294" s="401"/>
      <c r="AG294" s="378"/>
      <c r="AH294" s="378"/>
      <c r="AI294" s="378"/>
      <c r="AJ294" s="581"/>
      <c r="AK294" s="582"/>
      <c r="AL294" s="582"/>
      <c r="AM294" s="582"/>
      <c r="AN294" s="583"/>
    </row>
    <row r="295" spans="1:41" s="374" customFormat="1" x14ac:dyDescent="0.4">
      <c r="A295" s="409"/>
      <c r="B295" s="401" t="s">
        <v>596</v>
      </c>
      <c r="C295" s="401"/>
      <c r="D295" s="401"/>
      <c r="E295" s="401"/>
      <c r="F295" s="401"/>
      <c r="G295" s="401"/>
      <c r="H295" s="401"/>
      <c r="I295" s="401"/>
      <c r="J295" s="401"/>
      <c r="K295" s="401"/>
      <c r="L295" s="401"/>
      <c r="M295" s="401"/>
      <c r="N295" s="401"/>
      <c r="O295" s="401"/>
      <c r="P295" s="401"/>
      <c r="Q295" s="401"/>
      <c r="R295" s="401"/>
      <c r="S295" s="401"/>
      <c r="T295" s="401"/>
      <c r="U295" s="401"/>
      <c r="V295" s="401"/>
      <c r="W295" s="401"/>
      <c r="X295" s="401"/>
      <c r="Y295" s="401"/>
      <c r="Z295" s="401"/>
      <c r="AA295" s="401"/>
      <c r="AB295" s="401"/>
      <c r="AC295" s="401"/>
      <c r="AD295" s="401"/>
      <c r="AE295" s="401"/>
      <c r="AF295" s="401"/>
      <c r="AG295" s="378"/>
      <c r="AH295" s="378"/>
      <c r="AI295" s="378"/>
      <c r="AJ295" s="581"/>
      <c r="AK295" s="582"/>
      <c r="AL295" s="582"/>
      <c r="AM295" s="582"/>
      <c r="AN295" s="583"/>
    </row>
    <row r="296" spans="1:41" s="374" customFormat="1" ht="19.5" thickBot="1" x14ac:dyDescent="0.45">
      <c r="A296" s="409"/>
      <c r="B296" s="401"/>
      <c r="C296" s="401" t="s">
        <v>594</v>
      </c>
      <c r="D296" s="401"/>
      <c r="E296" s="401"/>
      <c r="F296" s="401"/>
      <c r="G296" s="401"/>
      <c r="H296" s="401"/>
      <c r="I296" s="401"/>
      <c r="J296" s="401"/>
      <c r="K296" s="401"/>
      <c r="L296" s="401"/>
      <c r="M296" s="401"/>
      <c r="N296" s="401"/>
      <c r="O296" s="401"/>
      <c r="P296" s="401"/>
      <c r="Q296" s="401"/>
      <c r="R296" s="401"/>
      <c r="S296" s="401"/>
      <c r="T296" s="401"/>
      <c r="U296" s="401"/>
      <c r="V296" s="401"/>
      <c r="W296" s="401"/>
      <c r="X296" s="401"/>
      <c r="Y296" s="401"/>
      <c r="Z296" s="401"/>
      <c r="AA296" s="401"/>
      <c r="AB296" s="401"/>
      <c r="AC296" s="401"/>
      <c r="AD296" s="401"/>
      <c r="AE296" s="401"/>
      <c r="AF296" s="401"/>
      <c r="AG296" s="378"/>
      <c r="AH296" s="378"/>
      <c r="AI296" s="378"/>
      <c r="AJ296" s="664"/>
      <c r="AK296" s="665"/>
      <c r="AL296" s="665"/>
      <c r="AM296" s="665"/>
      <c r="AN296" s="666"/>
    </row>
    <row r="297" spans="1:41" s="374" customFormat="1" ht="19.5" thickTop="1" x14ac:dyDescent="0.4">
      <c r="A297" s="409"/>
      <c r="B297" s="385"/>
      <c r="C297" s="385"/>
      <c r="D297" s="385"/>
      <c r="E297" s="385"/>
      <c r="F297" s="385"/>
      <c r="G297" s="385"/>
      <c r="H297" s="385"/>
      <c r="I297" s="385"/>
      <c r="J297" s="385"/>
      <c r="K297" s="385"/>
      <c r="L297" s="385"/>
      <c r="M297" s="385"/>
      <c r="N297" s="385"/>
      <c r="O297" s="385"/>
      <c r="P297" s="385"/>
      <c r="Q297" s="385"/>
      <c r="R297" s="385"/>
      <c r="S297" s="385"/>
      <c r="T297" s="385"/>
      <c r="U297" s="385"/>
      <c r="V297" s="385"/>
      <c r="W297" s="385"/>
      <c r="X297" s="385"/>
      <c r="Y297" s="385"/>
      <c r="Z297" s="385"/>
      <c r="AA297" s="385"/>
      <c r="AB297" s="385"/>
      <c r="AC297" s="385"/>
      <c r="AD297" s="385"/>
      <c r="AE297" s="385"/>
      <c r="AF297" s="385"/>
      <c r="AG297" s="385"/>
      <c r="AH297" s="385"/>
      <c r="AI297" s="385"/>
    </row>
    <row r="298" spans="1:41" x14ac:dyDescent="0.4">
      <c r="A298" s="383"/>
      <c r="B298" s="382"/>
      <c r="C298" s="384"/>
      <c r="D298" s="384"/>
      <c r="E298" s="384"/>
      <c r="F298" s="384"/>
      <c r="G298" s="384"/>
      <c r="H298" s="384"/>
      <c r="I298" s="384"/>
      <c r="J298" s="384"/>
      <c r="K298" s="384"/>
      <c r="L298" s="384"/>
      <c r="M298" s="384"/>
      <c r="N298" s="384"/>
      <c r="O298" s="384"/>
      <c r="P298" s="384"/>
      <c r="Q298" s="384"/>
      <c r="R298" s="384"/>
      <c r="S298" s="384"/>
      <c r="T298" s="384"/>
      <c r="U298" s="384"/>
      <c r="V298" s="384"/>
      <c r="W298" s="384"/>
      <c r="X298" s="384"/>
      <c r="Y298" s="384"/>
      <c r="Z298" s="384"/>
      <c r="AA298" s="384"/>
      <c r="AB298" s="384"/>
      <c r="AC298" s="384"/>
      <c r="AD298" s="384"/>
      <c r="AE298" s="384"/>
      <c r="AF298" s="384"/>
      <c r="AG298" s="384"/>
      <c r="AH298" s="384"/>
      <c r="AI298" s="378"/>
      <c r="AJ298" s="374"/>
      <c r="AK298" s="374"/>
      <c r="AL298" s="374"/>
      <c r="AM298" s="374"/>
      <c r="AN298" s="374"/>
      <c r="AO298" s="374"/>
    </row>
    <row r="299" spans="1:41" s="264" customFormat="1" x14ac:dyDescent="0.4"/>
    <row r="300" spans="1:41" ht="19.5" x14ac:dyDescent="0.4">
      <c r="A300" s="639" t="s">
        <v>417</v>
      </c>
      <c r="B300" s="639"/>
      <c r="C300" s="639"/>
      <c r="D300" s="639"/>
      <c r="E300" s="639"/>
      <c r="F300" s="639"/>
      <c r="G300" s="639"/>
      <c r="H300" s="639"/>
      <c r="I300" s="639"/>
      <c r="J300" s="639"/>
      <c r="K300" s="639"/>
      <c r="L300" s="639"/>
      <c r="M300" s="639"/>
      <c r="N300" s="639"/>
      <c r="O300" s="639"/>
      <c r="P300" s="639"/>
      <c r="Q300" s="639"/>
      <c r="R300" s="639"/>
      <c r="S300" s="639"/>
      <c r="T300" s="639"/>
      <c r="U300" s="639"/>
      <c r="V300" s="639"/>
      <c r="W300" s="639"/>
      <c r="X300" s="639"/>
      <c r="Y300" s="639"/>
      <c r="Z300" s="639"/>
      <c r="AA300" s="639"/>
      <c r="AB300" s="639"/>
      <c r="AC300" s="639"/>
      <c r="AD300" s="639"/>
      <c r="AE300" s="639"/>
      <c r="AF300" s="639"/>
      <c r="AG300" s="639"/>
      <c r="AH300" s="639"/>
    </row>
    <row r="301" spans="1:41" ht="19.5" thickBot="1" x14ac:dyDescent="0.45">
      <c r="A301" s="580" t="s">
        <v>639</v>
      </c>
      <c r="B301" s="580"/>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O301" s="34"/>
    </row>
    <row r="302" spans="1:41" ht="20.25" thickTop="1" thickBot="1" x14ac:dyDescent="0.45">
      <c r="A302" s="374"/>
      <c r="B302" s="580" t="s">
        <v>597</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J302" s="557"/>
      <c r="AK302" s="558"/>
      <c r="AL302" s="558"/>
      <c r="AM302" s="558"/>
      <c r="AN302" s="559"/>
      <c r="AO302" s="29"/>
    </row>
    <row r="303" spans="1:41" ht="20.25" thickTop="1" thickBot="1" x14ac:dyDescent="0.45">
      <c r="A303" s="374"/>
      <c r="B303" s="633" t="s">
        <v>598</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O303" s="34"/>
    </row>
    <row r="304" spans="1:41" ht="19.5" thickTop="1" x14ac:dyDescent="0.4">
      <c r="A304" s="374"/>
      <c r="B304" s="574" t="s">
        <v>617</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J304" s="577"/>
      <c r="AK304" s="578"/>
      <c r="AL304" s="578"/>
      <c r="AM304" s="578"/>
      <c r="AN304" s="579"/>
      <c r="AO304" s="29"/>
    </row>
    <row r="305" spans="1:41" x14ac:dyDescent="0.4">
      <c r="A305" s="374" t="s">
        <v>214</v>
      </c>
      <c r="B305" s="574" t="s">
        <v>618</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J305" s="589"/>
      <c r="AK305" s="590"/>
      <c r="AL305" s="590"/>
      <c r="AM305" s="590"/>
      <c r="AN305" s="591"/>
      <c r="AO305" s="34"/>
    </row>
    <row r="306" spans="1:41" ht="19.5" thickBot="1" x14ac:dyDescent="0.45">
      <c r="B306" s="580" t="s">
        <v>57</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J306" s="594"/>
      <c r="AK306" s="595"/>
      <c r="AL306" s="595"/>
      <c r="AM306" s="595"/>
      <c r="AN306" s="596"/>
      <c r="AO306" s="29"/>
    </row>
    <row r="307" spans="1:41" ht="19.5" thickTop="1" x14ac:dyDescent="0.4"/>
    <row r="308" spans="1:41" x14ac:dyDescent="0.4">
      <c r="A308" s="580" t="s">
        <v>120</v>
      </c>
      <c r="B308" s="580"/>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row>
    <row r="309" spans="1:41" ht="19.5" thickBot="1" x14ac:dyDescent="0.45">
      <c r="A309" s="374"/>
      <c r="B309" s="575" t="s">
        <v>663</v>
      </c>
      <c r="C309" s="661"/>
      <c r="D309" s="661"/>
      <c r="E309" s="661"/>
      <c r="F309" s="661"/>
      <c r="G309" s="661"/>
      <c r="H309" s="661"/>
      <c r="I309" s="661"/>
      <c r="J309" s="661"/>
      <c r="K309" s="661"/>
      <c r="L309" s="661"/>
      <c r="M309" s="661"/>
      <c r="N309" s="661"/>
      <c r="O309" s="661"/>
      <c r="P309" s="661"/>
      <c r="Q309" s="661"/>
      <c r="R309" s="661"/>
      <c r="S309" s="661"/>
      <c r="T309" s="661"/>
      <c r="U309" s="661"/>
      <c r="V309" s="661"/>
      <c r="W309" s="661"/>
      <c r="X309" s="661"/>
      <c r="Y309" s="661"/>
      <c r="Z309" s="661"/>
      <c r="AA309" s="661"/>
      <c r="AB309" s="661"/>
      <c r="AC309" s="661"/>
      <c r="AD309" s="661"/>
      <c r="AE309" s="661"/>
      <c r="AF309" s="661"/>
      <c r="AG309" s="661"/>
      <c r="AH309" s="661"/>
      <c r="AO309" s="34"/>
    </row>
    <row r="310" spans="1:41" ht="19.5" thickTop="1" x14ac:dyDescent="0.4">
      <c r="A310" s="374"/>
      <c r="B310" s="645" t="s">
        <v>664</v>
      </c>
      <c r="C310" s="645"/>
      <c r="D310" s="645"/>
      <c r="E310" s="645"/>
      <c r="F310" s="645"/>
      <c r="G310" s="645"/>
      <c r="H310" s="645"/>
      <c r="I310" s="645"/>
      <c r="J310" s="645"/>
      <c r="K310" s="645"/>
      <c r="L310" s="645"/>
      <c r="M310" s="645"/>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J310" s="577"/>
      <c r="AK310" s="578"/>
      <c r="AL310" s="578"/>
      <c r="AM310" s="578"/>
      <c r="AN310" s="579"/>
      <c r="AO310" s="29"/>
    </row>
    <row r="311" spans="1:41" s="403" customFormat="1" x14ac:dyDescent="0.4">
      <c r="B311" s="404"/>
      <c r="C311" s="404"/>
      <c r="D311" s="404"/>
      <c r="E311" s="404"/>
      <c r="F311" s="404"/>
      <c r="G311" s="404"/>
      <c r="H311" s="404"/>
      <c r="I311" s="404"/>
      <c r="J311" s="404"/>
      <c r="K311" s="404"/>
      <c r="L311" s="404"/>
      <c r="M311" s="404"/>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J311" s="406"/>
    </row>
    <row r="312" spans="1:41" ht="19.5" thickBot="1" x14ac:dyDescent="0.45">
      <c r="A312" s="580" t="s">
        <v>121</v>
      </c>
      <c r="B312" s="580"/>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O312" s="34"/>
    </row>
    <row r="313" spans="1:41" ht="20.25" thickTop="1" thickBot="1" x14ac:dyDescent="0.45">
      <c r="A313" s="374"/>
      <c r="B313" s="574" t="s">
        <v>619</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377"/>
      <c r="AJ313" s="557"/>
      <c r="AK313" s="558"/>
      <c r="AL313" s="558"/>
      <c r="AM313" s="558"/>
      <c r="AN313" s="559"/>
      <c r="AO313" s="34"/>
    </row>
    <row r="314" spans="1:41" ht="19.5" thickTop="1" x14ac:dyDescent="0.4"/>
    <row r="315" spans="1:41" ht="19.5" thickBot="1" x14ac:dyDescent="0.45">
      <c r="A315" s="580" t="s">
        <v>122</v>
      </c>
      <c r="B315" s="580"/>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O315" s="34"/>
    </row>
    <row r="316" spans="1:41" ht="19.5" thickTop="1" x14ac:dyDescent="0.4">
      <c r="B316" s="576" t="s">
        <v>491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J316" s="577"/>
      <c r="AK316" s="578"/>
      <c r="AL316" s="578"/>
      <c r="AM316" s="578"/>
      <c r="AN316" s="579"/>
      <c r="AO316" s="29"/>
    </row>
    <row r="317" spans="1:41" ht="19.5" thickBot="1" x14ac:dyDescent="0.45">
      <c r="B317" s="627" t="s">
        <v>333</v>
      </c>
      <c r="C317" s="627"/>
      <c r="D317" s="627"/>
      <c r="E317" s="627"/>
      <c r="F317" s="627"/>
      <c r="G317" s="627"/>
      <c r="H317" s="627"/>
      <c r="I317" s="627"/>
      <c r="J317" s="627"/>
      <c r="K317" s="627"/>
      <c r="L317" s="627"/>
      <c r="M317" s="627"/>
      <c r="N317" s="627"/>
      <c r="O317" s="627"/>
      <c r="P317" s="627"/>
      <c r="Q317" s="627"/>
      <c r="R317" s="627"/>
      <c r="S317" s="627"/>
      <c r="T317" s="627"/>
      <c r="U317" s="627"/>
      <c r="V317" s="627"/>
      <c r="W317" s="627"/>
      <c r="X317" s="627"/>
      <c r="Y317" s="627"/>
      <c r="Z317" s="627"/>
      <c r="AA317" s="627"/>
      <c r="AB317" s="627"/>
      <c r="AC317" s="627"/>
      <c r="AD317" s="627"/>
      <c r="AE317" s="627"/>
      <c r="AF317" s="627"/>
      <c r="AG317" s="627"/>
      <c r="AH317" s="627"/>
      <c r="AJ317" s="594"/>
      <c r="AK317" s="595"/>
      <c r="AL317" s="595"/>
      <c r="AM317" s="595"/>
      <c r="AN317" s="596"/>
      <c r="AO317" s="29"/>
    </row>
    <row r="318" spans="1:41" ht="19.5" thickTop="1" x14ac:dyDescent="0.4">
      <c r="B318" s="627"/>
      <c r="C318" s="627"/>
      <c r="D318" s="627"/>
      <c r="E318" s="627"/>
      <c r="F318" s="627"/>
      <c r="G318" s="627"/>
      <c r="H318" s="627"/>
      <c r="I318" s="627"/>
      <c r="J318" s="627"/>
      <c r="K318" s="627"/>
      <c r="L318" s="627"/>
      <c r="M318" s="627"/>
      <c r="N318" s="627"/>
      <c r="O318" s="627"/>
      <c r="P318" s="627"/>
      <c r="Q318" s="627"/>
      <c r="R318" s="627"/>
      <c r="S318" s="627"/>
      <c r="T318" s="627"/>
      <c r="U318" s="627"/>
      <c r="V318" s="627"/>
      <c r="W318" s="627"/>
      <c r="X318" s="627"/>
      <c r="Y318" s="627"/>
      <c r="Z318" s="627"/>
      <c r="AA318" s="627"/>
      <c r="AB318" s="627"/>
      <c r="AC318" s="627"/>
      <c r="AD318" s="627"/>
      <c r="AE318" s="627"/>
      <c r="AF318" s="627"/>
      <c r="AG318" s="627"/>
      <c r="AH318" s="627"/>
    </row>
    <row r="319" spans="1:41" x14ac:dyDescent="0.4">
      <c r="AF319" s="439"/>
    </row>
    <row r="320" spans="1:41" ht="19.5" thickBot="1" x14ac:dyDescent="0.45">
      <c r="A320" s="580" t="s">
        <v>123</v>
      </c>
      <c r="B320" s="580"/>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O320" s="34"/>
    </row>
    <row r="321" spans="1:49" ht="20.25" thickTop="1" thickBot="1" x14ac:dyDescent="0.45">
      <c r="B321" s="580" t="s">
        <v>58</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J321" s="577"/>
      <c r="AK321" s="578"/>
      <c r="AL321" s="578"/>
      <c r="AM321" s="578"/>
      <c r="AN321" s="579"/>
      <c r="AO321" s="29"/>
    </row>
    <row r="322" spans="1:49" ht="20.25" thickTop="1" thickBot="1" x14ac:dyDescent="0.45">
      <c r="B322" s="646" t="s">
        <v>124</v>
      </c>
      <c r="C322" s="646"/>
      <c r="D322" s="646"/>
      <c r="E322" s="646"/>
      <c r="F322" s="646"/>
      <c r="G322" s="632"/>
      <c r="H322" s="688"/>
      <c r="I322" s="689"/>
      <c r="J322" s="689"/>
      <c r="K322" s="689"/>
      <c r="L322" s="689"/>
      <c r="M322" s="689"/>
      <c r="N322" s="689"/>
      <c r="O322" s="689"/>
      <c r="P322" s="689"/>
      <c r="Q322" s="689"/>
      <c r="R322" s="689"/>
      <c r="S322" s="689"/>
      <c r="T322" s="689"/>
      <c r="U322" s="689"/>
      <c r="V322" s="689"/>
      <c r="W322" s="689"/>
      <c r="X322" s="689"/>
      <c r="Y322" s="689"/>
      <c r="Z322" s="689"/>
      <c r="AA322" s="689"/>
      <c r="AB322" s="689"/>
      <c r="AC322" s="689"/>
      <c r="AD322" s="689"/>
      <c r="AE322" s="689"/>
      <c r="AF322" s="689"/>
      <c r="AG322" s="689"/>
      <c r="AH322" s="689"/>
      <c r="AI322" s="689"/>
      <c r="AJ322" s="690"/>
      <c r="AK322" s="690"/>
      <c r="AL322" s="690"/>
      <c r="AM322" s="690"/>
      <c r="AN322" s="691"/>
      <c r="AO322" s="29"/>
    </row>
    <row r="323" spans="1:49" ht="19.5" thickTop="1" x14ac:dyDescent="0.4">
      <c r="B323" s="18"/>
      <c r="C323" s="5"/>
      <c r="D323" s="5"/>
      <c r="E323" s="5"/>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343"/>
      <c r="AK323" s="343"/>
      <c r="AL323" s="343"/>
      <c r="AO323" s="34"/>
    </row>
    <row r="324" spans="1:49" ht="19.5" thickBot="1" x14ac:dyDescent="0.45">
      <c r="B324" s="574" t="s">
        <v>693</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J324" s="628"/>
      <c r="AK324" s="629"/>
      <c r="AL324" s="629"/>
      <c r="AM324" s="629"/>
      <c r="AN324" s="630"/>
      <c r="AO324" s="440"/>
    </row>
    <row r="325" spans="1:49" s="438" customFormat="1" ht="19.5" thickTop="1" x14ac:dyDescent="0.4">
      <c r="B325" s="438" t="s">
        <v>682</v>
      </c>
      <c r="AJ325" s="577"/>
      <c r="AK325" s="578"/>
      <c r="AL325" s="578"/>
      <c r="AM325" s="578"/>
      <c r="AN325" s="579"/>
      <c r="AO325" s="440"/>
    </row>
    <row r="326" spans="1:49" x14ac:dyDescent="0.4">
      <c r="B326" s="647" t="s">
        <v>744</v>
      </c>
      <c r="C326" s="647"/>
      <c r="D326" s="647"/>
      <c r="E326" s="647"/>
      <c r="F326" s="647"/>
      <c r="G326" s="647"/>
      <c r="H326" s="647"/>
      <c r="I326" s="647"/>
      <c r="J326" s="647"/>
      <c r="K326" s="647"/>
      <c r="L326" s="647"/>
      <c r="M326" s="647"/>
      <c r="N326" s="647"/>
      <c r="O326" s="647"/>
      <c r="P326" s="647"/>
      <c r="Q326" s="647"/>
      <c r="R326" s="647"/>
      <c r="S326" s="647"/>
      <c r="T326" s="647"/>
      <c r="U326" s="647"/>
      <c r="V326" s="647"/>
      <c r="W326" s="647"/>
      <c r="X326" s="647"/>
      <c r="Y326" s="647"/>
      <c r="Z326" s="647"/>
      <c r="AA326" s="647"/>
      <c r="AB326" s="647"/>
      <c r="AC326" s="647"/>
      <c r="AD326" s="647"/>
      <c r="AE326" s="647"/>
      <c r="AF326" s="647"/>
      <c r="AG326" s="647"/>
      <c r="AH326" s="647"/>
      <c r="AJ326" s="581"/>
      <c r="AK326" s="582"/>
      <c r="AL326" s="582"/>
      <c r="AM326" s="582"/>
      <c r="AN326" s="583"/>
      <c r="AO326" s="29"/>
    </row>
    <row r="327" spans="1:49" ht="19.5" thickBot="1" x14ac:dyDescent="0.45">
      <c r="A327" s="389"/>
      <c r="B327" s="659" t="s">
        <v>418</v>
      </c>
      <c r="C327" s="659"/>
      <c r="D327" s="659"/>
      <c r="E327" s="659"/>
      <c r="F327" s="659"/>
      <c r="G327" s="659"/>
      <c r="H327" s="659"/>
      <c r="I327" s="659"/>
      <c r="J327" s="659"/>
      <c r="K327" s="659"/>
      <c r="L327" s="659"/>
      <c r="M327" s="659"/>
      <c r="N327" s="659"/>
      <c r="O327" s="659"/>
      <c r="P327" s="659"/>
      <c r="Q327" s="659"/>
      <c r="R327" s="659"/>
      <c r="S327" s="659"/>
      <c r="T327" s="659"/>
      <c r="U327" s="659"/>
      <c r="V327" s="659"/>
      <c r="W327" s="659"/>
      <c r="X327" s="659"/>
      <c r="Y327" s="659"/>
      <c r="Z327" s="659"/>
      <c r="AA327" s="659"/>
      <c r="AB327" s="659"/>
      <c r="AC327" s="659"/>
      <c r="AD327" s="659"/>
      <c r="AE327" s="659"/>
      <c r="AF327" s="659"/>
      <c r="AG327" s="659"/>
      <c r="AH327" s="659"/>
      <c r="AJ327" s="594"/>
      <c r="AK327" s="595"/>
      <c r="AL327" s="595"/>
      <c r="AM327" s="595"/>
      <c r="AN327" s="596"/>
      <c r="AO327" s="29"/>
    </row>
    <row r="328" spans="1:49" ht="19.5" thickTop="1" x14ac:dyDescent="0.4">
      <c r="A328" s="389"/>
      <c r="B328" s="389"/>
      <c r="C328" s="389"/>
      <c r="D328" s="389"/>
      <c r="E328" s="389"/>
      <c r="F328" s="389"/>
      <c r="G328" s="389"/>
      <c r="H328" s="389"/>
      <c r="I328" s="389"/>
      <c r="J328" s="389"/>
      <c r="K328" s="389"/>
      <c r="L328" s="389"/>
      <c r="M328" s="389"/>
      <c r="N328" s="389"/>
      <c r="O328" s="389"/>
      <c r="P328" s="389"/>
      <c r="Q328" s="389"/>
      <c r="R328" s="389"/>
      <c r="S328" s="389"/>
      <c r="T328" s="389"/>
      <c r="U328" s="389"/>
      <c r="V328" s="389"/>
      <c r="W328" s="389"/>
      <c r="X328" s="389"/>
      <c r="Y328" s="389"/>
      <c r="Z328" s="389"/>
      <c r="AA328" s="389"/>
      <c r="AB328" s="389"/>
      <c r="AC328" s="389"/>
      <c r="AD328" s="389"/>
      <c r="AE328" s="389"/>
      <c r="AF328" s="389"/>
      <c r="AG328" s="389"/>
      <c r="AH328" s="389"/>
    </row>
    <row r="329" spans="1:49" s="264" customFormat="1" x14ac:dyDescent="0.4">
      <c r="AJ329" s="265"/>
      <c r="AK329" s="265"/>
      <c r="AL329" s="265"/>
      <c r="AM329" s="265"/>
      <c r="AN329" s="265"/>
      <c r="AO329" s="265"/>
      <c r="AS329"/>
      <c r="AT329"/>
      <c r="AU329"/>
      <c r="AV329"/>
      <c r="AW329"/>
    </row>
    <row r="330" spans="1:49" ht="20.25" thickBot="1" x14ac:dyDescent="0.45">
      <c r="A330" s="639" t="s">
        <v>435</v>
      </c>
      <c r="B330" s="639"/>
      <c r="C330" s="639"/>
      <c r="D330" s="639"/>
      <c r="E330" s="639"/>
      <c r="F330" s="639"/>
      <c r="G330" s="639"/>
      <c r="H330" s="639"/>
      <c r="I330" s="639"/>
      <c r="J330" s="639"/>
      <c r="K330" s="639"/>
      <c r="L330" s="639"/>
      <c r="M330" s="639"/>
      <c r="N330" s="639"/>
      <c r="O330" s="639"/>
      <c r="P330" s="639"/>
      <c r="Q330" s="639"/>
      <c r="R330" s="639"/>
      <c r="S330" s="639"/>
      <c r="T330" s="639"/>
      <c r="U330" s="639"/>
      <c r="V330" s="639"/>
      <c r="W330" s="639"/>
      <c r="X330" s="639"/>
      <c r="Y330" s="639"/>
      <c r="Z330" s="639"/>
      <c r="AA330" s="639"/>
      <c r="AB330" s="639"/>
      <c r="AC330" s="639"/>
      <c r="AD330" s="639"/>
      <c r="AE330" s="639"/>
      <c r="AF330" s="639"/>
      <c r="AG330" s="639"/>
      <c r="AH330" s="639"/>
      <c r="AS330" s="223"/>
      <c r="AT330" s="223"/>
      <c r="AU330" s="223"/>
      <c r="AV330" s="223"/>
      <c r="AW330" s="223"/>
    </row>
    <row r="331" spans="1:49" s="223" customFormat="1" ht="20.25" thickTop="1" thickBot="1" x14ac:dyDescent="0.45">
      <c r="B331" s="627" t="s">
        <v>420</v>
      </c>
      <c r="C331" s="627"/>
      <c r="D331" s="627"/>
      <c r="E331" s="627"/>
      <c r="F331" s="627"/>
      <c r="G331" s="627"/>
      <c r="H331" s="627"/>
      <c r="I331" s="627"/>
      <c r="J331" s="627"/>
      <c r="K331" s="627"/>
      <c r="L331" s="627"/>
      <c r="M331" s="627"/>
      <c r="N331" s="627"/>
      <c r="O331" s="627"/>
      <c r="P331" s="627"/>
      <c r="Q331" s="627"/>
      <c r="R331" s="627"/>
      <c r="S331" s="627"/>
      <c r="T331" s="627"/>
      <c r="U331" s="627"/>
      <c r="V331" s="627"/>
      <c r="W331" s="627"/>
      <c r="X331" s="627"/>
      <c r="Y331" s="627"/>
      <c r="Z331" s="627"/>
      <c r="AA331" s="627"/>
      <c r="AB331" s="627"/>
      <c r="AC331" s="627"/>
      <c r="AD331" s="627"/>
      <c r="AE331" s="627"/>
      <c r="AF331" s="627"/>
      <c r="AG331" s="627"/>
      <c r="AH331" s="627"/>
      <c r="AJ331" s="557"/>
      <c r="AK331" s="558"/>
      <c r="AL331" s="558"/>
      <c r="AM331" s="558"/>
      <c r="AN331" s="559"/>
    </row>
    <row r="332" spans="1:49" s="223" customFormat="1" ht="19.5" thickTop="1" x14ac:dyDescent="0.4">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row>
    <row r="333" spans="1:49" s="223" customFormat="1" ht="19.5" thickBot="1" x14ac:dyDescent="0.45">
      <c r="B333" s="580" t="s">
        <v>422</v>
      </c>
      <c r="C333" s="580"/>
      <c r="D333" s="580"/>
      <c r="E333" s="580"/>
      <c r="F333" s="580"/>
      <c r="G333" s="580"/>
      <c r="H333" s="580"/>
      <c r="I333" s="580"/>
      <c r="J333" s="580"/>
      <c r="K333" s="580"/>
      <c r="L333" s="580"/>
      <c r="M333" s="580"/>
      <c r="N333" s="580"/>
      <c r="O333" s="580"/>
      <c r="P333" s="580"/>
      <c r="Q333" s="580"/>
      <c r="R333" s="580"/>
      <c r="S333" s="580"/>
      <c r="T333" s="580"/>
      <c r="U333" s="580"/>
      <c r="V333" s="580"/>
      <c r="W333" s="580"/>
      <c r="X333" s="580"/>
      <c r="Y333" s="580"/>
      <c r="Z333" s="580"/>
      <c r="AA333" s="580"/>
      <c r="AB333" s="580"/>
      <c r="AC333" s="580"/>
      <c r="AD333" s="580"/>
      <c r="AE333" s="580"/>
      <c r="AF333" s="580"/>
      <c r="AG333" s="580"/>
      <c r="AH333" s="580"/>
    </row>
    <row r="334" spans="1:49" s="223" customFormat="1" ht="19.5" thickTop="1" x14ac:dyDescent="0.4">
      <c r="B334" s="580" t="s">
        <v>421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J334" s="577"/>
      <c r="AK334" s="578"/>
      <c r="AL334" s="578"/>
      <c r="AM334" s="578"/>
      <c r="AN334" s="579"/>
    </row>
    <row r="335" spans="1:49" s="223" customFormat="1" x14ac:dyDescent="0.4">
      <c r="B335" s="580" t="s">
        <v>423</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J335" s="581"/>
      <c r="AK335" s="582"/>
      <c r="AL335" s="582"/>
      <c r="AM335" s="582"/>
      <c r="AN335" s="583"/>
    </row>
    <row r="336" spans="1:49" s="223" customFormat="1" x14ac:dyDescent="0.4">
      <c r="B336" s="580" t="s">
        <v>424</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J336" s="581"/>
      <c r="AK336" s="582"/>
      <c r="AL336" s="582"/>
      <c r="AM336" s="582"/>
      <c r="AN336" s="583"/>
    </row>
    <row r="337" spans="1:49" s="223" customFormat="1" x14ac:dyDescent="0.4">
      <c r="B337" s="580" t="s">
        <v>425</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J337" s="581"/>
      <c r="AK337" s="582"/>
      <c r="AL337" s="582"/>
      <c r="AM337" s="582"/>
      <c r="AN337" s="583"/>
    </row>
    <row r="338" spans="1:49" s="223" customFormat="1" ht="19.5" thickBot="1" x14ac:dyDescent="0.45">
      <c r="B338" s="580" t="s">
        <v>426</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J338" s="594"/>
      <c r="AK338" s="595"/>
      <c r="AL338" s="595"/>
      <c r="AM338" s="595"/>
      <c r="AN338" s="596"/>
    </row>
    <row r="339" spans="1:49" s="223" customFormat="1" ht="19.5" thickTop="1" x14ac:dyDescent="0.4">
      <c r="AS339"/>
      <c r="AT339"/>
      <c r="AU339"/>
      <c r="AV339"/>
      <c r="AW339"/>
    </row>
    <row r="340" spans="1:49" ht="19.5" x14ac:dyDescent="0.4">
      <c r="A340" s="639" t="s">
        <v>419</v>
      </c>
      <c r="B340" s="639"/>
      <c r="C340" s="639"/>
      <c r="D340" s="639"/>
      <c r="E340" s="639"/>
      <c r="F340" s="639"/>
      <c r="G340" s="639"/>
      <c r="H340" s="639"/>
      <c r="I340" s="639"/>
      <c r="J340" s="639"/>
      <c r="K340" s="639"/>
      <c r="L340" s="639"/>
      <c r="M340" s="639"/>
      <c r="N340" s="639"/>
      <c r="O340" s="639"/>
      <c r="P340" s="639"/>
      <c r="Q340" s="639"/>
      <c r="R340" s="639"/>
      <c r="S340" s="639"/>
      <c r="T340" s="639"/>
      <c r="U340" s="639"/>
      <c r="V340" s="639"/>
      <c r="W340" s="639"/>
      <c r="X340" s="639"/>
      <c r="Y340" s="639"/>
      <c r="Z340" s="639"/>
      <c r="AA340" s="639"/>
      <c r="AB340" s="639"/>
      <c r="AC340" s="639"/>
      <c r="AD340" s="639"/>
      <c r="AE340" s="639"/>
      <c r="AF340" s="639"/>
      <c r="AG340" s="639"/>
      <c r="AH340" s="639"/>
    </row>
    <row r="341" spans="1:49" ht="19.5" thickBot="1" x14ac:dyDescent="0.45">
      <c r="A341" s="580" t="str">
        <f>"（１） 園児の健康診断の実施状況（"&amp;表紙!B2&amp;DBCS(表紙!C2-1)&amp;"年度の状況）    ★確認資料：児童簿、健康診断書"</f>
        <v>（１） 園児の健康診断の実施状況（令和６年度の状況）    ★確認資料：児童簿、健康診断書</v>
      </c>
      <c r="B341" s="580"/>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J341" s="5"/>
      <c r="AK341" s="5"/>
      <c r="AL341" s="5"/>
      <c r="AM341" s="5"/>
      <c r="AN341" s="5"/>
      <c r="AO341" s="34"/>
    </row>
    <row r="342" spans="1:49" ht="19.5" thickTop="1" x14ac:dyDescent="0.4">
      <c r="B342" s="573" t="s">
        <v>570</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J342" s="577"/>
      <c r="AK342" s="578"/>
      <c r="AL342" s="578"/>
      <c r="AM342" s="578"/>
      <c r="AN342" s="579"/>
      <c r="AO342" s="29"/>
    </row>
    <row r="343" spans="1:49" ht="19.5" thickBot="1" x14ac:dyDescent="0.45">
      <c r="B343" s="580" t="s">
        <v>59</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J343" s="594"/>
      <c r="AK343" s="595"/>
      <c r="AL343" s="595"/>
      <c r="AM343" s="595"/>
      <c r="AN343" s="596"/>
      <c r="AO343" s="29"/>
    </row>
    <row r="344" spans="1:49" ht="20.25" thickTop="1" thickBot="1" x14ac:dyDescent="0.45">
      <c r="B344" s="739" t="s">
        <v>541</v>
      </c>
      <c r="C344" s="739"/>
      <c r="D344" s="739"/>
      <c r="E344" s="739"/>
      <c r="F344" s="739"/>
      <c r="G344" s="113" t="s">
        <v>125</v>
      </c>
      <c r="H344" s="635"/>
      <c r="I344" s="636"/>
      <c r="J344" s="637"/>
      <c r="K344" s="642" t="s">
        <v>127</v>
      </c>
      <c r="L344" s="626"/>
      <c r="M344" s="631" t="s">
        <v>129</v>
      </c>
      <c r="N344" s="631"/>
      <c r="O344" s="631"/>
      <c r="P344" s="632"/>
      <c r="Q344" s="740"/>
      <c r="R344" s="741"/>
      <c r="S344" s="741"/>
      <c r="T344" s="741"/>
      <c r="U344" s="741"/>
      <c r="V344" s="741"/>
      <c r="W344" s="741"/>
      <c r="X344" s="741"/>
      <c r="Y344" s="741"/>
      <c r="Z344" s="741"/>
      <c r="AA344" s="741"/>
      <c r="AB344" s="741"/>
      <c r="AC344" s="741"/>
      <c r="AD344" s="741"/>
      <c r="AE344" s="741"/>
      <c r="AF344" s="741"/>
      <c r="AG344" s="741"/>
      <c r="AH344" s="742"/>
      <c r="AI344" s="31"/>
    </row>
    <row r="345" spans="1:49" ht="20.25" thickTop="1" thickBot="1" x14ac:dyDescent="0.45">
      <c r="B345" s="739" t="s">
        <v>540</v>
      </c>
      <c r="C345" s="739"/>
      <c r="D345" s="739"/>
      <c r="E345" s="739"/>
      <c r="F345" s="739"/>
      <c r="G345" s="739"/>
      <c r="H345" s="739"/>
      <c r="I345" s="739"/>
      <c r="J345" s="739"/>
      <c r="K345" s="739"/>
      <c r="L345" s="739"/>
      <c r="M345" s="739"/>
      <c r="N345" s="739"/>
      <c r="O345" s="739"/>
      <c r="P345" s="719"/>
      <c r="Q345" s="760"/>
      <c r="R345" s="761"/>
      <c r="S345" s="761"/>
      <c r="T345" s="761"/>
      <c r="U345" s="761"/>
      <c r="V345" s="761"/>
      <c r="W345" s="761"/>
      <c r="X345" s="761"/>
      <c r="Y345" s="761"/>
      <c r="Z345" s="761"/>
      <c r="AA345" s="761"/>
      <c r="AB345" s="761"/>
      <c r="AC345" s="761"/>
      <c r="AD345" s="761"/>
      <c r="AE345" s="761"/>
      <c r="AF345" s="761"/>
      <c r="AG345" s="761"/>
      <c r="AH345" s="762"/>
      <c r="AO345" s="34"/>
    </row>
    <row r="346" spans="1:49" ht="20.25" thickTop="1" thickBot="1" x14ac:dyDescent="0.45">
      <c r="B346" s="647" t="s">
        <v>571</v>
      </c>
      <c r="C346" s="647"/>
      <c r="D346" s="647"/>
      <c r="E346" s="647"/>
      <c r="F346" s="647"/>
      <c r="G346" s="647"/>
      <c r="H346" s="647"/>
      <c r="I346" s="647"/>
      <c r="J346" s="647"/>
      <c r="K346" s="647"/>
      <c r="L346" s="647"/>
      <c r="M346" s="647"/>
      <c r="N346" s="647"/>
      <c r="O346" s="647"/>
      <c r="P346" s="647"/>
      <c r="Q346" s="647"/>
      <c r="R346" s="647"/>
      <c r="S346" s="647"/>
      <c r="T346" s="647"/>
      <c r="U346" s="647"/>
      <c r="V346" s="647"/>
      <c r="W346" s="647"/>
      <c r="X346" s="647"/>
      <c r="Y346" s="647"/>
      <c r="Z346" s="647"/>
      <c r="AA346" s="647"/>
      <c r="AB346" s="647"/>
      <c r="AC346" s="647"/>
      <c r="AD346" s="647"/>
      <c r="AE346" s="647"/>
      <c r="AF346" s="647"/>
      <c r="AG346" s="647"/>
      <c r="AH346" s="647"/>
      <c r="AJ346" s="557"/>
      <c r="AK346" s="558"/>
      <c r="AL346" s="558"/>
      <c r="AM346" s="558"/>
      <c r="AN346" s="559"/>
      <c r="AO346" s="29"/>
    </row>
    <row r="347" spans="1:49" ht="20.25" thickTop="1" thickBot="1" x14ac:dyDescent="0.45">
      <c r="B347" s="580" t="s">
        <v>542</v>
      </c>
      <c r="C347" s="580"/>
      <c r="D347" s="580"/>
      <c r="E347" s="580"/>
      <c r="F347" s="580"/>
      <c r="G347" s="19" t="s">
        <v>128</v>
      </c>
      <c r="H347" s="615"/>
      <c r="I347" s="616"/>
      <c r="J347" s="617"/>
      <c r="K347" s="5" t="s">
        <v>126</v>
      </c>
      <c r="L347" s="5"/>
      <c r="M347" s="631" t="s">
        <v>129</v>
      </c>
      <c r="N347" s="631"/>
      <c r="O347" s="631"/>
      <c r="P347" s="632"/>
      <c r="Q347" s="688"/>
      <c r="R347" s="689"/>
      <c r="S347" s="689"/>
      <c r="T347" s="689"/>
      <c r="U347" s="689"/>
      <c r="V347" s="689"/>
      <c r="W347" s="689"/>
      <c r="X347" s="689"/>
      <c r="Y347" s="689"/>
      <c r="Z347" s="689"/>
      <c r="AA347" s="689"/>
      <c r="AB347" s="689"/>
      <c r="AC347" s="689"/>
      <c r="AD347" s="689"/>
      <c r="AE347" s="689"/>
      <c r="AF347" s="689"/>
      <c r="AG347" s="689"/>
      <c r="AH347" s="726"/>
      <c r="AI347" s="31"/>
    </row>
    <row r="348" spans="1:49" ht="20.25" thickTop="1" thickBot="1" x14ac:dyDescent="0.45">
      <c r="B348" s="580" t="s">
        <v>543</v>
      </c>
      <c r="C348" s="580"/>
      <c r="D348" s="580"/>
      <c r="E348" s="580"/>
      <c r="F348" s="580"/>
      <c r="G348" s="19" t="s">
        <v>125</v>
      </c>
      <c r="H348" s="653"/>
      <c r="I348" s="654"/>
      <c r="J348" s="655"/>
      <c r="K348" s="5" t="s">
        <v>126</v>
      </c>
      <c r="L348" s="5"/>
      <c r="M348" s="5"/>
      <c r="N348" s="5"/>
      <c r="O348" s="5"/>
      <c r="P348" s="5"/>
      <c r="Q348" s="5"/>
      <c r="R348" s="5"/>
      <c r="S348" s="5"/>
      <c r="T348" s="5"/>
      <c r="U348" s="5"/>
      <c r="V348" s="5"/>
      <c r="W348" s="5"/>
      <c r="X348" s="5"/>
      <c r="Y348" s="5"/>
      <c r="Z348" s="5"/>
      <c r="AA348" s="5"/>
      <c r="AB348" s="5"/>
      <c r="AC348" s="5"/>
      <c r="AD348" s="5"/>
      <c r="AE348" s="5"/>
      <c r="AF348" s="5"/>
      <c r="AO348" s="34"/>
    </row>
    <row r="349" spans="1:49" ht="20.25" thickTop="1" thickBot="1" x14ac:dyDescent="0.45">
      <c r="B349" s="647" t="s">
        <v>572</v>
      </c>
      <c r="C349" s="647"/>
      <c r="D349" s="647"/>
      <c r="E349" s="647"/>
      <c r="F349" s="647"/>
      <c r="G349" s="647"/>
      <c r="H349" s="647"/>
      <c r="I349" s="647"/>
      <c r="J349" s="647"/>
      <c r="K349" s="647"/>
      <c r="L349" s="647"/>
      <c r="M349" s="647"/>
      <c r="N349" s="647"/>
      <c r="O349" s="647"/>
      <c r="P349" s="647"/>
      <c r="Q349" s="647"/>
      <c r="R349" s="647"/>
      <c r="S349" s="647"/>
      <c r="T349" s="647"/>
      <c r="U349" s="647"/>
      <c r="V349" s="647"/>
      <c r="W349" s="647"/>
      <c r="X349" s="647"/>
      <c r="Y349" s="647"/>
      <c r="Z349" s="647"/>
      <c r="AA349" s="647"/>
      <c r="AB349" s="647"/>
      <c r="AC349" s="647"/>
      <c r="AD349" s="647"/>
      <c r="AE349" s="647"/>
      <c r="AF349" s="647"/>
      <c r="AG349" s="647"/>
      <c r="AH349" s="647"/>
      <c r="AJ349" s="557"/>
      <c r="AK349" s="558"/>
      <c r="AL349" s="558"/>
      <c r="AM349" s="558"/>
      <c r="AN349" s="559"/>
      <c r="AO349" s="29"/>
    </row>
    <row r="350" spans="1:49" ht="19.5" thickTop="1" x14ac:dyDescent="0.4"/>
    <row r="351" spans="1:49" ht="19.5" thickBot="1" x14ac:dyDescent="0.45">
      <c r="A351" s="580" t="s">
        <v>427</v>
      </c>
      <c r="B351" s="580"/>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row>
    <row r="352" spans="1:49" ht="20.25" thickTop="1" thickBot="1" x14ac:dyDescent="0.45">
      <c r="B352" s="627" t="s">
        <v>428</v>
      </c>
      <c r="C352" s="627"/>
      <c r="D352" s="627"/>
      <c r="E352" s="627"/>
      <c r="F352" s="627"/>
      <c r="G352" s="627"/>
      <c r="H352" s="627"/>
      <c r="I352" s="627"/>
      <c r="J352" s="627"/>
      <c r="K352" s="627"/>
      <c r="L352" s="627"/>
      <c r="M352" s="627"/>
      <c r="N352" s="627"/>
      <c r="O352" s="627"/>
      <c r="P352" s="627"/>
      <c r="Q352" s="627"/>
      <c r="R352" s="627"/>
      <c r="S352" s="627"/>
      <c r="T352" s="627"/>
      <c r="U352" s="627"/>
      <c r="V352" s="627"/>
      <c r="W352" s="627"/>
      <c r="X352" s="627"/>
      <c r="Y352" s="627"/>
      <c r="Z352" s="627"/>
      <c r="AA352" s="627"/>
      <c r="AB352" s="627"/>
      <c r="AC352" s="627"/>
      <c r="AD352" s="627"/>
      <c r="AE352" s="627"/>
      <c r="AF352" s="627"/>
      <c r="AG352" s="627"/>
      <c r="AH352" s="627"/>
      <c r="AJ352" s="557"/>
      <c r="AK352" s="558"/>
      <c r="AL352" s="558"/>
      <c r="AM352" s="558"/>
      <c r="AN352" s="559"/>
      <c r="AO352" s="34"/>
    </row>
    <row r="353" spans="1:41" ht="19.5" thickTop="1" x14ac:dyDescent="0.4">
      <c r="B353" s="627"/>
      <c r="C353" s="627"/>
      <c r="D353" s="627"/>
      <c r="E353" s="627"/>
      <c r="F353" s="627"/>
      <c r="G353" s="627"/>
      <c r="H353" s="627"/>
      <c r="I353" s="627"/>
      <c r="J353" s="627"/>
      <c r="K353" s="627"/>
      <c r="L353" s="627"/>
      <c r="M353" s="627"/>
      <c r="N353" s="627"/>
      <c r="O353" s="627"/>
      <c r="P353" s="627"/>
      <c r="Q353" s="627"/>
      <c r="R353" s="627"/>
      <c r="S353" s="627"/>
      <c r="T353" s="627"/>
      <c r="U353" s="627"/>
      <c r="V353" s="627"/>
      <c r="W353" s="627"/>
      <c r="X353" s="627"/>
      <c r="Y353" s="627"/>
      <c r="Z353" s="627"/>
      <c r="AA353" s="627"/>
      <c r="AB353" s="627"/>
      <c r="AC353" s="627"/>
      <c r="AD353" s="627"/>
      <c r="AE353" s="627"/>
      <c r="AF353" s="627"/>
      <c r="AG353" s="627"/>
      <c r="AH353" s="627"/>
      <c r="AO353" s="29"/>
    </row>
    <row r="354" spans="1:41" ht="19.5" thickBot="1" x14ac:dyDescent="0.45">
      <c r="B354" s="627"/>
      <c r="C354" s="627"/>
      <c r="D354" s="627"/>
      <c r="E354" s="627"/>
      <c r="F354" s="627"/>
      <c r="G354" s="627"/>
      <c r="H354" s="627"/>
      <c r="I354" s="627"/>
      <c r="J354" s="627"/>
      <c r="K354" s="627"/>
      <c r="L354" s="627"/>
      <c r="M354" s="627"/>
      <c r="N354" s="627"/>
      <c r="O354" s="627"/>
      <c r="P354" s="627"/>
      <c r="Q354" s="627"/>
      <c r="R354" s="627"/>
      <c r="S354" s="627"/>
      <c r="T354" s="627"/>
      <c r="U354" s="627"/>
      <c r="V354" s="627"/>
      <c r="W354" s="627"/>
      <c r="X354" s="627"/>
      <c r="Y354" s="627"/>
      <c r="Z354" s="627"/>
      <c r="AA354" s="627"/>
      <c r="AB354" s="627"/>
      <c r="AC354" s="627"/>
      <c r="AD354" s="627"/>
      <c r="AE354" s="627"/>
      <c r="AF354" s="627"/>
      <c r="AG354" s="627"/>
      <c r="AH354" s="627"/>
    </row>
    <row r="355" spans="1:41" ht="20.25" thickTop="1" thickBot="1" x14ac:dyDescent="0.45">
      <c r="B355" s="627" t="s">
        <v>335</v>
      </c>
      <c r="C355" s="627"/>
      <c r="D355" s="627"/>
      <c r="E355" s="627"/>
      <c r="F355" s="627"/>
      <c r="G355" s="627"/>
      <c r="H355" s="627"/>
      <c r="I355" s="627"/>
      <c r="J355" s="627"/>
      <c r="K355" s="627"/>
      <c r="L355" s="627"/>
      <c r="M355" s="627"/>
      <c r="N355" s="627"/>
      <c r="O355" s="627"/>
      <c r="P355" s="627"/>
      <c r="Q355" s="627"/>
      <c r="R355" s="627"/>
      <c r="S355" s="627"/>
      <c r="T355" s="627"/>
      <c r="U355" s="627"/>
      <c r="V355" s="627"/>
      <c r="W355" s="627"/>
      <c r="X355" s="627"/>
      <c r="Y355" s="627"/>
      <c r="Z355" s="627"/>
      <c r="AA355" s="627"/>
      <c r="AB355" s="627"/>
      <c r="AC355" s="627"/>
      <c r="AD355" s="627"/>
      <c r="AE355" s="627"/>
      <c r="AF355" s="627"/>
      <c r="AG355" s="627"/>
      <c r="AH355" s="627"/>
      <c r="AJ355" s="557"/>
      <c r="AK355" s="558"/>
      <c r="AL355" s="558"/>
      <c r="AM355" s="558"/>
      <c r="AN355" s="559"/>
      <c r="AO355" s="34"/>
    </row>
    <row r="356" spans="1:41" ht="19.5" thickTop="1" x14ac:dyDescent="0.4">
      <c r="B356" s="627"/>
      <c r="C356" s="627"/>
      <c r="D356" s="627"/>
      <c r="E356" s="627"/>
      <c r="F356" s="627"/>
      <c r="G356" s="627"/>
      <c r="H356" s="627"/>
      <c r="I356" s="627"/>
      <c r="J356" s="627"/>
      <c r="K356" s="627"/>
      <c r="L356" s="627"/>
      <c r="M356" s="627"/>
      <c r="N356" s="627"/>
      <c r="O356" s="627"/>
      <c r="P356" s="627"/>
      <c r="Q356" s="627"/>
      <c r="R356" s="627"/>
      <c r="S356" s="627"/>
      <c r="T356" s="627"/>
      <c r="U356" s="627"/>
      <c r="V356" s="627"/>
      <c r="W356" s="627"/>
      <c r="X356" s="627"/>
      <c r="Y356" s="627"/>
      <c r="Z356" s="627"/>
      <c r="AA356" s="627"/>
      <c r="AB356" s="627"/>
      <c r="AC356" s="627"/>
      <c r="AD356" s="627"/>
      <c r="AE356" s="627"/>
      <c r="AF356" s="627"/>
      <c r="AG356" s="627"/>
      <c r="AH356" s="627"/>
      <c r="AO356" s="29"/>
    </row>
    <row r="357" spans="1:41" ht="19.5" thickBot="1" x14ac:dyDescent="0.45">
      <c r="B357" s="580" t="s">
        <v>60</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O357" s="34"/>
    </row>
    <row r="358" spans="1:41" ht="19.5" thickTop="1" x14ac:dyDescent="0.4">
      <c r="B358" s="580" t="s">
        <v>546</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J358" s="577"/>
      <c r="AK358" s="578"/>
      <c r="AL358" s="578"/>
      <c r="AM358" s="578"/>
      <c r="AN358" s="579"/>
      <c r="AO358" s="29"/>
    </row>
    <row r="359" spans="1:41" ht="19.5" thickBot="1" x14ac:dyDescent="0.45">
      <c r="B359" s="580" t="s">
        <v>547</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J359" s="594"/>
      <c r="AK359" s="595"/>
      <c r="AL359" s="595"/>
      <c r="AM359" s="595"/>
      <c r="AN359" s="596"/>
      <c r="AO359" s="29"/>
    </row>
    <row r="360" spans="1:41" ht="19.5" thickTop="1" x14ac:dyDescent="0.4"/>
    <row r="361" spans="1:41" ht="19.5" thickBot="1" x14ac:dyDescent="0.45">
      <c r="A361" s="580" t="s">
        <v>429</v>
      </c>
      <c r="B361" s="580"/>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row>
    <row r="362" spans="1:41" ht="20.25" thickTop="1" thickBot="1" x14ac:dyDescent="0.45">
      <c r="B362" s="627" t="s">
        <v>430</v>
      </c>
      <c r="C362" s="627"/>
      <c r="D362" s="627"/>
      <c r="E362" s="627"/>
      <c r="F362" s="627"/>
      <c r="G362" s="627"/>
      <c r="H362" s="627"/>
      <c r="I362" s="627"/>
      <c r="J362" s="627"/>
      <c r="K362" s="627"/>
      <c r="L362" s="627"/>
      <c r="M362" s="627"/>
      <c r="N362" s="627"/>
      <c r="O362" s="627"/>
      <c r="P362" s="627"/>
      <c r="Q362" s="627"/>
      <c r="R362" s="627"/>
      <c r="S362" s="627"/>
      <c r="T362" s="627"/>
      <c r="U362" s="627"/>
      <c r="V362" s="627"/>
      <c r="W362" s="627"/>
      <c r="X362" s="627"/>
      <c r="Y362" s="627"/>
      <c r="Z362" s="627"/>
      <c r="AA362" s="627"/>
      <c r="AB362" s="627"/>
      <c r="AC362" s="627"/>
      <c r="AD362" s="627"/>
      <c r="AE362" s="627"/>
      <c r="AF362" s="627"/>
      <c r="AG362" s="627"/>
      <c r="AH362" s="627"/>
      <c r="AJ362" s="557"/>
      <c r="AK362" s="558"/>
      <c r="AL362" s="558"/>
      <c r="AM362" s="558"/>
      <c r="AN362" s="559"/>
      <c r="AO362" s="34"/>
    </row>
    <row r="363" spans="1:41" ht="20.25" thickTop="1" thickBot="1" x14ac:dyDescent="0.45">
      <c r="B363" s="627"/>
      <c r="C363" s="627"/>
      <c r="D363" s="627"/>
      <c r="E363" s="627"/>
      <c r="F363" s="627"/>
      <c r="G363" s="627"/>
      <c r="H363" s="627"/>
      <c r="I363" s="627"/>
      <c r="J363" s="627"/>
      <c r="K363" s="627"/>
      <c r="L363" s="627"/>
      <c r="M363" s="627"/>
      <c r="N363" s="627"/>
      <c r="O363" s="627"/>
      <c r="P363" s="627"/>
      <c r="Q363" s="627"/>
      <c r="R363" s="627"/>
      <c r="S363" s="627"/>
      <c r="T363" s="627"/>
      <c r="U363" s="627"/>
      <c r="V363" s="627"/>
      <c r="W363" s="627"/>
      <c r="X363" s="627"/>
      <c r="Y363" s="627"/>
      <c r="Z363" s="627"/>
      <c r="AA363" s="627"/>
      <c r="AB363" s="627"/>
      <c r="AC363" s="627"/>
      <c r="AD363" s="627"/>
      <c r="AE363" s="627"/>
      <c r="AF363" s="627"/>
      <c r="AG363" s="627"/>
      <c r="AH363" s="627"/>
      <c r="AO363" s="29"/>
    </row>
    <row r="364" spans="1:41" ht="19.5" thickTop="1" x14ac:dyDescent="0.4">
      <c r="B364" s="574" t="s">
        <v>670</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J364" s="577"/>
      <c r="AK364" s="578"/>
      <c r="AL364" s="578"/>
      <c r="AM364" s="578"/>
      <c r="AN364" s="579"/>
      <c r="AO364" s="29"/>
    </row>
    <row r="365" spans="1:41" ht="19.5" thickBot="1" x14ac:dyDescent="0.45">
      <c r="B365" s="580" t="s">
        <v>61</v>
      </c>
      <c r="C365" s="580"/>
      <c r="D365" s="580"/>
      <c r="E365" s="580"/>
      <c r="F365" s="580"/>
      <c r="G365" s="580"/>
      <c r="H365" s="580"/>
      <c r="I365" s="580"/>
      <c r="J365" s="580"/>
      <c r="K365" s="580"/>
      <c r="L365" s="580"/>
      <c r="M365" s="580"/>
      <c r="N365" s="580"/>
      <c r="O365" s="580"/>
      <c r="P365" s="580"/>
      <c r="Q365" s="580"/>
      <c r="R365" s="580"/>
      <c r="S365" s="580"/>
      <c r="T365" s="580"/>
      <c r="U365" s="580"/>
      <c r="V365" s="580"/>
      <c r="W365" s="580"/>
      <c r="X365" s="580"/>
      <c r="Y365" s="580"/>
      <c r="Z365" s="580"/>
      <c r="AA365" s="580"/>
      <c r="AB365" s="580"/>
      <c r="AC365" s="580"/>
      <c r="AD365" s="580"/>
      <c r="AE365" s="580"/>
      <c r="AF365" s="580"/>
      <c r="AG365" s="580"/>
      <c r="AH365" s="580"/>
      <c r="AJ365" s="594"/>
      <c r="AK365" s="595"/>
      <c r="AL365" s="595"/>
      <c r="AM365" s="595"/>
      <c r="AN365" s="596"/>
      <c r="AO365" s="29"/>
    </row>
    <row r="366" spans="1:41" ht="19.5" thickTop="1" x14ac:dyDescent="0.4"/>
    <row r="367" spans="1:41" ht="19.5" thickBot="1" x14ac:dyDescent="0.45">
      <c r="A367" s="580" t="s">
        <v>130</v>
      </c>
      <c r="B367" s="580"/>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O367" s="34"/>
    </row>
    <row r="368" spans="1:41" ht="20.25" thickTop="1" thickBot="1" x14ac:dyDescent="0.45">
      <c r="A368" s="374"/>
      <c r="B368" s="626" t="s">
        <v>62</v>
      </c>
      <c r="C368" s="626"/>
      <c r="D368" s="626"/>
      <c r="E368" s="626"/>
      <c r="F368" s="626"/>
      <c r="G368" s="626"/>
      <c r="H368" s="626"/>
      <c r="I368" s="626"/>
      <c r="J368" s="626"/>
      <c r="K368" s="626"/>
      <c r="L368" s="626"/>
      <c r="M368" s="626"/>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J368" s="557"/>
      <c r="AK368" s="558"/>
      <c r="AL368" s="558"/>
      <c r="AM368" s="558"/>
      <c r="AN368" s="559"/>
      <c r="AO368" s="29"/>
    </row>
    <row r="369" spans="1:43" s="395" customFormat="1" ht="19.5" thickTop="1" x14ac:dyDescent="0.4">
      <c r="B369" s="396"/>
      <c r="C369" s="396"/>
      <c r="D369" s="396"/>
      <c r="E369" s="396"/>
      <c r="F369" s="396"/>
      <c r="G369" s="396"/>
      <c r="H369" s="396"/>
      <c r="I369" s="396"/>
      <c r="J369" s="396"/>
      <c r="K369" s="396"/>
      <c r="L369" s="396"/>
      <c r="M369" s="396"/>
      <c r="N369" s="396"/>
      <c r="O369" s="396"/>
      <c r="P369" s="396"/>
      <c r="Q369" s="396"/>
      <c r="R369" s="396"/>
      <c r="S369" s="396"/>
      <c r="T369" s="396"/>
      <c r="U369" s="396"/>
      <c r="V369" s="396"/>
      <c r="W369" s="396"/>
      <c r="X369" s="396"/>
      <c r="Y369" s="396"/>
      <c r="Z369" s="396"/>
      <c r="AA369" s="396"/>
      <c r="AB369" s="396"/>
      <c r="AC369" s="396"/>
      <c r="AD369" s="396"/>
      <c r="AE369" s="396"/>
      <c r="AF369" s="396"/>
      <c r="AG369" s="396"/>
      <c r="AH369" s="396"/>
      <c r="AJ369" s="400"/>
    </row>
    <row r="370" spans="1:43" x14ac:dyDescent="0.4">
      <c r="A370" s="580" t="s">
        <v>131</v>
      </c>
      <c r="B370" s="580"/>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row>
    <row r="371" spans="1:43" ht="19.5" thickBot="1" x14ac:dyDescent="0.45">
      <c r="B371" s="626" t="s">
        <v>431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row>
    <row r="372" spans="1:43" ht="50.1" customHeight="1" thickTop="1" x14ac:dyDescent="0.4">
      <c r="B372" s="682"/>
      <c r="C372" s="683"/>
      <c r="D372" s="683"/>
      <c r="E372" s="683"/>
      <c r="F372" s="683"/>
      <c r="G372" s="683"/>
      <c r="H372" s="683"/>
      <c r="I372" s="683"/>
      <c r="J372" s="683"/>
      <c r="K372" s="683"/>
      <c r="L372" s="683"/>
      <c r="M372" s="683"/>
      <c r="N372" s="683"/>
      <c r="O372" s="683"/>
      <c r="P372" s="683"/>
      <c r="Q372" s="683"/>
      <c r="R372" s="683"/>
      <c r="S372" s="683"/>
      <c r="T372" s="683"/>
      <c r="U372" s="683"/>
      <c r="V372" s="683"/>
      <c r="W372" s="683"/>
      <c r="X372" s="683"/>
      <c r="Y372" s="683"/>
      <c r="Z372" s="683"/>
      <c r="AA372" s="683"/>
      <c r="AB372" s="683"/>
      <c r="AC372" s="683"/>
      <c r="AD372" s="683"/>
      <c r="AE372" s="683"/>
      <c r="AF372" s="683"/>
      <c r="AG372" s="683"/>
      <c r="AH372" s="683"/>
      <c r="AI372" s="683"/>
      <c r="AJ372" s="683"/>
      <c r="AK372" s="683"/>
      <c r="AL372" s="683"/>
      <c r="AM372" s="683"/>
      <c r="AN372" s="684"/>
    </row>
    <row r="373" spans="1:43" ht="50.1" customHeight="1" thickBot="1" x14ac:dyDescent="0.45">
      <c r="B373" s="685"/>
      <c r="C373" s="686"/>
      <c r="D373" s="686"/>
      <c r="E373" s="686"/>
      <c r="F373" s="686"/>
      <c r="G373" s="686"/>
      <c r="H373" s="686"/>
      <c r="I373" s="686"/>
      <c r="J373" s="686"/>
      <c r="K373" s="686"/>
      <c r="L373" s="686"/>
      <c r="M373" s="686"/>
      <c r="N373" s="686"/>
      <c r="O373" s="686"/>
      <c r="P373" s="686"/>
      <c r="Q373" s="686"/>
      <c r="R373" s="686"/>
      <c r="S373" s="686"/>
      <c r="T373" s="686"/>
      <c r="U373" s="686"/>
      <c r="V373" s="686"/>
      <c r="W373" s="686"/>
      <c r="X373" s="686"/>
      <c r="Y373" s="686"/>
      <c r="Z373" s="686"/>
      <c r="AA373" s="686"/>
      <c r="AB373" s="686"/>
      <c r="AC373" s="686"/>
      <c r="AD373" s="686"/>
      <c r="AE373" s="686"/>
      <c r="AF373" s="686"/>
      <c r="AG373" s="686"/>
      <c r="AH373" s="686"/>
      <c r="AI373" s="686"/>
      <c r="AJ373" s="686"/>
      <c r="AK373" s="686"/>
      <c r="AL373" s="686"/>
      <c r="AM373" s="686"/>
      <c r="AN373" s="687"/>
    </row>
    <row r="374" spans="1:43" s="403" customFormat="1" ht="18.75" customHeight="1" thickTop="1" x14ac:dyDescent="0.4">
      <c r="B374" s="295"/>
      <c r="C374" s="295"/>
      <c r="D374" s="295"/>
      <c r="E374" s="295"/>
      <c r="F374" s="295"/>
      <c r="G374" s="295"/>
      <c r="H374" s="295"/>
      <c r="I374" s="295"/>
      <c r="J374" s="295"/>
      <c r="K374" s="295"/>
      <c r="L374" s="295"/>
      <c r="M374" s="295"/>
      <c r="N374" s="295"/>
      <c r="O374" s="295"/>
      <c r="P374" s="295"/>
      <c r="Q374" s="295"/>
      <c r="R374" s="295"/>
      <c r="S374" s="295"/>
      <c r="T374" s="295"/>
      <c r="U374" s="295"/>
      <c r="V374" s="295"/>
      <c r="W374" s="295"/>
      <c r="X374" s="295"/>
      <c r="Y374" s="295"/>
      <c r="Z374" s="295"/>
      <c r="AA374" s="295"/>
      <c r="AB374" s="295"/>
      <c r="AC374" s="295"/>
      <c r="AD374" s="295"/>
      <c r="AE374" s="295"/>
      <c r="AF374" s="295"/>
      <c r="AG374" s="295"/>
      <c r="AH374" s="295"/>
      <c r="AI374" s="295"/>
      <c r="AJ374" s="295"/>
      <c r="AK374" s="295"/>
      <c r="AL374" s="295"/>
      <c r="AM374" s="295"/>
      <c r="AN374" s="295"/>
    </row>
    <row r="375" spans="1:43" s="403" customFormat="1" ht="18.75" customHeight="1" thickBot="1" x14ac:dyDescent="0.45">
      <c r="A375" s="647" t="s">
        <v>737</v>
      </c>
      <c r="B375" s="647"/>
      <c r="C375" s="647"/>
      <c r="D375" s="647"/>
      <c r="E375" s="647"/>
      <c r="F375" s="647"/>
      <c r="G375" s="647"/>
      <c r="H375" s="647"/>
      <c r="I375" s="647"/>
      <c r="J375" s="647"/>
      <c r="K375" s="647"/>
      <c r="L375" s="647"/>
      <c r="M375" s="647"/>
      <c r="N375" s="647"/>
      <c r="O375" s="647"/>
      <c r="P375" s="647"/>
      <c r="Q375" s="647"/>
      <c r="R375" s="647"/>
      <c r="S375" s="647"/>
      <c r="T375" s="647"/>
      <c r="U375" s="647"/>
      <c r="V375" s="647"/>
      <c r="W375" s="647"/>
      <c r="X375" s="647"/>
      <c r="Y375" s="647"/>
      <c r="Z375" s="647"/>
      <c r="AA375" s="647"/>
      <c r="AB375" s="647"/>
      <c r="AC375" s="647"/>
      <c r="AD375" s="647"/>
      <c r="AE375" s="647"/>
      <c r="AF375" s="647"/>
      <c r="AG375" s="647"/>
      <c r="AH375" s="647"/>
      <c r="AI375" s="295"/>
      <c r="AJ375" s="295"/>
      <c r="AK375" s="295"/>
      <c r="AL375" s="295"/>
      <c r="AM375" s="295"/>
      <c r="AN375" s="295"/>
    </row>
    <row r="376" spans="1:43" s="403" customFormat="1" ht="18.75" customHeight="1" thickTop="1" thickBot="1" x14ac:dyDescent="0.45">
      <c r="A376" s="378"/>
      <c r="B376" s="681" t="s">
        <v>671</v>
      </c>
      <c r="C376" s="681"/>
      <c r="D376" s="681"/>
      <c r="E376" s="681"/>
      <c r="F376" s="681"/>
      <c r="G376" s="681"/>
      <c r="H376" s="681"/>
      <c r="I376" s="681"/>
      <c r="J376" s="681"/>
      <c r="K376" s="681"/>
      <c r="L376" s="681"/>
      <c r="M376" s="681"/>
      <c r="N376" s="681"/>
      <c r="O376" s="681"/>
      <c r="P376" s="681"/>
      <c r="Q376" s="681"/>
      <c r="R376" s="681"/>
      <c r="S376" s="681"/>
      <c r="T376" s="681"/>
      <c r="U376" s="681"/>
      <c r="V376" s="681"/>
      <c r="W376" s="681"/>
      <c r="X376" s="681"/>
      <c r="Y376" s="681"/>
      <c r="Z376" s="681"/>
      <c r="AA376" s="681"/>
      <c r="AB376" s="681"/>
      <c r="AC376" s="681"/>
      <c r="AD376" s="681"/>
      <c r="AE376" s="681"/>
      <c r="AF376" s="681"/>
      <c r="AG376" s="681"/>
      <c r="AH376" s="681"/>
      <c r="AI376" s="295"/>
      <c r="AJ376" s="557"/>
      <c r="AK376" s="558"/>
      <c r="AL376" s="558"/>
      <c r="AM376" s="558"/>
      <c r="AN376" s="559"/>
    </row>
    <row r="377" spans="1:43" ht="19.5" thickTop="1" x14ac:dyDescent="0.4"/>
    <row r="378" spans="1:43" x14ac:dyDescent="0.4">
      <c r="D378" s="5"/>
      <c r="E378" s="5"/>
      <c r="F378" s="5"/>
    </row>
    <row r="379" spans="1:43" ht="19.5" x14ac:dyDescent="0.4">
      <c r="A379" s="639" t="s">
        <v>432</v>
      </c>
      <c r="B379" s="639"/>
      <c r="C379" s="639"/>
      <c r="D379" s="639"/>
      <c r="E379" s="639"/>
      <c r="F379" s="639"/>
      <c r="G379" s="639"/>
      <c r="H379" s="639"/>
      <c r="I379" s="639"/>
      <c r="J379" s="639"/>
      <c r="K379" s="639"/>
      <c r="L379" s="639"/>
      <c r="M379" s="639"/>
      <c r="N379" s="639"/>
      <c r="O379" s="639"/>
      <c r="P379" s="639"/>
      <c r="Q379" s="639"/>
      <c r="R379" s="639"/>
      <c r="S379" s="639"/>
      <c r="T379" s="639"/>
      <c r="U379" s="639"/>
      <c r="V379" s="639"/>
      <c r="W379" s="639"/>
      <c r="X379" s="639"/>
      <c r="Y379" s="639"/>
      <c r="Z379" s="639"/>
      <c r="AA379" s="639"/>
      <c r="AB379" s="639"/>
      <c r="AC379" s="639"/>
      <c r="AD379" s="639"/>
      <c r="AE379" s="639"/>
      <c r="AF379" s="639"/>
      <c r="AG379" s="639"/>
      <c r="AH379" s="639"/>
    </row>
    <row r="380" spans="1:43" ht="19.5" thickBot="1" x14ac:dyDescent="0.45">
      <c r="A380" s="580" t="str">
        <f>"（１） 給食打合せ会議（"&amp;表紙!B2&amp;DBCS(表紙!C2-1)&amp;"年度の状況）      ★確認資料：会議録"</f>
        <v>（１） 給食打合せ会議（令和６年度の状況）      ★確認資料：会議録</v>
      </c>
      <c r="B380" s="580"/>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row>
    <row r="381" spans="1:43" ht="20.25" thickTop="1" thickBot="1" x14ac:dyDescent="0.45">
      <c r="B381" s="580" t="s">
        <v>63</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646" t="s">
        <v>115</v>
      </c>
      <c r="AI381" s="632"/>
      <c r="AJ381" s="615"/>
      <c r="AK381" s="616"/>
      <c r="AL381" s="616"/>
      <c r="AM381" s="617"/>
      <c r="AN381" s="15" t="s">
        <v>109</v>
      </c>
      <c r="AO381" s="34"/>
      <c r="AQ381" s="18"/>
    </row>
    <row r="382" spans="1:43" ht="20.25" thickTop="1" thickBot="1" x14ac:dyDescent="0.45">
      <c r="B382" s="627" t="s">
        <v>336</v>
      </c>
      <c r="C382" s="627"/>
      <c r="D382" s="627"/>
      <c r="E382" s="627"/>
      <c r="F382" s="627"/>
      <c r="G382" s="627"/>
      <c r="H382" s="627"/>
      <c r="I382" s="627"/>
      <c r="J382" s="627"/>
      <c r="K382" s="627"/>
      <c r="L382" s="627"/>
      <c r="M382" s="627"/>
      <c r="N382" s="627"/>
      <c r="O382" s="627"/>
      <c r="P382" s="627"/>
      <c r="Q382" s="627"/>
      <c r="R382" s="627"/>
      <c r="S382" s="627"/>
      <c r="T382" s="627"/>
      <c r="U382" s="627"/>
      <c r="V382" s="627"/>
      <c r="W382" s="627"/>
      <c r="X382" s="627"/>
      <c r="Y382" s="627"/>
      <c r="Z382" s="627"/>
      <c r="AA382" s="627"/>
      <c r="AB382" s="627"/>
      <c r="AC382" s="627"/>
      <c r="AD382" s="627"/>
      <c r="AE382" s="627"/>
      <c r="AF382" s="627"/>
      <c r="AG382" s="627"/>
      <c r="AH382" s="627"/>
      <c r="AJ382" s="664"/>
      <c r="AK382" s="665"/>
      <c r="AL382" s="665"/>
      <c r="AM382" s="665"/>
      <c r="AN382" s="559"/>
      <c r="AO382" s="29"/>
    </row>
    <row r="383" spans="1:43" ht="19.5" thickTop="1" x14ac:dyDescent="0.4">
      <c r="B383" s="627"/>
      <c r="C383" s="627"/>
      <c r="D383" s="627"/>
      <c r="E383" s="627"/>
      <c r="F383" s="627"/>
      <c r="G383" s="627"/>
      <c r="H383" s="627"/>
      <c r="I383" s="627"/>
      <c r="J383" s="627"/>
      <c r="K383" s="627"/>
      <c r="L383" s="627"/>
      <c r="M383" s="627"/>
      <c r="N383" s="627"/>
      <c r="O383" s="627"/>
      <c r="P383" s="627"/>
      <c r="Q383" s="627"/>
      <c r="R383" s="627"/>
      <c r="S383" s="627"/>
      <c r="T383" s="627"/>
      <c r="U383" s="627"/>
      <c r="V383" s="627"/>
      <c r="W383" s="627"/>
      <c r="X383" s="627"/>
      <c r="Y383" s="627"/>
      <c r="Z383" s="627"/>
      <c r="AA383" s="627"/>
      <c r="AB383" s="627"/>
      <c r="AC383" s="627"/>
      <c r="AD383" s="627"/>
      <c r="AE383" s="627"/>
      <c r="AF383" s="627"/>
      <c r="AG383" s="627"/>
      <c r="AH383" s="627"/>
    </row>
    <row r="385" spans="1:41" x14ac:dyDescent="0.4">
      <c r="A385" s="580" t="str">
        <f>"（２） 喫食状況（"&amp;表紙!B2&amp;DBCS(表紙!C2-1)&amp;"年度の状況）"</f>
        <v>（２） 喫食状況（令和６年度の状況）</v>
      </c>
      <c r="B385" s="580"/>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row>
    <row r="386" spans="1:41" ht="19.5" thickBot="1" x14ac:dyDescent="0.45">
      <c r="B386" s="580" t="s">
        <v>284</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row>
    <row r="387" spans="1:41" ht="20.25" thickTop="1" thickBot="1" x14ac:dyDescent="0.45">
      <c r="B387" s="631" t="s">
        <v>246</v>
      </c>
      <c r="C387" s="631"/>
      <c r="D387" s="631"/>
      <c r="E387" s="631"/>
      <c r="F387" s="631"/>
      <c r="G387" s="631"/>
      <c r="H387" s="632"/>
      <c r="I387" s="676"/>
      <c r="J387" s="636"/>
      <c r="K387" s="636"/>
      <c r="L387" s="636"/>
      <c r="M387" s="637"/>
      <c r="N387" s="680" t="s">
        <v>132</v>
      </c>
      <c r="O387" s="631"/>
      <c r="P387" s="632"/>
      <c r="Q387" s="615"/>
      <c r="R387" s="616"/>
      <c r="S387" s="616"/>
      <c r="T387" s="616"/>
      <c r="U387" s="617"/>
      <c r="V387" s="680" t="s">
        <v>133</v>
      </c>
      <c r="W387" s="631"/>
      <c r="X387" s="631"/>
      <c r="Y387" s="631"/>
      <c r="Z387" s="631"/>
      <c r="AA387" s="632"/>
      <c r="AB387" s="615"/>
      <c r="AC387" s="616"/>
      <c r="AD387" s="616"/>
      <c r="AE387" s="616"/>
      <c r="AF387" s="617"/>
      <c r="AG387" s="63"/>
      <c r="AH387" s="63"/>
      <c r="AI387" s="63"/>
      <c r="AJ387" s="63"/>
      <c r="AK387" s="63"/>
      <c r="AL387" s="63"/>
      <c r="AM387" s="63"/>
      <c r="AN387" s="5"/>
      <c r="AO387" s="5"/>
    </row>
    <row r="388" spans="1:41" ht="20.25" thickTop="1" thickBot="1" x14ac:dyDescent="0.45">
      <c r="B388" s="626" t="s">
        <v>285</v>
      </c>
      <c r="C388" s="626"/>
      <c r="D388" s="626"/>
      <c r="E388" s="626"/>
      <c r="F388" s="626"/>
      <c r="G388" s="626"/>
      <c r="H388" s="626"/>
      <c r="I388" s="626"/>
      <c r="J388" s="626"/>
      <c r="K388" s="626"/>
      <c r="L388" s="626"/>
      <c r="M388" s="626"/>
      <c r="N388" s="631" t="s">
        <v>132</v>
      </c>
      <c r="O388" s="631"/>
      <c r="P388" s="632"/>
      <c r="Q388" s="653"/>
      <c r="R388" s="654"/>
      <c r="S388" s="654"/>
      <c r="T388" s="654"/>
      <c r="U388" s="655"/>
      <c r="V388" s="680" t="s">
        <v>133</v>
      </c>
      <c r="W388" s="631"/>
      <c r="X388" s="631"/>
      <c r="Y388" s="631"/>
      <c r="Z388" s="631"/>
      <c r="AA388" s="632"/>
      <c r="AB388" s="653"/>
      <c r="AC388" s="654"/>
      <c r="AD388" s="654"/>
      <c r="AE388" s="654"/>
      <c r="AF388" s="655"/>
      <c r="AG388" s="63"/>
      <c r="AH388" s="63"/>
      <c r="AI388" s="63"/>
      <c r="AJ388" s="63"/>
      <c r="AK388" s="63"/>
      <c r="AL388" s="63"/>
      <c r="AM388" s="63"/>
      <c r="AN388" s="5"/>
      <c r="AO388" s="5"/>
    </row>
    <row r="389" spans="1:41" ht="19.5" thickTop="1" x14ac:dyDescent="0.4"/>
    <row r="390" spans="1:41" x14ac:dyDescent="0.4">
      <c r="A390" s="580" t="s">
        <v>134</v>
      </c>
      <c r="B390" s="580"/>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row>
    <row r="391" spans="1:41" ht="19.5" thickBot="1" x14ac:dyDescent="0.45">
      <c r="B391" s="580" t="s">
        <v>286</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J391" s="5"/>
      <c r="AK391" s="5"/>
      <c r="AL391" s="5"/>
      <c r="AM391" s="5"/>
      <c r="AN391" s="5"/>
      <c r="AO391" s="34"/>
    </row>
    <row r="392" spans="1:41" ht="19.5" thickTop="1" x14ac:dyDescent="0.4">
      <c r="B392" s="580" t="s">
        <v>548</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J392" s="577"/>
      <c r="AK392" s="578"/>
      <c r="AL392" s="578"/>
      <c r="AM392" s="578"/>
      <c r="AN392" s="579"/>
      <c r="AO392" s="29"/>
    </row>
    <row r="393" spans="1:41" x14ac:dyDescent="0.4">
      <c r="B393" s="580" t="s">
        <v>549</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J393" s="581"/>
      <c r="AK393" s="582"/>
      <c r="AL393" s="582"/>
      <c r="AM393" s="582"/>
      <c r="AN393" s="583"/>
      <c r="AO393" s="29"/>
    </row>
    <row r="394" spans="1:41" ht="19.5" thickBot="1" x14ac:dyDescent="0.45">
      <c r="B394" s="580" t="s">
        <v>550</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J394" s="594"/>
      <c r="AK394" s="595"/>
      <c r="AL394" s="595"/>
      <c r="AM394" s="595"/>
      <c r="AN394" s="596"/>
      <c r="AO394" s="29"/>
    </row>
    <row r="395" spans="1:41" ht="20.25" thickTop="1" thickBot="1" x14ac:dyDescent="0.45">
      <c r="B395" s="580" t="s">
        <v>551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J395" s="5"/>
      <c r="AK395" s="5"/>
      <c r="AL395" s="5"/>
      <c r="AM395" s="5"/>
      <c r="AN395" s="5"/>
      <c r="AO395" s="34"/>
    </row>
    <row r="396" spans="1:41" ht="20.25" thickTop="1" thickBot="1" x14ac:dyDescent="0.45">
      <c r="B396" s="580" t="s">
        <v>552</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J396" s="557"/>
      <c r="AK396" s="558"/>
      <c r="AL396" s="558"/>
      <c r="AM396" s="558"/>
      <c r="AN396" s="559"/>
      <c r="AO396" s="29"/>
    </row>
    <row r="397" spans="1:41" ht="19.5" thickTop="1" x14ac:dyDescent="0.4">
      <c r="B397" s="580" t="s">
        <v>553</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row>
    <row r="400" spans="1:41" ht="19.5" thickBot="1" x14ac:dyDescent="0.45">
      <c r="A400" s="580" t="s">
        <v>621</v>
      </c>
      <c r="B400" s="580"/>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J400" s="5"/>
      <c r="AK400" s="5"/>
      <c r="AL400" s="5"/>
      <c r="AM400" s="5"/>
      <c r="AN400" s="5"/>
      <c r="AO400" s="34"/>
    </row>
    <row r="401" spans="2:41" ht="20.25" thickTop="1" thickBot="1" x14ac:dyDescent="0.45">
      <c r="B401" s="576" t="s">
        <v>503</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J401" s="557"/>
      <c r="AK401" s="558"/>
      <c r="AL401" s="558"/>
      <c r="AM401" s="558"/>
      <c r="AN401" s="559"/>
      <c r="AO401" s="29"/>
    </row>
    <row r="402" spans="2:41" ht="19.5" thickTop="1" x14ac:dyDescent="0.4">
      <c r="B402" s="601" t="s">
        <v>64</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row>
    <row r="403" spans="2:41" ht="18.75" customHeight="1" thickBot="1" x14ac:dyDescent="0.45">
      <c r="B403" s="603"/>
      <c r="C403" s="603"/>
      <c r="D403" s="603"/>
      <c r="E403" s="603"/>
      <c r="F403" s="603"/>
      <c r="G403" s="602" t="s">
        <v>137</v>
      </c>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2"/>
      <c r="AL403" s="602"/>
      <c r="AM403" s="602"/>
      <c r="AN403" s="602"/>
      <c r="AO403" s="29"/>
    </row>
    <row r="404" spans="2:41" ht="18.75" customHeight="1" thickTop="1" x14ac:dyDescent="0.4">
      <c r="B404" s="763" t="s">
        <v>135</v>
      </c>
      <c r="C404" s="764"/>
      <c r="D404" s="764"/>
      <c r="E404" s="764"/>
      <c r="F404" s="764"/>
      <c r="G404" s="740"/>
      <c r="H404" s="741"/>
      <c r="I404" s="741"/>
      <c r="J404" s="741"/>
      <c r="K404" s="741"/>
      <c r="L404" s="741"/>
      <c r="M404" s="741"/>
      <c r="N404" s="741"/>
      <c r="O404" s="741"/>
      <c r="P404" s="741"/>
      <c r="Q404" s="741"/>
      <c r="R404" s="741"/>
      <c r="S404" s="741"/>
      <c r="T404" s="741"/>
      <c r="U404" s="741"/>
      <c r="V404" s="741"/>
      <c r="W404" s="741"/>
      <c r="X404" s="741"/>
      <c r="Y404" s="741"/>
      <c r="Z404" s="741"/>
      <c r="AA404" s="741"/>
      <c r="AB404" s="741"/>
      <c r="AC404" s="741"/>
      <c r="AD404" s="741"/>
      <c r="AE404" s="741"/>
      <c r="AF404" s="741"/>
      <c r="AG404" s="741"/>
      <c r="AH404" s="741"/>
      <c r="AI404" s="741"/>
      <c r="AJ404" s="741"/>
      <c r="AK404" s="741"/>
      <c r="AL404" s="741"/>
      <c r="AM404" s="741"/>
      <c r="AN404" s="742"/>
      <c r="AO404" s="59"/>
    </row>
    <row r="405" spans="2:41" ht="18.75" customHeight="1" x14ac:dyDescent="0.4">
      <c r="B405" s="765"/>
      <c r="C405" s="649"/>
      <c r="D405" s="649"/>
      <c r="E405" s="649"/>
      <c r="F405" s="649"/>
      <c r="G405" s="750"/>
      <c r="H405" s="751"/>
      <c r="I405" s="751"/>
      <c r="J405" s="751"/>
      <c r="K405" s="751"/>
      <c r="L405" s="751"/>
      <c r="M405" s="751"/>
      <c r="N405" s="751"/>
      <c r="O405" s="751"/>
      <c r="P405" s="751"/>
      <c r="Q405" s="751"/>
      <c r="R405" s="751"/>
      <c r="S405" s="751"/>
      <c r="T405" s="751"/>
      <c r="U405" s="751"/>
      <c r="V405" s="751"/>
      <c r="W405" s="751"/>
      <c r="X405" s="751"/>
      <c r="Y405" s="751"/>
      <c r="Z405" s="751"/>
      <c r="AA405" s="751"/>
      <c r="AB405" s="751"/>
      <c r="AC405" s="751"/>
      <c r="AD405" s="751"/>
      <c r="AE405" s="751"/>
      <c r="AF405" s="751"/>
      <c r="AG405" s="751"/>
      <c r="AH405" s="751"/>
      <c r="AI405" s="751"/>
      <c r="AJ405" s="751"/>
      <c r="AK405" s="751"/>
      <c r="AL405" s="751"/>
      <c r="AM405" s="751"/>
      <c r="AN405" s="752"/>
      <c r="AO405" s="59"/>
    </row>
    <row r="406" spans="2:41" ht="18.75" customHeight="1" x14ac:dyDescent="0.4">
      <c r="B406" s="766"/>
      <c r="C406" s="767"/>
      <c r="D406" s="767"/>
      <c r="E406" s="767"/>
      <c r="F406" s="767"/>
      <c r="G406" s="750"/>
      <c r="H406" s="751"/>
      <c r="I406" s="751"/>
      <c r="J406" s="751"/>
      <c r="K406" s="751"/>
      <c r="L406" s="751"/>
      <c r="M406" s="751"/>
      <c r="N406" s="751"/>
      <c r="O406" s="751"/>
      <c r="P406" s="751"/>
      <c r="Q406" s="751"/>
      <c r="R406" s="751"/>
      <c r="S406" s="751"/>
      <c r="T406" s="751"/>
      <c r="U406" s="751"/>
      <c r="V406" s="751"/>
      <c r="W406" s="751"/>
      <c r="X406" s="751"/>
      <c r="Y406" s="751"/>
      <c r="Z406" s="751"/>
      <c r="AA406" s="751"/>
      <c r="AB406" s="751"/>
      <c r="AC406" s="751"/>
      <c r="AD406" s="751"/>
      <c r="AE406" s="751"/>
      <c r="AF406" s="751"/>
      <c r="AG406" s="751"/>
      <c r="AH406" s="751"/>
      <c r="AI406" s="751"/>
      <c r="AJ406" s="751"/>
      <c r="AK406" s="751"/>
      <c r="AL406" s="751"/>
      <c r="AM406" s="751"/>
      <c r="AN406" s="752"/>
      <c r="AO406" s="29"/>
    </row>
    <row r="407" spans="2:41" ht="18.75" customHeight="1" x14ac:dyDescent="0.4">
      <c r="B407" s="754" t="s">
        <v>136</v>
      </c>
      <c r="C407" s="755"/>
      <c r="D407" s="755"/>
      <c r="E407" s="755"/>
      <c r="F407" s="755"/>
      <c r="G407" s="750"/>
      <c r="H407" s="751"/>
      <c r="I407" s="751"/>
      <c r="J407" s="751"/>
      <c r="K407" s="751"/>
      <c r="L407" s="751"/>
      <c r="M407" s="751"/>
      <c r="N407" s="751"/>
      <c r="O407" s="751"/>
      <c r="P407" s="751"/>
      <c r="Q407" s="751"/>
      <c r="R407" s="751"/>
      <c r="S407" s="751"/>
      <c r="T407" s="751"/>
      <c r="U407" s="751"/>
      <c r="V407" s="751"/>
      <c r="W407" s="751"/>
      <c r="X407" s="751"/>
      <c r="Y407" s="751"/>
      <c r="Z407" s="751"/>
      <c r="AA407" s="751"/>
      <c r="AB407" s="751"/>
      <c r="AC407" s="751"/>
      <c r="AD407" s="751"/>
      <c r="AE407" s="751"/>
      <c r="AF407" s="751"/>
      <c r="AG407" s="751"/>
      <c r="AH407" s="751"/>
      <c r="AI407" s="751"/>
      <c r="AJ407" s="751"/>
      <c r="AK407" s="751"/>
      <c r="AL407" s="751"/>
      <c r="AM407" s="751"/>
      <c r="AN407" s="752"/>
      <c r="AO407" s="59"/>
    </row>
    <row r="408" spans="2:41" ht="18.75" customHeight="1" x14ac:dyDescent="0.4">
      <c r="B408" s="756"/>
      <c r="C408" s="757"/>
      <c r="D408" s="757"/>
      <c r="E408" s="757"/>
      <c r="F408" s="757"/>
      <c r="G408" s="750"/>
      <c r="H408" s="751"/>
      <c r="I408" s="751"/>
      <c r="J408" s="751"/>
      <c r="K408" s="751"/>
      <c r="L408" s="751"/>
      <c r="M408" s="751"/>
      <c r="N408" s="751"/>
      <c r="O408" s="751"/>
      <c r="P408" s="751"/>
      <c r="Q408" s="751"/>
      <c r="R408" s="751"/>
      <c r="S408" s="751"/>
      <c r="T408" s="751"/>
      <c r="U408" s="751"/>
      <c r="V408" s="751"/>
      <c r="W408" s="751"/>
      <c r="X408" s="751"/>
      <c r="Y408" s="751"/>
      <c r="Z408" s="751"/>
      <c r="AA408" s="751"/>
      <c r="AB408" s="751"/>
      <c r="AC408" s="751"/>
      <c r="AD408" s="751"/>
      <c r="AE408" s="751"/>
      <c r="AF408" s="751"/>
      <c r="AG408" s="751"/>
      <c r="AH408" s="751"/>
      <c r="AI408" s="751"/>
      <c r="AJ408" s="751"/>
      <c r="AK408" s="751"/>
      <c r="AL408" s="751"/>
      <c r="AM408" s="751"/>
      <c r="AN408" s="752"/>
      <c r="AO408" s="59"/>
    </row>
    <row r="409" spans="2:41" ht="18.75" customHeight="1" x14ac:dyDescent="0.4">
      <c r="B409" s="758"/>
      <c r="C409" s="759"/>
      <c r="D409" s="759"/>
      <c r="E409" s="759"/>
      <c r="F409" s="759"/>
      <c r="G409" s="750"/>
      <c r="H409" s="751"/>
      <c r="I409" s="751"/>
      <c r="J409" s="751"/>
      <c r="K409" s="751"/>
      <c r="L409" s="751"/>
      <c r="M409" s="751"/>
      <c r="N409" s="751"/>
      <c r="O409" s="751"/>
      <c r="P409" s="751"/>
      <c r="Q409" s="751"/>
      <c r="R409" s="751"/>
      <c r="S409" s="751"/>
      <c r="T409" s="751"/>
      <c r="U409" s="751"/>
      <c r="V409" s="751"/>
      <c r="W409" s="751"/>
      <c r="X409" s="751"/>
      <c r="Y409" s="751"/>
      <c r="Z409" s="751"/>
      <c r="AA409" s="751"/>
      <c r="AB409" s="751"/>
      <c r="AC409" s="751"/>
      <c r="AD409" s="751"/>
      <c r="AE409" s="751"/>
      <c r="AF409" s="751"/>
      <c r="AG409" s="751"/>
      <c r="AH409" s="751"/>
      <c r="AI409" s="751"/>
      <c r="AJ409" s="751"/>
      <c r="AK409" s="751"/>
      <c r="AL409" s="751"/>
      <c r="AM409" s="751"/>
      <c r="AN409" s="752"/>
      <c r="AO409" s="29"/>
    </row>
    <row r="410" spans="2:41" ht="18.75" customHeight="1" x14ac:dyDescent="0.4">
      <c r="B410" s="700" t="s">
        <v>65</v>
      </c>
      <c r="C410" s="701"/>
      <c r="D410" s="701"/>
      <c r="E410" s="701"/>
      <c r="F410" s="701"/>
      <c r="G410" s="750"/>
      <c r="H410" s="751"/>
      <c r="I410" s="751"/>
      <c r="J410" s="751"/>
      <c r="K410" s="751"/>
      <c r="L410" s="751"/>
      <c r="M410" s="751"/>
      <c r="N410" s="751"/>
      <c r="O410" s="751"/>
      <c r="P410" s="751"/>
      <c r="Q410" s="751"/>
      <c r="R410" s="751"/>
      <c r="S410" s="751"/>
      <c r="T410" s="751"/>
      <c r="U410" s="751"/>
      <c r="V410" s="751"/>
      <c r="W410" s="751"/>
      <c r="X410" s="751"/>
      <c r="Y410" s="751"/>
      <c r="Z410" s="751"/>
      <c r="AA410" s="751"/>
      <c r="AB410" s="751"/>
      <c r="AC410" s="751"/>
      <c r="AD410" s="751"/>
      <c r="AE410" s="751"/>
      <c r="AF410" s="751"/>
      <c r="AG410" s="751"/>
      <c r="AH410" s="751"/>
      <c r="AI410" s="751"/>
      <c r="AJ410" s="751"/>
      <c r="AK410" s="751"/>
      <c r="AL410" s="751"/>
      <c r="AM410" s="751"/>
      <c r="AN410" s="752"/>
      <c r="AO410" s="59"/>
    </row>
    <row r="411" spans="2:41" ht="18.75" customHeight="1" x14ac:dyDescent="0.4">
      <c r="B411" s="702"/>
      <c r="C411" s="703"/>
      <c r="D411" s="703"/>
      <c r="E411" s="703"/>
      <c r="F411" s="703"/>
      <c r="G411" s="750"/>
      <c r="H411" s="751"/>
      <c r="I411" s="751"/>
      <c r="J411" s="751"/>
      <c r="K411" s="751"/>
      <c r="L411" s="751"/>
      <c r="M411" s="751"/>
      <c r="N411" s="751"/>
      <c r="O411" s="751"/>
      <c r="P411" s="751"/>
      <c r="Q411" s="751"/>
      <c r="R411" s="751"/>
      <c r="S411" s="751"/>
      <c r="T411" s="751"/>
      <c r="U411" s="751"/>
      <c r="V411" s="751"/>
      <c r="W411" s="751"/>
      <c r="X411" s="751"/>
      <c r="Y411" s="751"/>
      <c r="Z411" s="751"/>
      <c r="AA411" s="751"/>
      <c r="AB411" s="751"/>
      <c r="AC411" s="751"/>
      <c r="AD411" s="751"/>
      <c r="AE411" s="751"/>
      <c r="AF411" s="751"/>
      <c r="AG411" s="751"/>
      <c r="AH411" s="751"/>
      <c r="AI411" s="751"/>
      <c r="AJ411" s="751"/>
      <c r="AK411" s="751"/>
      <c r="AL411" s="751"/>
      <c r="AM411" s="751"/>
      <c r="AN411" s="752"/>
      <c r="AO411" s="59"/>
    </row>
    <row r="412" spans="2:41" ht="18.75" customHeight="1" thickBot="1" x14ac:dyDescent="0.45">
      <c r="B412" s="704"/>
      <c r="C412" s="705"/>
      <c r="D412" s="705"/>
      <c r="E412" s="705"/>
      <c r="F412" s="705"/>
      <c r="G412" s="760"/>
      <c r="H412" s="761"/>
      <c r="I412" s="761"/>
      <c r="J412" s="761"/>
      <c r="K412" s="761"/>
      <c r="L412" s="761"/>
      <c r="M412" s="761"/>
      <c r="N412" s="761"/>
      <c r="O412" s="761"/>
      <c r="P412" s="761"/>
      <c r="Q412" s="761"/>
      <c r="R412" s="761"/>
      <c r="S412" s="761"/>
      <c r="T412" s="761"/>
      <c r="U412" s="761"/>
      <c r="V412" s="761"/>
      <c r="W412" s="761"/>
      <c r="X412" s="761"/>
      <c r="Y412" s="761"/>
      <c r="Z412" s="761"/>
      <c r="AA412" s="761"/>
      <c r="AB412" s="761"/>
      <c r="AC412" s="761"/>
      <c r="AD412" s="761"/>
      <c r="AE412" s="761"/>
      <c r="AF412" s="761"/>
      <c r="AG412" s="761"/>
      <c r="AH412" s="761"/>
      <c r="AI412" s="761"/>
      <c r="AJ412" s="761"/>
      <c r="AK412" s="761"/>
      <c r="AL412" s="761"/>
      <c r="AM412" s="761"/>
      <c r="AN412" s="762"/>
      <c r="AO412" s="29"/>
    </row>
    <row r="413" spans="2:41" ht="18.75" customHeight="1" thickTop="1" thickBot="1" x14ac:dyDescent="0.45">
      <c r="B413" s="61"/>
      <c r="C413" s="61"/>
      <c r="D413" s="61"/>
      <c r="E413" s="61"/>
      <c r="F413" s="61"/>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row>
    <row r="414" spans="2:41" s="420" customFormat="1" ht="18.75" customHeight="1" thickTop="1" thickBot="1" x14ac:dyDescent="0.45">
      <c r="B414" s="573" t="s">
        <v>677</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425"/>
      <c r="AJ414" s="635"/>
      <c r="AK414" s="636"/>
      <c r="AL414" s="636"/>
      <c r="AM414" s="636"/>
      <c r="AN414" s="637"/>
      <c r="AO414" s="425"/>
    </row>
    <row r="415" spans="2:41" s="420" customFormat="1" ht="18.75" customHeight="1" thickTop="1" thickBot="1" x14ac:dyDescent="0.45">
      <c r="B415" s="422"/>
      <c r="C415" s="422"/>
      <c r="D415" s="422"/>
      <c r="E415" s="422"/>
      <c r="F415" s="422"/>
      <c r="G415" s="425"/>
      <c r="H415" s="425"/>
      <c r="I415" s="425"/>
      <c r="J415" s="425"/>
      <c r="K415" s="425"/>
      <c r="L415" s="425"/>
      <c r="M415" s="425"/>
      <c r="N415" s="425"/>
      <c r="O415" s="425"/>
      <c r="P415" s="425"/>
      <c r="Q415" s="425"/>
      <c r="R415" s="425"/>
      <c r="S415" s="425"/>
      <c r="T415" s="425"/>
      <c r="U415" s="425"/>
      <c r="V415" s="425"/>
      <c r="W415" s="425"/>
      <c r="X415" s="425"/>
      <c r="Y415" s="425"/>
      <c r="Z415" s="425"/>
      <c r="AA415" s="425"/>
      <c r="AB415" s="425"/>
      <c r="AC415" s="425"/>
      <c r="AD415" s="425"/>
      <c r="AE415" s="425"/>
      <c r="AF415" s="425"/>
      <c r="AG415" s="425"/>
      <c r="AH415" s="425"/>
      <c r="AI415" s="425"/>
      <c r="AJ415" s="425"/>
      <c r="AK415" s="425"/>
      <c r="AL415" s="425"/>
      <c r="AM415" s="425"/>
      <c r="AN415" s="425"/>
      <c r="AO415" s="425"/>
    </row>
    <row r="416" spans="2:41" ht="20.25" thickTop="1" thickBot="1" x14ac:dyDescent="0.45">
      <c r="B416" s="573" t="s">
        <v>620</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374"/>
      <c r="AJ416" s="557"/>
      <c r="AK416" s="558"/>
      <c r="AL416" s="558"/>
      <c r="AM416" s="558"/>
      <c r="AN416" s="559"/>
    </row>
    <row r="417" spans="1:41" s="374" customFormat="1" ht="19.5" thickTop="1" x14ac:dyDescent="0.4">
      <c r="B417" s="326"/>
      <c r="C417" s="379"/>
      <c r="D417" s="379"/>
      <c r="E417" s="379"/>
      <c r="F417" s="379"/>
      <c r="G417" s="379"/>
      <c r="H417" s="379"/>
      <c r="I417" s="379"/>
      <c r="J417" s="379"/>
      <c r="K417" s="379"/>
      <c r="L417" s="379"/>
      <c r="M417" s="379"/>
      <c r="N417" s="379"/>
      <c r="O417" s="379"/>
      <c r="P417" s="379"/>
      <c r="Q417" s="379"/>
      <c r="R417" s="379"/>
      <c r="S417" s="379"/>
      <c r="T417" s="379"/>
      <c r="U417" s="379"/>
      <c r="V417" s="379"/>
      <c r="W417" s="379"/>
      <c r="X417" s="379"/>
      <c r="Y417" s="379"/>
      <c r="Z417" s="379"/>
      <c r="AA417" s="379"/>
      <c r="AB417" s="379"/>
      <c r="AC417" s="379"/>
      <c r="AD417" s="379"/>
      <c r="AE417" s="379"/>
      <c r="AF417" s="379"/>
      <c r="AG417" s="379"/>
      <c r="AH417" s="379"/>
    </row>
    <row r="418" spans="1:41" ht="19.5" thickBot="1" x14ac:dyDescent="0.45">
      <c r="A418" s="580" t="s">
        <v>646</v>
      </c>
      <c r="B418" s="580"/>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O418" s="34"/>
    </row>
    <row r="419" spans="1:41" ht="19.5" thickTop="1" x14ac:dyDescent="0.4">
      <c r="B419" s="580" t="s">
        <v>433</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J419" s="577"/>
      <c r="AK419" s="578"/>
      <c r="AL419" s="578"/>
      <c r="AM419" s="578"/>
      <c r="AN419" s="579"/>
      <c r="AO419" s="29"/>
    </row>
    <row r="420" spans="1:41" ht="19.5" thickBot="1" x14ac:dyDescent="0.45">
      <c r="B420" s="580" t="s">
        <v>66</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J420" s="594"/>
      <c r="AK420" s="595"/>
      <c r="AL420" s="595"/>
      <c r="AM420" s="595"/>
      <c r="AN420" s="596"/>
      <c r="AO420" s="29"/>
    </row>
    <row r="421" spans="1:41" ht="19.5" thickTop="1" x14ac:dyDescent="0.4"/>
    <row r="422" spans="1:41" ht="19.5" thickBot="1" x14ac:dyDescent="0.45">
      <c r="A422" s="580" t="s">
        <v>647</v>
      </c>
      <c r="B422" s="580"/>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row>
    <row r="423" spans="1:41" ht="20.25" thickTop="1" thickBot="1" x14ac:dyDescent="0.45">
      <c r="B423" s="580" t="s">
        <v>692</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J423" s="557"/>
      <c r="AK423" s="558"/>
      <c r="AL423" s="558"/>
      <c r="AM423" s="558"/>
      <c r="AN423" s="559"/>
    </row>
    <row r="424" spans="1:41" s="420" customFormat="1" ht="20.25" thickTop="1" thickBot="1" x14ac:dyDescent="0.45">
      <c r="B424" s="458"/>
      <c r="E424" s="753" t="s">
        <v>678</v>
      </c>
      <c r="F424" s="753"/>
      <c r="G424" s="753"/>
      <c r="H424" s="753"/>
      <c r="I424" s="753"/>
      <c r="J424" s="444" t="s">
        <v>679</v>
      </c>
      <c r="K424" s="409"/>
      <c r="L424" s="623"/>
      <c r="M424" s="624"/>
      <c r="N424" s="625"/>
      <c r="O424" s="420" t="s">
        <v>697</v>
      </c>
      <c r="S424" s="621" t="s">
        <v>681</v>
      </c>
      <c r="T424" s="621"/>
      <c r="U424" s="621"/>
      <c r="V424" s="622"/>
      <c r="W424" s="623"/>
      <c r="X424" s="624"/>
      <c r="Y424" s="625"/>
      <c r="Z424" s="444" t="s">
        <v>680</v>
      </c>
      <c r="AA424" s="444"/>
      <c r="AB424" s="444"/>
      <c r="AJ424" s="443"/>
      <c r="AK424" s="443"/>
      <c r="AL424" s="443"/>
      <c r="AM424" s="443"/>
      <c r="AN424" s="443"/>
    </row>
    <row r="425" spans="1:41" ht="19.5" thickTop="1" x14ac:dyDescent="0.4">
      <c r="L425" s="343"/>
      <c r="M425" s="343"/>
      <c r="W425" s="343"/>
      <c r="X425" s="343"/>
      <c r="Y425" s="343"/>
      <c r="AF425" s="421"/>
      <c r="AG425" s="421"/>
    </row>
    <row r="426" spans="1:41" ht="19.5" thickBot="1" x14ac:dyDescent="0.45">
      <c r="A426" s="580" t="s">
        <v>648</v>
      </c>
      <c r="B426" s="580"/>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J426" s="5"/>
      <c r="AK426" s="5"/>
      <c r="AL426" s="5"/>
      <c r="AM426" s="5"/>
      <c r="AN426" s="5"/>
    </row>
    <row r="427" spans="1:41" ht="20.25" thickTop="1" thickBot="1" x14ac:dyDescent="0.45">
      <c r="B427" s="580" t="s">
        <v>67</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J427" s="557"/>
      <c r="AK427" s="558"/>
      <c r="AL427" s="558"/>
      <c r="AM427" s="558"/>
      <c r="AN427" s="559"/>
    </row>
    <row r="428" spans="1:41" ht="19.5" thickTop="1" x14ac:dyDescent="0.4">
      <c r="B428" s="580" t="s">
        <v>554</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row>
    <row r="431" spans="1:41" ht="19.5" thickBot="1" x14ac:dyDescent="0.45">
      <c r="A431" s="580" t="s">
        <v>649</v>
      </c>
      <c r="B431" s="580"/>
      <c r="C431" s="580"/>
      <c r="D431" s="580"/>
      <c r="E431" s="580"/>
      <c r="F431" s="580"/>
      <c r="G431" s="580"/>
      <c r="H431" s="580"/>
      <c r="I431" s="580"/>
      <c r="J431" s="580"/>
      <c r="K431" s="580"/>
      <c r="L431" s="580"/>
      <c r="M431" s="580"/>
      <c r="N431" s="580"/>
      <c r="O431" s="580"/>
      <c r="P431" s="580"/>
      <c r="Q431" s="580"/>
      <c r="R431" s="580"/>
      <c r="S431" s="580"/>
      <c r="T431" s="580"/>
      <c r="U431" s="580"/>
      <c r="V431" s="580"/>
      <c r="W431" s="580"/>
      <c r="X431" s="580"/>
      <c r="Y431" s="580"/>
      <c r="Z431" s="580"/>
      <c r="AA431" s="580"/>
      <c r="AB431" s="580"/>
      <c r="AC431" s="580"/>
      <c r="AD431" s="580"/>
      <c r="AE431" s="580"/>
      <c r="AF431" s="580"/>
      <c r="AG431" s="580"/>
      <c r="AH431" s="580"/>
    </row>
    <row r="432" spans="1:41" ht="19.5" thickTop="1" x14ac:dyDescent="0.4">
      <c r="B432" s="580" t="s">
        <v>138</v>
      </c>
      <c r="C432" s="580"/>
      <c r="D432" s="580"/>
      <c r="E432" s="580"/>
      <c r="F432" s="580"/>
      <c r="G432" s="580"/>
      <c r="H432" s="580"/>
      <c r="I432" s="580"/>
      <c r="J432" s="580"/>
      <c r="K432" s="580"/>
      <c r="L432" s="580"/>
      <c r="M432" s="580"/>
      <c r="N432" s="580"/>
      <c r="O432" s="580"/>
      <c r="P432" s="580"/>
      <c r="Q432" s="580"/>
      <c r="R432" s="580"/>
      <c r="S432" s="580"/>
      <c r="T432" s="580"/>
      <c r="U432" s="580"/>
      <c r="V432" s="580"/>
      <c r="W432" s="580"/>
      <c r="X432" s="580"/>
      <c r="Y432" s="580"/>
      <c r="Z432" s="580"/>
      <c r="AA432" s="580"/>
      <c r="AB432" s="580"/>
      <c r="AC432" s="580"/>
      <c r="AD432" s="580"/>
      <c r="AE432" s="580"/>
      <c r="AF432" s="580"/>
      <c r="AG432" s="580"/>
      <c r="AH432" s="580"/>
      <c r="AJ432" s="577"/>
      <c r="AK432" s="578"/>
      <c r="AL432" s="578"/>
      <c r="AM432" s="578"/>
      <c r="AN432" s="579"/>
    </row>
    <row r="433" spans="1:40" x14ac:dyDescent="0.4">
      <c r="B433" s="580" t="s">
        <v>337</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J433" s="581"/>
      <c r="AK433" s="582"/>
      <c r="AL433" s="582"/>
      <c r="AM433" s="582"/>
      <c r="AN433" s="583"/>
    </row>
    <row r="434" spans="1:40" x14ac:dyDescent="0.4">
      <c r="B434" s="580" t="s">
        <v>338</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J434" s="581"/>
      <c r="AK434" s="582"/>
      <c r="AL434" s="582"/>
      <c r="AM434" s="582"/>
      <c r="AN434" s="583"/>
    </row>
    <row r="435" spans="1:40" ht="19.5" thickBot="1" x14ac:dyDescent="0.45">
      <c r="B435" s="580" t="s">
        <v>339</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J435" s="594"/>
      <c r="AK435" s="595"/>
      <c r="AL435" s="595"/>
      <c r="AM435" s="595"/>
      <c r="AN435" s="596"/>
    </row>
    <row r="436" spans="1:40" ht="19.5" thickTop="1" x14ac:dyDescent="0.4"/>
    <row r="437" spans="1:40" x14ac:dyDescent="0.4">
      <c r="A437" s="580" t="str">
        <f>"（9） 検便の実施状況（"&amp;表紙!B2&amp;DBCS(表紙!C2-1)&amp;"年度の状況）　　※休業中の職員は除く"</f>
        <v>（9） 検便の実施状況（令和６年度の状況）　　※休業中の職員は除く</v>
      </c>
      <c r="B437" s="580"/>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row>
    <row r="439" spans="1:40" ht="19.5" thickBot="1" x14ac:dyDescent="0.45">
      <c r="B439" s="598"/>
      <c r="C439" s="599"/>
      <c r="D439" s="599"/>
      <c r="E439" s="599"/>
      <c r="F439" s="599"/>
      <c r="G439" s="599"/>
      <c r="H439" s="599"/>
      <c r="I439" s="599"/>
      <c r="J439" s="599"/>
      <c r="K439" s="599"/>
      <c r="L439" s="599"/>
      <c r="M439" s="600"/>
      <c r="N439" s="592" t="s">
        <v>139</v>
      </c>
      <c r="O439" s="593"/>
      <c r="P439" s="592" t="s">
        <v>140</v>
      </c>
      <c r="Q439" s="593"/>
      <c r="R439" s="592" t="s">
        <v>141</v>
      </c>
      <c r="S439" s="593"/>
      <c r="T439" s="592" t="s">
        <v>142</v>
      </c>
      <c r="U439" s="593"/>
      <c r="V439" s="611" t="s">
        <v>143</v>
      </c>
      <c r="W439" s="612"/>
      <c r="X439" s="592" t="s">
        <v>144</v>
      </c>
      <c r="Y439" s="593"/>
      <c r="Z439" s="592" t="s">
        <v>145</v>
      </c>
      <c r="AA439" s="593"/>
      <c r="AB439" s="592" t="s">
        <v>146</v>
      </c>
      <c r="AC439" s="593"/>
      <c r="AD439" s="592" t="s">
        <v>147</v>
      </c>
      <c r="AE439" s="593"/>
      <c r="AF439" s="721" t="s">
        <v>148</v>
      </c>
      <c r="AG439" s="722"/>
      <c r="AH439" s="592" t="s">
        <v>149</v>
      </c>
      <c r="AI439" s="593"/>
      <c r="AJ439" s="592" t="s">
        <v>150</v>
      </c>
      <c r="AK439" s="593"/>
    </row>
    <row r="440" spans="1:40" ht="19.5" thickTop="1" x14ac:dyDescent="0.4">
      <c r="B440" s="546" t="s">
        <v>68</v>
      </c>
      <c r="C440" s="597"/>
      <c r="D440" s="597"/>
      <c r="E440" s="597"/>
      <c r="F440" s="597"/>
      <c r="G440" s="597"/>
      <c r="H440" s="597"/>
      <c r="I440" s="597"/>
      <c r="J440" s="597"/>
      <c r="K440" s="597"/>
      <c r="L440" s="597"/>
      <c r="M440" s="597"/>
      <c r="N440" s="613"/>
      <c r="O440" s="614"/>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872"/>
    </row>
    <row r="441" spans="1:40" x14ac:dyDescent="0.4">
      <c r="B441" s="708" t="s">
        <v>69</v>
      </c>
      <c r="C441" s="709"/>
      <c r="D441" s="709"/>
      <c r="E441" s="709"/>
      <c r="F441" s="710"/>
      <c r="G441" s="606" t="s">
        <v>74</v>
      </c>
      <c r="H441" s="607"/>
      <c r="I441" s="607"/>
      <c r="J441" s="607"/>
      <c r="K441" s="607"/>
      <c r="L441" s="607"/>
      <c r="M441" s="607"/>
      <c r="N441" s="604"/>
      <c r="O441" s="605"/>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row>
    <row r="442" spans="1:40" x14ac:dyDescent="0.4">
      <c r="B442" s="711"/>
      <c r="C442" s="712"/>
      <c r="D442" s="712"/>
      <c r="E442" s="712"/>
      <c r="F442" s="713"/>
      <c r="G442" s="546" t="s">
        <v>75</v>
      </c>
      <c r="H442" s="597"/>
      <c r="I442" s="597"/>
      <c r="J442" s="597"/>
      <c r="K442" s="597"/>
      <c r="L442" s="597"/>
      <c r="M442" s="597"/>
      <c r="N442" s="604"/>
      <c r="O442" s="605"/>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row>
    <row r="443" spans="1:40" x14ac:dyDescent="0.4">
      <c r="B443" s="714"/>
      <c r="C443" s="715"/>
      <c r="D443" s="715"/>
      <c r="E443" s="715"/>
      <c r="F443" s="716"/>
      <c r="G443" s="546" t="s">
        <v>76</v>
      </c>
      <c r="H443" s="597"/>
      <c r="I443" s="597"/>
      <c r="J443" s="597"/>
      <c r="K443" s="597"/>
      <c r="L443" s="597"/>
      <c r="M443" s="597"/>
      <c r="N443" s="604"/>
      <c r="O443" s="605"/>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row>
    <row r="444" spans="1:40" x14ac:dyDescent="0.4">
      <c r="B444" s="708" t="s">
        <v>70</v>
      </c>
      <c r="C444" s="709"/>
      <c r="D444" s="709"/>
      <c r="E444" s="709"/>
      <c r="F444" s="710"/>
      <c r="G444" s="546" t="s">
        <v>74</v>
      </c>
      <c r="H444" s="597"/>
      <c r="I444" s="597"/>
      <c r="J444" s="597"/>
      <c r="K444" s="597"/>
      <c r="L444" s="597"/>
      <c r="M444" s="597"/>
      <c r="N444" s="604"/>
      <c r="O444" s="605"/>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row>
    <row r="445" spans="1:40" x14ac:dyDescent="0.4">
      <c r="B445" s="711"/>
      <c r="C445" s="712"/>
      <c r="D445" s="712"/>
      <c r="E445" s="712"/>
      <c r="F445" s="713"/>
      <c r="G445" s="546" t="s">
        <v>75</v>
      </c>
      <c r="H445" s="597"/>
      <c r="I445" s="597"/>
      <c r="J445" s="597"/>
      <c r="K445" s="597"/>
      <c r="L445" s="597"/>
      <c r="M445" s="597"/>
      <c r="N445" s="604"/>
      <c r="O445" s="605"/>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row>
    <row r="446" spans="1:40" x14ac:dyDescent="0.4">
      <c r="B446" s="714"/>
      <c r="C446" s="715"/>
      <c r="D446" s="715"/>
      <c r="E446" s="715"/>
      <c r="F446" s="716"/>
      <c r="G446" s="546" t="s">
        <v>76</v>
      </c>
      <c r="H446" s="597"/>
      <c r="I446" s="597"/>
      <c r="J446" s="597"/>
      <c r="K446" s="597"/>
      <c r="L446" s="597"/>
      <c r="M446" s="597"/>
      <c r="N446" s="604"/>
      <c r="O446" s="605"/>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row>
    <row r="447" spans="1:40" ht="19.5" thickBot="1" x14ac:dyDescent="0.45">
      <c r="B447" s="723" t="s">
        <v>71</v>
      </c>
      <c r="C447" s="724"/>
      <c r="D447" s="724"/>
      <c r="E447" s="724"/>
      <c r="F447" s="725"/>
      <c r="G447" s="546" t="s">
        <v>74</v>
      </c>
      <c r="H447" s="597"/>
      <c r="I447" s="597"/>
      <c r="J447" s="597"/>
      <c r="K447" s="597"/>
      <c r="L447" s="597"/>
      <c r="M447" s="597"/>
      <c r="N447" s="837"/>
      <c r="O447" s="838"/>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34"/>
    </row>
    <row r="448" spans="1:40" ht="19.5" thickTop="1" x14ac:dyDescent="0.4">
      <c r="B448" s="546" t="s">
        <v>72</v>
      </c>
      <c r="C448" s="597"/>
      <c r="D448" s="597"/>
      <c r="E448" s="597"/>
      <c r="F448" s="597"/>
      <c r="G448" s="597"/>
      <c r="H448" s="597"/>
      <c r="I448" s="597"/>
      <c r="J448" s="597"/>
      <c r="K448" s="597"/>
      <c r="L448" s="597"/>
      <c r="M448" s="547"/>
      <c r="N448" s="566">
        <f>SUM(N441,N444,N447)</f>
        <v>0</v>
      </c>
      <c r="O448" s="567"/>
      <c r="P448" s="566">
        <f>SUM(P441,P444,P447)</f>
        <v>0</v>
      </c>
      <c r="Q448" s="567"/>
      <c r="R448" s="566">
        <f>SUM(R441,R444,R447)</f>
        <v>0</v>
      </c>
      <c r="S448" s="567"/>
      <c r="T448" s="566">
        <f>SUM(T441,T444,T447)</f>
        <v>0</v>
      </c>
      <c r="U448" s="567"/>
      <c r="V448" s="566">
        <f>SUM(V441,V444,V447)</f>
        <v>0</v>
      </c>
      <c r="W448" s="567"/>
      <c r="X448" s="566">
        <f>SUM(X441,X444,X447)</f>
        <v>0</v>
      </c>
      <c r="Y448" s="567"/>
      <c r="Z448" s="566">
        <f>SUM(Z441,Z444,Z447)</f>
        <v>0</v>
      </c>
      <c r="AA448" s="567"/>
      <c r="AB448" s="566">
        <f>SUM(AB441,AB444,AB447)</f>
        <v>0</v>
      </c>
      <c r="AC448" s="567"/>
      <c r="AD448" s="566">
        <f>SUM(AD441,AD444,AD447)</f>
        <v>0</v>
      </c>
      <c r="AE448" s="567"/>
      <c r="AF448" s="566">
        <f>SUM(AF441,AF444,AF447)</f>
        <v>0</v>
      </c>
      <c r="AG448" s="567"/>
      <c r="AH448" s="566">
        <f>SUM(AH441,AH444,AH447)</f>
        <v>0</v>
      </c>
      <c r="AI448" s="567"/>
      <c r="AJ448" s="566">
        <f>SUM(AJ441,AJ444,AJ447)</f>
        <v>0</v>
      </c>
      <c r="AK448" s="567"/>
    </row>
    <row r="449" spans="1:40" x14ac:dyDescent="0.4">
      <c r="B449" s="25"/>
      <c r="C449" s="25"/>
      <c r="D449" s="25"/>
      <c r="E449" s="25"/>
      <c r="F449" s="25"/>
      <c r="G449" s="25"/>
      <c r="H449" s="25"/>
      <c r="I449" s="25"/>
      <c r="J449" s="30"/>
      <c r="K449" s="25"/>
      <c r="L449" s="25"/>
      <c r="O449" s="25"/>
      <c r="P449" s="25"/>
      <c r="Q449" s="25"/>
      <c r="R449" s="25"/>
      <c r="S449" s="25"/>
      <c r="U449" s="25"/>
      <c r="V449" s="25"/>
      <c r="W449" s="25"/>
      <c r="X449" s="25"/>
      <c r="Y449" s="25"/>
      <c r="Z449" s="25"/>
      <c r="AA449" s="25"/>
      <c r="AB449" s="25"/>
      <c r="AE449" s="25"/>
      <c r="AF449" s="25"/>
    </row>
    <row r="450" spans="1:40" x14ac:dyDescent="0.4">
      <c r="B450" t="s">
        <v>73</v>
      </c>
      <c r="O450" s="25"/>
      <c r="P450" s="609"/>
      <c r="Q450" s="609"/>
      <c r="R450" s="609"/>
      <c r="S450" s="609"/>
      <c r="U450" s="609"/>
      <c r="V450" s="609"/>
      <c r="W450" s="609"/>
      <c r="X450" s="609"/>
      <c r="Y450" s="609"/>
      <c r="Z450" s="609"/>
      <c r="AA450" s="609"/>
      <c r="AB450" s="609"/>
      <c r="AE450" s="609"/>
      <c r="AF450" s="609"/>
    </row>
    <row r="451" spans="1:40" x14ac:dyDescent="0.4">
      <c r="B451" s="598"/>
      <c r="C451" s="599"/>
      <c r="D451" s="599"/>
      <c r="E451" s="599"/>
      <c r="F451" s="599"/>
      <c r="G451" s="599"/>
      <c r="H451" s="599"/>
      <c r="I451" s="599"/>
      <c r="J451" s="599"/>
      <c r="K451" s="599"/>
      <c r="L451" s="599"/>
      <c r="M451" s="600"/>
      <c r="N451" s="70" t="s">
        <v>139</v>
      </c>
      <c r="O451" s="71"/>
      <c r="P451" s="70" t="s">
        <v>140</v>
      </c>
      <c r="Q451" s="71"/>
      <c r="R451" s="67" t="s">
        <v>141</v>
      </c>
      <c r="S451" s="67"/>
      <c r="T451" s="67" t="s">
        <v>142</v>
      </c>
      <c r="U451" s="67"/>
      <c r="V451" s="28" t="s">
        <v>143</v>
      </c>
      <c r="W451" s="9"/>
      <c r="X451" s="67" t="s">
        <v>144</v>
      </c>
      <c r="Y451" s="67"/>
      <c r="Z451" s="67" t="s">
        <v>145</v>
      </c>
      <c r="AA451" s="67"/>
      <c r="AB451" s="67" t="s">
        <v>146</v>
      </c>
      <c r="AC451" s="67"/>
      <c r="AD451" s="67" t="s">
        <v>147</v>
      </c>
      <c r="AE451" s="67"/>
      <c r="AF451" s="68" t="s">
        <v>148</v>
      </c>
      <c r="AG451" s="68"/>
      <c r="AH451" s="67" t="s">
        <v>149</v>
      </c>
      <c r="AI451" s="67"/>
      <c r="AJ451" s="67" t="s">
        <v>150</v>
      </c>
      <c r="AK451" s="67"/>
    </row>
    <row r="452" spans="1:40" x14ac:dyDescent="0.4">
      <c r="B452" s="546" t="s">
        <v>68</v>
      </c>
      <c r="C452" s="597"/>
      <c r="D452" s="597"/>
      <c r="E452" s="597"/>
      <c r="F452" s="597"/>
      <c r="G452" s="597"/>
      <c r="H452" s="597"/>
      <c r="I452" s="597"/>
      <c r="J452" s="597"/>
      <c r="K452" s="597"/>
      <c r="L452" s="597"/>
      <c r="M452" s="547"/>
      <c r="N452" s="546">
        <v>16</v>
      </c>
      <c r="O452" s="547"/>
      <c r="P452" s="546">
        <v>16</v>
      </c>
      <c r="Q452" s="547"/>
      <c r="R452" s="546">
        <v>16</v>
      </c>
      <c r="S452" s="547"/>
      <c r="T452" s="539">
        <v>17</v>
      </c>
      <c r="U452" s="539"/>
      <c r="V452" s="539">
        <v>17</v>
      </c>
      <c r="W452" s="539"/>
      <c r="X452" s="539">
        <v>17</v>
      </c>
      <c r="Y452" s="539"/>
      <c r="Z452" s="539">
        <v>17</v>
      </c>
      <c r="AA452" s="539"/>
      <c r="AB452" s="539">
        <v>19</v>
      </c>
      <c r="AC452" s="539"/>
      <c r="AD452" s="539">
        <v>19</v>
      </c>
      <c r="AE452" s="539"/>
      <c r="AF452" s="706">
        <v>19</v>
      </c>
      <c r="AG452" s="707"/>
      <c r="AH452" s="539">
        <v>19</v>
      </c>
      <c r="AI452" s="539"/>
      <c r="AJ452" s="539">
        <v>19</v>
      </c>
      <c r="AK452" s="539"/>
    </row>
    <row r="453" spans="1:40" x14ac:dyDescent="0.4">
      <c r="B453" s="708" t="s">
        <v>69</v>
      </c>
      <c r="C453" s="709"/>
      <c r="D453" s="709"/>
      <c r="E453" s="709"/>
      <c r="F453" s="710"/>
      <c r="G453" s="606" t="s">
        <v>74</v>
      </c>
      <c r="H453" s="607"/>
      <c r="I453" s="607"/>
      <c r="J453" s="607"/>
      <c r="K453" s="607"/>
      <c r="L453" s="607"/>
      <c r="M453" s="608"/>
      <c r="N453" s="546">
        <v>2</v>
      </c>
      <c r="O453" s="547"/>
      <c r="P453" s="546">
        <v>2</v>
      </c>
      <c r="Q453" s="547"/>
      <c r="R453" s="546">
        <v>2</v>
      </c>
      <c r="S453" s="547"/>
      <c r="T453" s="546">
        <v>2</v>
      </c>
      <c r="U453" s="547"/>
      <c r="V453" s="546">
        <v>2</v>
      </c>
      <c r="W453" s="547"/>
      <c r="X453" s="546">
        <v>2</v>
      </c>
      <c r="Y453" s="547"/>
      <c r="Z453" s="546">
        <v>2</v>
      </c>
      <c r="AA453" s="547"/>
      <c r="AB453" s="546">
        <v>2</v>
      </c>
      <c r="AC453" s="547"/>
      <c r="AD453" s="546">
        <v>2</v>
      </c>
      <c r="AE453" s="547"/>
      <c r="AF453" s="546">
        <v>2</v>
      </c>
      <c r="AG453" s="547"/>
      <c r="AH453" s="546">
        <v>2</v>
      </c>
      <c r="AI453" s="547"/>
      <c r="AJ453" s="546">
        <v>2</v>
      </c>
      <c r="AK453" s="547"/>
    </row>
    <row r="454" spans="1:40" x14ac:dyDescent="0.4">
      <c r="B454" s="711"/>
      <c r="C454" s="712"/>
      <c r="D454" s="712"/>
      <c r="E454" s="712"/>
      <c r="F454" s="713"/>
      <c r="G454" s="546" t="s">
        <v>75</v>
      </c>
      <c r="H454" s="597"/>
      <c r="I454" s="597"/>
      <c r="J454" s="597"/>
      <c r="K454" s="597"/>
      <c r="L454" s="597"/>
      <c r="M454" s="547"/>
      <c r="N454" s="546">
        <v>2</v>
      </c>
      <c r="O454" s="547"/>
      <c r="P454" s="546">
        <v>2</v>
      </c>
      <c r="Q454" s="547"/>
      <c r="R454" s="546">
        <v>2</v>
      </c>
      <c r="S454" s="547"/>
      <c r="T454" s="546">
        <v>2</v>
      </c>
      <c r="U454" s="547"/>
      <c r="V454" s="546">
        <v>2</v>
      </c>
      <c r="W454" s="547"/>
      <c r="X454" s="546">
        <v>2</v>
      </c>
      <c r="Y454" s="547"/>
      <c r="Z454" s="546">
        <v>2</v>
      </c>
      <c r="AA454" s="547"/>
      <c r="AB454" s="546">
        <v>2</v>
      </c>
      <c r="AC454" s="547"/>
      <c r="AD454" s="546">
        <v>2</v>
      </c>
      <c r="AE454" s="547"/>
      <c r="AF454" s="546">
        <v>2</v>
      </c>
      <c r="AG454" s="547"/>
      <c r="AH454" s="546">
        <v>2</v>
      </c>
      <c r="AI454" s="547"/>
      <c r="AJ454" s="546">
        <v>2</v>
      </c>
      <c r="AK454" s="547"/>
    </row>
    <row r="455" spans="1:40" x14ac:dyDescent="0.4">
      <c r="B455" s="714"/>
      <c r="C455" s="715"/>
      <c r="D455" s="715"/>
      <c r="E455" s="715"/>
      <c r="F455" s="716"/>
      <c r="G455" s="546" t="s">
        <v>76</v>
      </c>
      <c r="H455" s="597"/>
      <c r="I455" s="597"/>
      <c r="J455" s="597"/>
      <c r="K455" s="597"/>
      <c r="L455" s="597"/>
      <c r="M455" s="547"/>
      <c r="N455" s="546">
        <v>2</v>
      </c>
      <c r="O455" s="547"/>
      <c r="P455" s="546">
        <v>2</v>
      </c>
      <c r="Q455" s="547"/>
      <c r="R455" s="546">
        <v>2</v>
      </c>
      <c r="S455" s="547"/>
      <c r="T455" s="546">
        <v>2</v>
      </c>
      <c r="U455" s="547"/>
      <c r="V455" s="546">
        <v>2</v>
      </c>
      <c r="W455" s="547"/>
      <c r="X455" s="546">
        <v>2</v>
      </c>
      <c r="Y455" s="547"/>
      <c r="Z455" s="546">
        <v>2</v>
      </c>
      <c r="AA455" s="547"/>
      <c r="AB455" s="546">
        <v>2</v>
      </c>
      <c r="AC455" s="547"/>
      <c r="AD455" s="546">
        <v>2</v>
      </c>
      <c r="AE455" s="547"/>
      <c r="AF455" s="546">
        <v>2</v>
      </c>
      <c r="AG455" s="547"/>
      <c r="AH455" s="546">
        <v>2</v>
      </c>
      <c r="AI455" s="547"/>
      <c r="AJ455" s="546">
        <v>2</v>
      </c>
      <c r="AK455" s="547"/>
    </row>
    <row r="456" spans="1:40" x14ac:dyDescent="0.4">
      <c r="B456" s="708" t="s">
        <v>70</v>
      </c>
      <c r="C456" s="709"/>
      <c r="D456" s="709"/>
      <c r="E456" s="709"/>
      <c r="F456" s="710"/>
      <c r="G456" s="546" t="s">
        <v>74</v>
      </c>
      <c r="H456" s="597"/>
      <c r="I456" s="597"/>
      <c r="J456" s="597"/>
      <c r="K456" s="597"/>
      <c r="L456" s="597"/>
      <c r="M456" s="547"/>
      <c r="N456" s="546">
        <v>3</v>
      </c>
      <c r="O456" s="547"/>
      <c r="P456" s="546">
        <v>3</v>
      </c>
      <c r="Q456" s="547"/>
      <c r="R456" s="546">
        <v>3</v>
      </c>
      <c r="S456" s="547"/>
      <c r="T456" s="546">
        <v>4</v>
      </c>
      <c r="U456" s="547"/>
      <c r="V456" s="546">
        <v>4</v>
      </c>
      <c r="W456" s="547"/>
      <c r="X456" s="546">
        <v>4</v>
      </c>
      <c r="Y456" s="547"/>
      <c r="Z456" s="546">
        <v>4</v>
      </c>
      <c r="AA456" s="547"/>
      <c r="AB456" s="539">
        <v>5</v>
      </c>
      <c r="AC456" s="539"/>
      <c r="AD456" s="539">
        <v>5</v>
      </c>
      <c r="AE456" s="539"/>
      <c r="AF456" s="539">
        <v>5</v>
      </c>
      <c r="AG456" s="539"/>
      <c r="AH456" s="539">
        <v>5</v>
      </c>
      <c r="AI456" s="539"/>
      <c r="AJ456" s="539">
        <v>5</v>
      </c>
      <c r="AK456" s="539"/>
    </row>
    <row r="457" spans="1:40" x14ac:dyDescent="0.4">
      <c r="B457" s="711"/>
      <c r="C457" s="712"/>
      <c r="D457" s="712"/>
      <c r="E457" s="712"/>
      <c r="F457" s="713"/>
      <c r="G457" s="546" t="s">
        <v>75</v>
      </c>
      <c r="H457" s="597"/>
      <c r="I457" s="597"/>
      <c r="J457" s="597"/>
      <c r="K457" s="597"/>
      <c r="L457" s="597"/>
      <c r="M457" s="547"/>
      <c r="N457" s="546">
        <v>3</v>
      </c>
      <c r="O457" s="547"/>
      <c r="P457" s="546">
        <v>3</v>
      </c>
      <c r="Q457" s="547"/>
      <c r="R457" s="546">
        <v>3</v>
      </c>
      <c r="S457" s="547"/>
      <c r="T457" s="546">
        <v>4</v>
      </c>
      <c r="U457" s="547"/>
      <c r="V457" s="546">
        <v>4</v>
      </c>
      <c r="W457" s="547"/>
      <c r="X457" s="546">
        <v>4</v>
      </c>
      <c r="Y457" s="547"/>
      <c r="Z457" s="546">
        <v>4</v>
      </c>
      <c r="AA457" s="547"/>
      <c r="AB457" s="539">
        <v>5</v>
      </c>
      <c r="AC457" s="539"/>
      <c r="AD457" s="539">
        <v>5</v>
      </c>
      <c r="AE457" s="539"/>
      <c r="AF457" s="539">
        <v>5</v>
      </c>
      <c r="AG457" s="539"/>
      <c r="AH457" s="539">
        <v>5</v>
      </c>
      <c r="AI457" s="539"/>
      <c r="AJ457" s="539">
        <v>5</v>
      </c>
      <c r="AK457" s="539"/>
    </row>
    <row r="458" spans="1:40" x14ac:dyDescent="0.4">
      <c r="B458" s="714"/>
      <c r="C458" s="715"/>
      <c r="D458" s="715"/>
      <c r="E458" s="715"/>
      <c r="F458" s="716"/>
      <c r="G458" s="546" t="s">
        <v>76</v>
      </c>
      <c r="H458" s="597"/>
      <c r="I458" s="597"/>
      <c r="J458" s="597"/>
      <c r="K458" s="597"/>
      <c r="L458" s="597"/>
      <c r="M458" s="547"/>
      <c r="N458" s="546">
        <v>3</v>
      </c>
      <c r="O458" s="547"/>
      <c r="P458" s="546">
        <v>3</v>
      </c>
      <c r="Q458" s="547"/>
      <c r="R458" s="546">
        <v>3</v>
      </c>
      <c r="S458" s="547"/>
      <c r="T458" s="546">
        <v>4</v>
      </c>
      <c r="U458" s="547"/>
      <c r="V458" s="546">
        <v>4</v>
      </c>
      <c r="W458" s="547"/>
      <c r="X458" s="546">
        <v>4</v>
      </c>
      <c r="Y458" s="547"/>
      <c r="Z458" s="546">
        <v>4</v>
      </c>
      <c r="AA458" s="547"/>
      <c r="AB458" s="539">
        <v>5</v>
      </c>
      <c r="AC458" s="539"/>
      <c r="AD458" s="539">
        <v>5</v>
      </c>
      <c r="AE458" s="539"/>
      <c r="AF458" s="539">
        <v>5</v>
      </c>
      <c r="AG458" s="539"/>
      <c r="AH458" s="539">
        <v>5</v>
      </c>
      <c r="AI458" s="539"/>
      <c r="AJ458" s="539">
        <v>5</v>
      </c>
      <c r="AK458" s="539"/>
    </row>
    <row r="459" spans="1:40" x14ac:dyDescent="0.4">
      <c r="B459" s="723" t="s">
        <v>71</v>
      </c>
      <c r="C459" s="724"/>
      <c r="D459" s="724"/>
      <c r="E459" s="724"/>
      <c r="F459" s="725"/>
      <c r="G459" s="546" t="s">
        <v>74</v>
      </c>
      <c r="H459" s="597"/>
      <c r="I459" s="597"/>
      <c r="J459" s="597"/>
      <c r="K459" s="597"/>
      <c r="L459" s="597"/>
      <c r="M459" s="547"/>
      <c r="N459" s="546">
        <v>11</v>
      </c>
      <c r="O459" s="547"/>
      <c r="P459" s="706">
        <v>0</v>
      </c>
      <c r="Q459" s="707"/>
      <c r="R459" s="539">
        <v>0</v>
      </c>
      <c r="S459" s="539"/>
      <c r="T459" s="539">
        <v>11</v>
      </c>
      <c r="U459" s="539"/>
      <c r="V459" s="539">
        <v>0</v>
      </c>
      <c r="W459" s="539"/>
      <c r="X459" s="539">
        <v>0</v>
      </c>
      <c r="Y459" s="539"/>
      <c r="Z459" s="539">
        <v>10</v>
      </c>
      <c r="AA459" s="539"/>
      <c r="AB459" s="539">
        <v>1</v>
      </c>
      <c r="AC459" s="539"/>
      <c r="AD459" s="539">
        <v>0</v>
      </c>
      <c r="AE459" s="539"/>
      <c r="AF459" s="706">
        <v>11</v>
      </c>
      <c r="AG459" s="707"/>
      <c r="AH459" s="539">
        <v>1</v>
      </c>
      <c r="AI459" s="539"/>
      <c r="AJ459" s="539">
        <v>0</v>
      </c>
      <c r="AK459" s="539"/>
    </row>
    <row r="460" spans="1:40" x14ac:dyDescent="0.4">
      <c r="B460" s="546" t="s">
        <v>72</v>
      </c>
      <c r="C460" s="597"/>
      <c r="D460" s="597"/>
      <c r="E460" s="597"/>
      <c r="F460" s="597"/>
      <c r="G460" s="597"/>
      <c r="H460" s="597"/>
      <c r="I460" s="597"/>
      <c r="J460" s="597"/>
      <c r="K460" s="597"/>
      <c r="L460" s="597"/>
      <c r="M460" s="547"/>
      <c r="N460" s="566">
        <f>SUM(N453,N456,N459)</f>
        <v>16</v>
      </c>
      <c r="O460" s="567"/>
      <c r="P460" s="566">
        <f>SUM(P453,P456,P459)</f>
        <v>5</v>
      </c>
      <c r="Q460" s="567"/>
      <c r="R460" s="566">
        <f>SUM(R453,R456,R459)</f>
        <v>5</v>
      </c>
      <c r="S460" s="567"/>
      <c r="T460" s="566">
        <f>SUM(T453,T456,T459)</f>
        <v>17</v>
      </c>
      <c r="U460" s="567"/>
      <c r="V460" s="566">
        <f>SUM(V453,V456,V459)</f>
        <v>6</v>
      </c>
      <c r="W460" s="567"/>
      <c r="X460" s="566">
        <f>SUM(X453,X456,X459)</f>
        <v>6</v>
      </c>
      <c r="Y460" s="567"/>
      <c r="Z460" s="566">
        <f>SUM(Z453,Z456,Z459)</f>
        <v>16</v>
      </c>
      <c r="AA460" s="567"/>
      <c r="AB460" s="566">
        <f>SUM(AB453,AB456,AB459)</f>
        <v>8</v>
      </c>
      <c r="AC460" s="567"/>
      <c r="AD460" s="566">
        <f>SUM(AD453,AD456,AD459)</f>
        <v>7</v>
      </c>
      <c r="AE460" s="567"/>
      <c r="AF460" s="566">
        <f>SUM(AF453,AF456,AF459)</f>
        <v>18</v>
      </c>
      <c r="AG460" s="567"/>
      <c r="AH460" s="566">
        <f>SUM(AH453,AH456,AH459)</f>
        <v>8</v>
      </c>
      <c r="AI460" s="567"/>
      <c r="AJ460" s="566">
        <f>SUM(AJ453,AJ456,AJ459)</f>
        <v>7</v>
      </c>
      <c r="AK460" s="567"/>
    </row>
    <row r="461" spans="1:40" ht="19.5" thickBot="1" x14ac:dyDescent="0.45"/>
    <row r="462" spans="1:40" ht="20.25" thickTop="1" thickBot="1" x14ac:dyDescent="0.45">
      <c r="B462" s="574" t="s">
        <v>599</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J462" s="557"/>
      <c r="AK462" s="558"/>
      <c r="AL462" s="558"/>
      <c r="AM462" s="558"/>
      <c r="AN462" s="559"/>
    </row>
    <row r="463" spans="1:40" s="403" customFormat="1" ht="19.5" thickTop="1" x14ac:dyDescent="0.4">
      <c r="B463" s="408"/>
      <c r="C463" s="408"/>
      <c r="D463" s="408"/>
      <c r="E463" s="408"/>
      <c r="F463" s="408"/>
      <c r="G463" s="408"/>
      <c r="H463" s="408"/>
      <c r="I463" s="408"/>
      <c r="J463" s="408"/>
      <c r="K463" s="408"/>
      <c r="L463" s="408"/>
      <c r="M463" s="408"/>
      <c r="N463" s="408"/>
      <c r="O463" s="408"/>
      <c r="P463" s="408"/>
      <c r="Q463" s="408"/>
      <c r="R463" s="408"/>
      <c r="S463" s="408"/>
      <c r="T463" s="408"/>
      <c r="U463" s="408"/>
      <c r="V463" s="408"/>
      <c r="W463" s="408"/>
      <c r="X463" s="408"/>
      <c r="Y463" s="408"/>
      <c r="Z463" s="408"/>
      <c r="AA463" s="408"/>
      <c r="AB463" s="408"/>
      <c r="AC463" s="408"/>
      <c r="AD463" s="408"/>
      <c r="AE463" s="408"/>
      <c r="AF463" s="408"/>
      <c r="AG463" s="408"/>
      <c r="AH463" s="408"/>
    </row>
    <row r="464" spans="1:40" s="374" customFormat="1" ht="19.5" thickBot="1" x14ac:dyDescent="0.45">
      <c r="A464" s="580" t="s">
        <v>650</v>
      </c>
      <c r="B464" s="580"/>
      <c r="C464" s="580"/>
      <c r="D464" s="580"/>
      <c r="E464" s="580"/>
      <c r="F464" s="580"/>
      <c r="G464" s="580"/>
      <c r="H464" s="580"/>
      <c r="I464" s="580"/>
      <c r="J464" s="580"/>
      <c r="K464" s="580"/>
      <c r="L464" s="580"/>
      <c r="M464" s="580"/>
      <c r="N464" s="580"/>
      <c r="O464" s="580"/>
      <c r="P464" s="580"/>
      <c r="Q464" s="580"/>
      <c r="R464" s="580"/>
      <c r="S464" s="580"/>
      <c r="T464" s="580"/>
      <c r="U464" s="580"/>
      <c r="V464" s="580"/>
      <c r="W464" s="580"/>
      <c r="X464" s="580"/>
      <c r="Y464" s="580"/>
      <c r="Z464" s="580"/>
      <c r="AA464" s="580"/>
      <c r="AB464" s="580"/>
      <c r="AC464" s="580"/>
      <c r="AD464" s="580"/>
      <c r="AE464" s="580"/>
      <c r="AF464" s="580"/>
      <c r="AG464" s="580"/>
      <c r="AH464" s="580"/>
    </row>
    <row r="465" spans="1:49" ht="20.25" thickTop="1" thickBot="1" x14ac:dyDescent="0.45">
      <c r="A465" s="374"/>
      <c r="B465" s="575" t="s">
        <v>622</v>
      </c>
      <c r="C465" s="575"/>
      <c r="D465" s="575"/>
      <c r="E465" s="575"/>
      <c r="F465" s="575"/>
      <c r="G465" s="575"/>
      <c r="H465" s="575"/>
      <c r="I465" s="575"/>
      <c r="J465" s="575"/>
      <c r="K465" s="575"/>
      <c r="L465" s="575"/>
      <c r="M465" s="575"/>
      <c r="N465" s="575"/>
      <c r="O465" s="575"/>
      <c r="P465" s="575"/>
      <c r="Q465" s="575"/>
      <c r="R465" s="575"/>
      <c r="S465" s="575"/>
      <c r="T465" s="575"/>
      <c r="U465" s="575"/>
      <c r="V465" s="575"/>
      <c r="W465" s="575"/>
      <c r="X465" s="575"/>
      <c r="Y465" s="575"/>
      <c r="Z465" s="575"/>
      <c r="AA465" s="575"/>
      <c r="AB465" s="575"/>
      <c r="AC465" s="575"/>
      <c r="AD465" s="575"/>
      <c r="AE465" s="575"/>
      <c r="AF465" s="575"/>
      <c r="AG465" s="575"/>
      <c r="AH465" s="575"/>
      <c r="AI465" s="374"/>
      <c r="AJ465" s="557"/>
      <c r="AK465" s="558"/>
      <c r="AL465" s="558"/>
      <c r="AM465" s="558"/>
      <c r="AN465" s="559"/>
      <c r="AO465" s="34"/>
    </row>
    <row r="466" spans="1:49" ht="20.25" customHeight="1" thickTop="1" thickBot="1" x14ac:dyDescent="0.45">
      <c r="A466" s="374"/>
      <c r="B466" s="575"/>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374"/>
      <c r="AJ466" s="374"/>
      <c r="AK466" s="374"/>
      <c r="AL466" s="374"/>
      <c r="AM466" s="374"/>
      <c r="AN466" s="374"/>
      <c r="AO466" s="29"/>
    </row>
    <row r="467" spans="1:49" ht="19.5" thickTop="1" x14ac:dyDescent="0.4">
      <c r="A467" s="374"/>
      <c r="B467" s="576" t="s">
        <v>504</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374"/>
      <c r="AJ467" s="577"/>
      <c r="AK467" s="578"/>
      <c r="AL467" s="578"/>
      <c r="AM467" s="578"/>
      <c r="AN467" s="579"/>
      <c r="AO467" s="34"/>
    </row>
    <row r="468" spans="1:49" ht="19.5" thickBot="1" x14ac:dyDescent="0.45">
      <c r="A468" s="374"/>
      <c r="B468" s="580" t="s">
        <v>77</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374"/>
      <c r="AJ468" s="594"/>
      <c r="AK468" s="595"/>
      <c r="AL468" s="595"/>
      <c r="AM468" s="595"/>
      <c r="AN468" s="596"/>
      <c r="AO468" s="29"/>
    </row>
    <row r="469" spans="1:49" ht="19.5" thickTop="1" x14ac:dyDescent="0.4">
      <c r="A469" s="374"/>
      <c r="B469" s="374"/>
      <c r="C469" s="374"/>
      <c r="D469" s="374"/>
      <c r="E469" s="374"/>
      <c r="F469" s="374"/>
      <c r="G469" s="374"/>
      <c r="H469" s="374"/>
      <c r="I469" s="374"/>
      <c r="J469" s="374"/>
      <c r="K469" s="374"/>
      <c r="L469" s="374"/>
      <c r="M469" s="374"/>
      <c r="N469" s="374"/>
      <c r="O469" s="374"/>
      <c r="P469" s="374"/>
      <c r="Q469" s="374"/>
      <c r="R469" s="374"/>
      <c r="S469" s="374"/>
      <c r="T469" s="374"/>
      <c r="U469" s="374"/>
      <c r="V469" s="374"/>
      <c r="W469" s="374"/>
      <c r="X469" s="374"/>
      <c r="Y469" s="374"/>
      <c r="Z469" s="374"/>
      <c r="AA469" s="374"/>
      <c r="AB469" s="374"/>
      <c r="AC469" s="374"/>
      <c r="AD469" s="374"/>
      <c r="AE469" s="374"/>
      <c r="AF469" s="374"/>
      <c r="AG469" s="374"/>
      <c r="AH469" s="374"/>
      <c r="AI469" s="374"/>
      <c r="AJ469" s="374"/>
      <c r="AK469" s="374"/>
      <c r="AL469" s="374"/>
      <c r="AM469" s="374"/>
      <c r="AN469" s="374"/>
      <c r="AO469" s="29"/>
    </row>
    <row r="471" spans="1:49" ht="3.75" customHeight="1" x14ac:dyDescent="0.4"/>
    <row r="472" spans="1:49" ht="19.5" x14ac:dyDescent="0.4">
      <c r="A472" s="639" t="s">
        <v>487</v>
      </c>
      <c r="B472" s="639"/>
      <c r="C472" s="639"/>
      <c r="D472" s="639"/>
      <c r="E472" s="639"/>
      <c r="F472" s="639"/>
      <c r="G472" s="639"/>
      <c r="H472" s="639"/>
      <c r="I472" s="639"/>
      <c r="J472" s="639"/>
      <c r="K472" s="639"/>
      <c r="L472" s="639"/>
      <c r="M472" s="639"/>
      <c r="N472" s="639"/>
      <c r="O472" s="639"/>
      <c r="P472" s="639"/>
      <c r="Q472" s="639"/>
      <c r="R472" s="639"/>
      <c r="S472" s="639"/>
      <c r="T472" s="639"/>
      <c r="U472" s="639"/>
      <c r="V472" s="639"/>
      <c r="W472" s="639"/>
      <c r="X472" s="639"/>
      <c r="Y472" s="639"/>
      <c r="Z472" s="639"/>
      <c r="AA472" s="639"/>
      <c r="AB472" s="639"/>
      <c r="AC472" s="639"/>
      <c r="AD472" s="639"/>
      <c r="AE472" s="639"/>
      <c r="AF472" s="639"/>
      <c r="AG472" s="639"/>
      <c r="AH472" s="639"/>
    </row>
    <row r="473" spans="1:49" ht="19.5" thickBot="1" x14ac:dyDescent="0.45">
      <c r="A473" s="633" t="s">
        <v>623</v>
      </c>
      <c r="B473" s="633"/>
      <c r="C473" s="633"/>
      <c r="D473" s="633"/>
      <c r="E473" s="633"/>
      <c r="F473" s="633"/>
      <c r="G473" s="633"/>
      <c r="H473" s="633"/>
      <c r="I473" s="633"/>
      <c r="J473" s="633"/>
      <c r="K473" s="633"/>
      <c r="L473" s="633"/>
      <c r="M473" s="633"/>
      <c r="N473" s="633"/>
      <c r="O473" s="633"/>
      <c r="P473" s="633"/>
      <c r="Q473" s="633"/>
      <c r="R473" s="633"/>
      <c r="S473" s="633"/>
      <c r="T473" s="633"/>
      <c r="U473" s="633"/>
      <c r="V473" s="633"/>
      <c r="W473" s="633"/>
      <c r="X473" s="633"/>
      <c r="Y473" s="633"/>
      <c r="Z473" s="633"/>
      <c r="AA473" s="633"/>
      <c r="AB473" s="633"/>
      <c r="AC473" s="633"/>
      <c r="AD473" s="633"/>
      <c r="AE473" s="633"/>
      <c r="AF473" s="633"/>
      <c r="AG473" s="633"/>
      <c r="AH473" s="633"/>
      <c r="AO473" s="34"/>
    </row>
    <row r="474" spans="1:49" ht="20.25" thickTop="1" thickBot="1" x14ac:dyDescent="0.45">
      <c r="B474" s="627" t="s">
        <v>288</v>
      </c>
      <c r="C474" s="627"/>
      <c r="D474" s="627"/>
      <c r="E474" s="627"/>
      <c r="F474" s="627"/>
      <c r="G474" s="627"/>
      <c r="H474" s="627"/>
      <c r="I474" s="627"/>
      <c r="J474" s="627"/>
      <c r="K474" s="627"/>
      <c r="L474" s="627"/>
      <c r="M474" s="627"/>
      <c r="N474" s="627"/>
      <c r="O474" s="627"/>
      <c r="P474" s="627"/>
      <c r="Q474" s="627"/>
      <c r="R474" s="627"/>
      <c r="S474" s="627"/>
      <c r="T474" s="627"/>
      <c r="U474" s="627"/>
      <c r="V474" s="627"/>
      <c r="W474" s="627"/>
      <c r="X474" s="627"/>
      <c r="Y474" s="627"/>
      <c r="Z474" s="627"/>
      <c r="AA474" s="627"/>
      <c r="AB474" s="627"/>
      <c r="AC474" s="627"/>
      <c r="AD474" s="627"/>
      <c r="AE474" s="627"/>
      <c r="AF474" s="627"/>
      <c r="AG474" s="627"/>
      <c r="AH474" s="627"/>
      <c r="AJ474" s="557"/>
      <c r="AK474" s="558"/>
      <c r="AL474" s="558"/>
      <c r="AM474" s="558"/>
      <c r="AN474" s="559"/>
      <c r="AO474" s="29"/>
    </row>
    <row r="475" spans="1:49" ht="20.25" thickTop="1" thickBot="1" x14ac:dyDescent="0.45">
      <c r="B475" s="627"/>
      <c r="C475" s="627"/>
      <c r="D475" s="627"/>
      <c r="E475" s="627"/>
      <c r="F475" s="627"/>
      <c r="G475" s="627"/>
      <c r="H475" s="627"/>
      <c r="I475" s="627"/>
      <c r="J475" s="627"/>
      <c r="K475" s="627"/>
      <c r="L475" s="627"/>
      <c r="M475" s="627"/>
      <c r="N475" s="627"/>
      <c r="O475" s="627"/>
      <c r="P475" s="627"/>
      <c r="Q475" s="627"/>
      <c r="R475" s="627"/>
      <c r="S475" s="627"/>
      <c r="T475" s="627"/>
      <c r="U475" s="627"/>
      <c r="V475" s="627"/>
      <c r="W475" s="627"/>
      <c r="X475" s="627"/>
      <c r="Y475" s="627"/>
      <c r="Z475" s="627"/>
      <c r="AA475" s="627"/>
      <c r="AB475" s="627"/>
      <c r="AC475" s="627"/>
      <c r="AD475" s="627"/>
      <c r="AE475" s="627"/>
      <c r="AF475" s="627"/>
      <c r="AG475" s="627"/>
      <c r="AH475" s="627"/>
    </row>
    <row r="476" spans="1:49" ht="20.25" thickTop="1" thickBot="1" x14ac:dyDescent="0.45">
      <c r="B476" s="627" t="s">
        <v>287</v>
      </c>
      <c r="C476" s="627"/>
      <c r="D476" s="627"/>
      <c r="E476" s="627"/>
      <c r="F476" s="627"/>
      <c r="G476" s="627"/>
      <c r="H476" s="627"/>
      <c r="I476" s="627"/>
      <c r="J476" s="627"/>
      <c r="K476" s="627"/>
      <c r="L476" s="627"/>
      <c r="M476" s="627"/>
      <c r="N476" s="627"/>
      <c r="O476" s="627"/>
      <c r="P476" s="627"/>
      <c r="Q476" s="627"/>
      <c r="R476" s="627"/>
      <c r="S476" s="627"/>
      <c r="T476" s="627"/>
      <c r="U476" s="627"/>
      <c r="V476" s="627"/>
      <c r="W476" s="627"/>
      <c r="X476" s="627"/>
      <c r="Y476" s="627"/>
      <c r="Z476" s="627"/>
      <c r="AA476" s="627"/>
      <c r="AB476" s="627"/>
      <c r="AC476" s="627"/>
      <c r="AD476" s="627"/>
      <c r="AE476" s="627"/>
      <c r="AF476" s="627"/>
      <c r="AG476" s="627"/>
      <c r="AH476" s="627"/>
      <c r="AJ476" s="557"/>
      <c r="AK476" s="558"/>
      <c r="AL476" s="558"/>
      <c r="AM476" s="558"/>
      <c r="AN476" s="559"/>
      <c r="AO476" s="34"/>
    </row>
    <row r="477" spans="1:49" ht="19.5" thickTop="1" x14ac:dyDescent="0.4">
      <c r="B477" s="627"/>
      <c r="C477" s="627"/>
      <c r="D477" s="627"/>
      <c r="E477" s="627"/>
      <c r="F477" s="627"/>
      <c r="G477" s="627"/>
      <c r="H477" s="627"/>
      <c r="I477" s="627"/>
      <c r="J477" s="627"/>
      <c r="K477" s="627"/>
      <c r="L477" s="627"/>
      <c r="M477" s="627"/>
      <c r="N477" s="627"/>
      <c r="O477" s="627"/>
      <c r="P477" s="627"/>
      <c r="Q477" s="627"/>
      <c r="R477" s="627"/>
      <c r="S477" s="627"/>
      <c r="T477" s="627"/>
      <c r="U477" s="627"/>
      <c r="V477" s="627"/>
      <c r="W477" s="627"/>
      <c r="X477" s="627"/>
      <c r="Y477" s="627"/>
      <c r="Z477" s="627"/>
      <c r="AA477" s="627"/>
      <c r="AB477" s="627"/>
      <c r="AC477" s="627"/>
      <c r="AD477" s="627"/>
      <c r="AE477" s="627"/>
      <c r="AF477" s="627"/>
      <c r="AG477" s="627"/>
      <c r="AH477" s="627"/>
      <c r="AO477" s="29"/>
      <c r="AS477" s="270"/>
      <c r="AT477" s="270"/>
      <c r="AU477" s="270"/>
      <c r="AV477" s="270"/>
      <c r="AW477" s="270"/>
    </row>
    <row r="478" spans="1:49" s="270" customFormat="1" x14ac:dyDescent="0.4">
      <c r="B478" s="545" t="s">
        <v>555</v>
      </c>
      <c r="C478" s="545"/>
      <c r="D478" s="545"/>
      <c r="E478" s="545"/>
      <c r="F478" s="545"/>
      <c r="G478" s="545"/>
      <c r="H478" s="545"/>
      <c r="I478" s="545"/>
      <c r="J478" s="545"/>
      <c r="K478" s="545"/>
      <c r="L478" s="545"/>
      <c r="M478" s="545"/>
      <c r="N478" s="545"/>
      <c r="O478" s="545"/>
      <c r="P478" s="545"/>
      <c r="Q478" s="545"/>
      <c r="R478" s="545"/>
      <c r="S478" s="545"/>
      <c r="T478" s="545"/>
      <c r="U478" s="545"/>
      <c r="V478" s="545"/>
      <c r="W478" s="545"/>
      <c r="X478" s="545"/>
      <c r="Y478" s="545"/>
      <c r="Z478" s="545"/>
      <c r="AA478" s="545"/>
      <c r="AB478" s="545"/>
      <c r="AC478" s="545"/>
      <c r="AD478" s="545"/>
      <c r="AE478" s="545"/>
      <c r="AF478" s="545"/>
      <c r="AG478" s="545"/>
      <c r="AH478" s="271"/>
      <c r="AO478" s="272"/>
    </row>
    <row r="479" spans="1:49" s="270" customFormat="1" ht="19.5" thickBot="1" x14ac:dyDescent="0.45">
      <c r="B479" s="303"/>
      <c r="C479" s="303"/>
      <c r="D479" s="304"/>
      <c r="E479" s="305"/>
      <c r="F479" s="305"/>
      <c r="G479" s="305"/>
      <c r="H479" s="305"/>
      <c r="I479" s="305"/>
      <c r="J479" s="305"/>
      <c r="K479" s="306"/>
      <c r="L479" s="560" t="s">
        <v>505</v>
      </c>
      <c r="M479" s="561"/>
      <c r="N479" s="561"/>
      <c r="O479" s="561"/>
      <c r="P479" s="561"/>
      <c r="Q479" s="562"/>
      <c r="R479" s="560" t="s">
        <v>506</v>
      </c>
      <c r="S479" s="561"/>
      <c r="T479" s="561"/>
      <c r="U479" s="561"/>
      <c r="V479" s="561"/>
      <c r="W479" s="562"/>
      <c r="X479" s="560" t="s">
        <v>507</v>
      </c>
      <c r="Y479" s="561"/>
      <c r="Z479" s="561"/>
      <c r="AA479" s="561"/>
      <c r="AB479" s="561"/>
      <c r="AC479" s="561"/>
      <c r="AD479" s="561"/>
      <c r="AE479" s="561"/>
      <c r="AF479" s="561"/>
      <c r="AG479" s="562"/>
      <c r="AH479" s="271"/>
      <c r="AO479" s="272"/>
      <c r="AS479" s="319"/>
      <c r="AT479" s="319"/>
      <c r="AU479" s="319"/>
      <c r="AV479" s="319"/>
      <c r="AW479" s="319"/>
    </row>
    <row r="480" spans="1:49" s="319" customFormat="1" ht="20.25" customHeight="1" thickBot="1" x14ac:dyDescent="0.45">
      <c r="B480" s="303"/>
      <c r="C480" s="303"/>
      <c r="D480" s="540" t="s">
        <v>524</v>
      </c>
      <c r="E480" s="541"/>
      <c r="F480" s="541"/>
      <c r="G480" s="541"/>
      <c r="H480" s="541"/>
      <c r="I480" s="541"/>
      <c r="J480" s="541"/>
      <c r="K480" s="541"/>
      <c r="L480" s="542"/>
      <c r="M480" s="543"/>
      <c r="N480" s="543"/>
      <c r="O480" s="543"/>
      <c r="P480" s="543"/>
      <c r="Q480" s="544"/>
      <c r="R480" s="542"/>
      <c r="S480" s="543"/>
      <c r="T480" s="543"/>
      <c r="U480" s="543"/>
      <c r="V480" s="543"/>
      <c r="W480" s="544"/>
      <c r="X480" s="542"/>
      <c r="Y480" s="543"/>
      <c r="Z480" s="543"/>
      <c r="AA480" s="543"/>
      <c r="AB480" s="543"/>
      <c r="AC480" s="543"/>
      <c r="AD480" s="543"/>
      <c r="AE480" s="543"/>
      <c r="AF480" s="543"/>
      <c r="AG480" s="584"/>
      <c r="AH480" s="320"/>
      <c r="AO480" s="322"/>
      <c r="AS480" s="270"/>
      <c r="AT480" s="270"/>
      <c r="AU480" s="270"/>
      <c r="AV480" s="270"/>
      <c r="AW480" s="270"/>
    </row>
    <row r="481" spans="1:49" s="270" customFormat="1" ht="19.5" thickBot="1" x14ac:dyDescent="0.45">
      <c r="B481" s="307"/>
      <c r="C481" s="307"/>
      <c r="D481" s="540" t="s">
        <v>573</v>
      </c>
      <c r="E481" s="541"/>
      <c r="F481" s="541"/>
      <c r="G481" s="541"/>
      <c r="H481" s="541"/>
      <c r="I481" s="541"/>
      <c r="J481" s="541"/>
      <c r="K481" s="541"/>
      <c r="L481" s="542"/>
      <c r="M481" s="543"/>
      <c r="N481" s="543"/>
      <c r="O481" s="543"/>
      <c r="P481" s="543"/>
      <c r="Q481" s="544"/>
      <c r="R481" s="542"/>
      <c r="S481" s="543"/>
      <c r="T481" s="543"/>
      <c r="U481" s="543"/>
      <c r="V481" s="543"/>
      <c r="W481" s="544"/>
      <c r="X481" s="542"/>
      <c r="Y481" s="543"/>
      <c r="Z481" s="543"/>
      <c r="AA481" s="543"/>
      <c r="AB481" s="543"/>
      <c r="AC481" s="543"/>
      <c r="AD481" s="543"/>
      <c r="AE481" s="543"/>
      <c r="AF481" s="543"/>
      <c r="AG481" s="584"/>
      <c r="AJ481" s="272"/>
      <c r="AK481" s="272"/>
      <c r="AL481" s="272"/>
      <c r="AM481" s="272"/>
      <c r="AO481" s="272"/>
    </row>
    <row r="482" spans="1:49" s="270" customFormat="1" ht="19.5" thickBot="1" x14ac:dyDescent="0.45">
      <c r="B482" s="307"/>
      <c r="C482" s="307"/>
      <c r="D482" s="548" t="s">
        <v>495</v>
      </c>
      <c r="E482" s="549"/>
      <c r="F482" s="549"/>
      <c r="G482" s="549"/>
      <c r="H482" s="549"/>
      <c r="I482" s="549"/>
      <c r="J482" s="549"/>
      <c r="K482" s="549"/>
      <c r="L482" s="585"/>
      <c r="M482" s="586"/>
      <c r="N482" s="586"/>
      <c r="O482" s="586"/>
      <c r="P482" s="586"/>
      <c r="Q482" s="587"/>
      <c r="R482" s="585"/>
      <c r="S482" s="586"/>
      <c r="T482" s="586"/>
      <c r="U482" s="586"/>
      <c r="V482" s="586"/>
      <c r="W482" s="587"/>
      <c r="X482" s="585"/>
      <c r="Y482" s="586"/>
      <c r="Z482" s="586"/>
      <c r="AA482" s="586"/>
      <c r="AB482" s="586"/>
      <c r="AC482" s="586"/>
      <c r="AD482" s="586"/>
      <c r="AE482" s="586"/>
      <c r="AF482" s="586"/>
      <c r="AG482" s="588"/>
      <c r="AO482" s="272"/>
      <c r="AS482"/>
      <c r="AT482"/>
      <c r="AU482"/>
      <c r="AV482"/>
      <c r="AW482"/>
    </row>
    <row r="483" spans="1:49" ht="20.25" thickTop="1" thickBot="1" x14ac:dyDescent="0.45">
      <c r="A483" s="462"/>
      <c r="B483" s="556" t="s">
        <v>699</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7"/>
      <c r="AK483" s="558"/>
      <c r="AL483" s="558"/>
      <c r="AM483" s="558"/>
      <c r="AN483" s="559"/>
    </row>
    <row r="484" spans="1:49" s="462" customFormat="1" ht="19.5" thickTop="1" x14ac:dyDescent="0.4">
      <c r="B484" s="556" t="s">
        <v>700</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row>
    <row r="485" spans="1:49" s="462" customFormat="1" ht="19.5" thickBot="1" x14ac:dyDescent="0.45">
      <c r="B485" s="494"/>
      <c r="C485" s="494"/>
      <c r="D485" s="304"/>
      <c r="E485" s="305"/>
      <c r="F485" s="305"/>
      <c r="G485" s="305"/>
      <c r="H485" s="305"/>
      <c r="I485" s="305"/>
      <c r="J485" s="305"/>
      <c r="K485" s="306"/>
      <c r="L485" s="560" t="s">
        <v>701</v>
      </c>
      <c r="M485" s="561"/>
      <c r="N485" s="561"/>
      <c r="O485" s="561"/>
      <c r="P485" s="561"/>
      <c r="Q485" s="562"/>
      <c r="R485" s="560" t="s">
        <v>506</v>
      </c>
      <c r="S485" s="561"/>
      <c r="T485" s="561"/>
      <c r="U485" s="561"/>
      <c r="V485" s="561"/>
      <c r="W485" s="562"/>
      <c r="X485" s="560" t="s">
        <v>701</v>
      </c>
      <c r="Y485" s="561"/>
      <c r="Z485" s="561"/>
      <c r="AA485" s="561"/>
      <c r="AB485" s="561"/>
      <c r="AC485" s="562"/>
      <c r="AD485" s="560" t="s">
        <v>506</v>
      </c>
      <c r="AE485" s="561"/>
      <c r="AF485" s="561"/>
      <c r="AG485" s="561"/>
      <c r="AH485" s="561"/>
      <c r="AI485" s="562"/>
    </row>
    <row r="486" spans="1:49" s="462" customFormat="1" ht="19.5" thickBot="1" x14ac:dyDescent="0.45">
      <c r="B486" s="494"/>
      <c r="C486" s="494"/>
      <c r="D486" s="548" t="s">
        <v>702</v>
      </c>
      <c r="E486" s="549"/>
      <c r="F486" s="549"/>
      <c r="G486" s="549"/>
      <c r="H486" s="549"/>
      <c r="I486" s="549"/>
      <c r="J486" s="549"/>
      <c r="K486" s="549"/>
      <c r="L486" s="550"/>
      <c r="M486" s="551"/>
      <c r="N486" s="551"/>
      <c r="O486" s="551"/>
      <c r="P486" s="551"/>
      <c r="Q486" s="552"/>
      <c r="R486" s="550"/>
      <c r="S486" s="551"/>
      <c r="T486" s="551"/>
      <c r="U486" s="551"/>
      <c r="V486" s="551"/>
      <c r="W486" s="552"/>
      <c r="X486" s="563"/>
      <c r="Y486" s="564"/>
      <c r="Z486" s="564"/>
      <c r="AA486" s="564"/>
      <c r="AB486" s="564"/>
      <c r="AC486" s="565"/>
      <c r="AD486" s="563"/>
      <c r="AE486" s="564"/>
      <c r="AF486" s="564"/>
      <c r="AG486" s="564"/>
      <c r="AH486" s="564"/>
      <c r="AI486" s="565"/>
    </row>
    <row r="487" spans="1:49" s="462" customFormat="1" ht="19.5" thickBot="1" x14ac:dyDescent="0.45">
      <c r="B487" s="483"/>
      <c r="C487" s="483"/>
      <c r="D487" s="548" t="s">
        <v>703</v>
      </c>
      <c r="E487" s="549"/>
      <c r="F487" s="549"/>
      <c r="G487" s="549"/>
      <c r="H487" s="549"/>
      <c r="I487" s="549"/>
      <c r="J487" s="549"/>
      <c r="K487" s="549"/>
      <c r="L487" s="550"/>
      <c r="M487" s="551"/>
      <c r="N487" s="551"/>
      <c r="O487" s="551"/>
      <c r="P487" s="551"/>
      <c r="Q487" s="552"/>
      <c r="R487" s="550"/>
      <c r="S487" s="551"/>
      <c r="T487" s="551"/>
      <c r="U487" s="551"/>
      <c r="V487" s="551"/>
      <c r="W487" s="552"/>
      <c r="X487" s="550"/>
      <c r="Y487" s="551"/>
      <c r="Z487" s="551"/>
      <c r="AA487" s="551"/>
      <c r="AB487" s="551"/>
      <c r="AC487" s="552"/>
      <c r="AD487" s="550"/>
      <c r="AE487" s="551"/>
      <c r="AF487" s="551"/>
      <c r="AG487" s="551"/>
      <c r="AH487" s="551"/>
      <c r="AI487" s="552"/>
    </row>
    <row r="488" spans="1:49" s="462" customFormat="1" ht="19.5" thickBot="1" x14ac:dyDescent="0.45">
      <c r="B488" s="483"/>
      <c r="C488" s="483"/>
      <c r="D488" s="548" t="s">
        <v>704</v>
      </c>
      <c r="E488" s="549"/>
      <c r="F488" s="549"/>
      <c r="G488" s="549"/>
      <c r="H488" s="549"/>
      <c r="I488" s="549"/>
      <c r="J488" s="549"/>
      <c r="K488" s="549"/>
      <c r="L488" s="553"/>
      <c r="M488" s="554"/>
      <c r="N488" s="554"/>
      <c r="O488" s="554"/>
      <c r="P488" s="554"/>
      <c r="Q488" s="555"/>
      <c r="R488" s="553"/>
      <c r="S488" s="554"/>
      <c r="T488" s="554"/>
      <c r="U488" s="554"/>
      <c r="V488" s="554"/>
      <c r="W488" s="555"/>
      <c r="X488" s="553"/>
      <c r="Y488" s="554"/>
      <c r="Z488" s="554"/>
      <c r="AA488" s="554"/>
      <c r="AB488" s="554"/>
      <c r="AC488" s="555"/>
      <c r="AD488" s="553"/>
      <c r="AE488" s="554"/>
      <c r="AF488" s="554"/>
      <c r="AG488" s="554"/>
      <c r="AH488" s="554"/>
      <c r="AI488" s="555"/>
    </row>
    <row r="489" spans="1:49" s="462" customFormat="1" x14ac:dyDescent="0.4">
      <c r="B489" s="483"/>
      <c r="C489" s="483"/>
      <c r="D489" s="495"/>
      <c r="E489" s="495"/>
      <c r="F489" s="495"/>
      <c r="G489" s="495"/>
      <c r="H489" s="495"/>
      <c r="I489" s="495"/>
      <c r="J489" s="495"/>
      <c r="K489" s="495"/>
      <c r="L489" s="495"/>
      <c r="M489" s="495"/>
      <c r="N489" s="495"/>
      <c r="O489" s="495"/>
      <c r="P489" s="495"/>
      <c r="Q489" s="495"/>
      <c r="R489" s="495"/>
      <c r="S489" s="495"/>
      <c r="T489" s="495"/>
      <c r="U489" s="495"/>
      <c r="V489" s="495"/>
      <c r="W489" s="495"/>
      <c r="X489" s="495"/>
      <c r="Y489" s="495"/>
      <c r="Z489" s="495"/>
      <c r="AA489" s="495"/>
      <c r="AB489" s="495"/>
      <c r="AC489" s="495"/>
      <c r="AD489" s="495"/>
      <c r="AE489" s="495"/>
      <c r="AF489" s="495"/>
      <c r="AG489" s="495"/>
      <c r="AH489" s="483"/>
      <c r="AI489" s="483"/>
    </row>
    <row r="490" spans="1:49" ht="19.5" x14ac:dyDescent="0.4">
      <c r="A490" s="639" t="s">
        <v>434</v>
      </c>
      <c r="B490" s="639"/>
      <c r="C490" s="639"/>
      <c r="D490" s="639"/>
      <c r="E490" s="639"/>
      <c r="F490" s="639"/>
      <c r="G490" s="639"/>
      <c r="H490" s="639"/>
      <c r="I490" s="639"/>
      <c r="J490" s="639"/>
      <c r="K490" s="639"/>
      <c r="L490" s="639"/>
      <c r="M490" s="639"/>
      <c r="N490" s="639"/>
      <c r="O490" s="639"/>
      <c r="P490" s="639"/>
      <c r="Q490" s="639"/>
      <c r="R490" s="639"/>
      <c r="S490" s="639"/>
      <c r="T490" s="639"/>
      <c r="U490" s="639"/>
      <c r="V490" s="639"/>
      <c r="W490" s="639"/>
      <c r="X490" s="639"/>
      <c r="Y490" s="639"/>
      <c r="Z490" s="639"/>
      <c r="AA490" s="639"/>
      <c r="AB490" s="639"/>
      <c r="AC490" s="639"/>
      <c r="AD490" s="639"/>
      <c r="AE490" s="639"/>
      <c r="AF490" s="639"/>
      <c r="AG490" s="639"/>
      <c r="AH490" s="639"/>
    </row>
    <row r="491" spans="1:49" ht="19.5" thickBot="1" x14ac:dyDescent="0.45">
      <c r="A491" s="574" t="s">
        <v>624</v>
      </c>
      <c r="B491" s="574"/>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O491" s="34"/>
    </row>
    <row r="492" spans="1:49" ht="19.5" thickTop="1" x14ac:dyDescent="0.4">
      <c r="A492" s="387"/>
      <c r="B492" s="574" t="s">
        <v>625</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J492" s="577"/>
      <c r="AK492" s="578"/>
      <c r="AL492" s="578"/>
      <c r="AM492" s="578"/>
      <c r="AN492" s="579"/>
      <c r="AO492" s="29"/>
    </row>
    <row r="493" spans="1:49" x14ac:dyDescent="0.4">
      <c r="A493" s="387"/>
      <c r="B493" s="576" t="s">
        <v>626</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J493" s="581"/>
      <c r="AK493" s="582"/>
      <c r="AL493" s="582"/>
      <c r="AM493" s="582"/>
      <c r="AN493" s="583"/>
      <c r="AO493" s="29"/>
    </row>
    <row r="494" spans="1:49" x14ac:dyDescent="0.4">
      <c r="A494" s="387"/>
      <c r="B494" s="572" t="s">
        <v>665</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386"/>
      <c r="AH494" s="386"/>
      <c r="AJ494" s="581"/>
      <c r="AK494" s="582"/>
      <c r="AL494" s="582"/>
      <c r="AM494" s="582"/>
      <c r="AN494" s="583"/>
      <c r="AO494" s="29"/>
    </row>
    <row r="495" spans="1:49" x14ac:dyDescent="0.4">
      <c r="A495" s="387"/>
      <c r="B495" s="576" t="s">
        <v>627</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J495" s="589"/>
      <c r="AK495" s="590"/>
      <c r="AL495" s="590"/>
      <c r="AM495" s="590"/>
      <c r="AN495" s="591"/>
      <c r="AO495" s="29"/>
    </row>
    <row r="496" spans="1:49" x14ac:dyDescent="0.4">
      <c r="A496" s="387"/>
      <c r="B496" s="572" t="s">
        <v>603</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386"/>
      <c r="AC496" s="386"/>
      <c r="AD496" s="386"/>
      <c r="AE496" s="386"/>
      <c r="AF496" s="386"/>
      <c r="AG496" s="386"/>
      <c r="AH496" s="386"/>
      <c r="AJ496" s="581"/>
      <c r="AK496" s="582"/>
      <c r="AL496" s="582"/>
      <c r="AM496" s="582"/>
      <c r="AN496" s="583"/>
    </row>
    <row r="497" spans="1:49" s="387" customFormat="1" x14ac:dyDescent="0.4">
      <c r="B497" s="388"/>
      <c r="C497" s="388"/>
      <c r="D497" s="388"/>
      <c r="E497" s="388"/>
      <c r="F497" s="388"/>
      <c r="G497" s="388"/>
      <c r="H497" s="388"/>
      <c r="I497" s="388"/>
      <c r="J497" s="388"/>
      <c r="K497" s="388"/>
      <c r="L497" s="388"/>
      <c r="M497" s="388"/>
      <c r="N497" s="388"/>
      <c r="O497" s="388"/>
      <c r="P497" s="388"/>
      <c r="Q497" s="388"/>
      <c r="R497" s="388"/>
      <c r="S497" s="388"/>
      <c r="T497" s="388"/>
      <c r="U497" s="388"/>
      <c r="V497" s="388"/>
      <c r="W497" s="388"/>
      <c r="X497" s="388"/>
      <c r="Y497" s="388"/>
      <c r="Z497" s="388"/>
      <c r="AA497" s="388"/>
      <c r="AB497" s="388"/>
      <c r="AC497" s="388"/>
      <c r="AD497" s="388"/>
      <c r="AE497" s="388"/>
      <c r="AF497" s="388"/>
      <c r="AG497" s="388"/>
      <c r="AH497" s="388"/>
      <c r="AL497" s="461"/>
      <c r="AO497" s="393"/>
    </row>
    <row r="498" spans="1:49" ht="19.5" thickBot="1" x14ac:dyDescent="0.45">
      <c r="A498" s="394" t="s">
        <v>628</v>
      </c>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387"/>
      <c r="AJ498" s="387"/>
      <c r="AK498" s="387"/>
      <c r="AL498" s="387"/>
      <c r="AM498" s="387"/>
      <c r="AN498" s="387"/>
      <c r="AO498" s="393"/>
      <c r="AP498" s="387"/>
    </row>
    <row r="499" spans="1:49" ht="19.5" thickTop="1" x14ac:dyDescent="0.4">
      <c r="A499" s="387"/>
      <c r="B499" s="574" t="s">
        <v>672</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387"/>
      <c r="AJ499" s="577"/>
      <c r="AK499" s="578"/>
      <c r="AL499" s="578"/>
      <c r="AM499" s="578"/>
      <c r="AN499" s="579"/>
      <c r="AO499" s="390"/>
      <c r="AP499" s="387"/>
      <c r="AS499" s="264"/>
      <c r="AT499" s="264"/>
      <c r="AU499" s="264"/>
      <c r="AV499" s="264"/>
      <c r="AW499" s="264"/>
    </row>
    <row r="500" spans="1:49" s="264" customFormat="1" x14ac:dyDescent="0.4">
      <c r="A500" s="395"/>
      <c r="B500" s="410" t="s">
        <v>604</v>
      </c>
      <c r="C500" s="410"/>
      <c r="D500" s="410"/>
      <c r="E500" s="410"/>
      <c r="F500" s="410"/>
      <c r="G500" s="410"/>
      <c r="H500" s="410"/>
      <c r="I500" s="410"/>
      <c r="J500" s="410"/>
      <c r="K500" s="410"/>
      <c r="L500" s="410"/>
      <c r="M500" s="410"/>
      <c r="N500" s="410"/>
      <c r="O500" s="410"/>
      <c r="P500" s="410"/>
      <c r="Q500" s="410"/>
      <c r="R500" s="410"/>
      <c r="S500" s="410"/>
      <c r="T500" s="410"/>
      <c r="U500" s="410"/>
      <c r="V500" s="410"/>
      <c r="W500" s="401"/>
      <c r="X500" s="401"/>
      <c r="Y500" s="401"/>
      <c r="Z500" s="401"/>
      <c r="AA500" s="401"/>
      <c r="AB500" s="401"/>
      <c r="AC500" s="401"/>
      <c r="AD500" s="401"/>
      <c r="AE500" s="401"/>
      <c r="AF500" s="401"/>
      <c r="AG500" s="401"/>
      <c r="AH500" s="401"/>
      <c r="AI500" s="387"/>
      <c r="AJ500" s="581"/>
      <c r="AK500" s="582"/>
      <c r="AL500" s="582"/>
      <c r="AM500" s="582"/>
      <c r="AN500" s="583"/>
      <c r="AO500" s="390"/>
      <c r="AP500" s="387"/>
      <c r="AS500" s="319"/>
      <c r="AT500" s="319"/>
      <c r="AU500" s="319"/>
      <c r="AV500" s="319"/>
      <c r="AW500" s="319"/>
    </row>
    <row r="501" spans="1:49" s="319" customFormat="1" ht="19.5" customHeight="1" x14ac:dyDescent="0.4">
      <c r="A501" s="387"/>
      <c r="B501" s="573" t="s">
        <v>629</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387"/>
      <c r="AJ501" s="581"/>
      <c r="AK501" s="582"/>
      <c r="AL501" s="582"/>
      <c r="AM501" s="582"/>
      <c r="AN501" s="583"/>
      <c r="AO501" s="390"/>
      <c r="AP501" s="387"/>
    </row>
    <row r="502" spans="1:49" s="270" customFormat="1" x14ac:dyDescent="0.4">
      <c r="B502" s="273"/>
      <c r="C502" s="273"/>
      <c r="D502" s="273"/>
      <c r="E502" s="273"/>
      <c r="F502" s="273"/>
      <c r="G502" s="274"/>
      <c r="H502" s="274"/>
      <c r="I502" s="274"/>
      <c r="J502" s="274"/>
      <c r="K502" s="275"/>
      <c r="L502" s="275"/>
      <c r="M502" s="275"/>
      <c r="N502" s="275"/>
      <c r="O502" s="275"/>
      <c r="P502" s="273"/>
      <c r="Q502" s="273"/>
      <c r="R502" s="273"/>
      <c r="S502" s="276"/>
      <c r="T502" s="276"/>
      <c r="U502" s="276"/>
      <c r="V502" s="277"/>
      <c r="W502" s="276"/>
      <c r="X502" s="276"/>
      <c r="Y502" s="276"/>
      <c r="Z502" s="278"/>
      <c r="AA502" s="278"/>
      <c r="AB502" s="279"/>
      <c r="AC502" s="279"/>
      <c r="AD502" s="279"/>
      <c r="AE502" s="279"/>
      <c r="AF502" s="279"/>
      <c r="AG502" s="273"/>
      <c r="AH502" s="280"/>
      <c r="AI502" s="280"/>
      <c r="AJ502" s="273"/>
      <c r="AK502" s="281"/>
      <c r="AL502" s="282"/>
      <c r="AM502" s="273"/>
      <c r="AN502" s="283"/>
      <c r="AS502"/>
      <c r="AT502"/>
      <c r="AU502"/>
      <c r="AV502"/>
      <c r="AW502"/>
    </row>
    <row r="504" spans="1:49" ht="19.5" x14ac:dyDescent="0.4">
      <c r="A504" s="639" t="s">
        <v>630</v>
      </c>
      <c r="B504" s="639"/>
      <c r="C504" s="639"/>
      <c r="D504" s="639"/>
      <c r="E504" s="639"/>
      <c r="F504" s="639"/>
      <c r="G504" s="639"/>
      <c r="H504" s="639"/>
      <c r="I504" s="639"/>
      <c r="J504" s="639"/>
      <c r="K504" s="639"/>
      <c r="L504" s="639"/>
      <c r="M504" s="639"/>
      <c r="N504" s="639"/>
      <c r="O504" s="639"/>
      <c r="P504" s="639"/>
      <c r="Q504" s="639"/>
      <c r="R504" s="639"/>
      <c r="S504" s="639"/>
      <c r="T504" s="639"/>
      <c r="U504" s="639"/>
      <c r="V504" s="639"/>
      <c r="W504" s="639"/>
      <c r="X504" s="639"/>
      <c r="Y504" s="639"/>
      <c r="Z504" s="639"/>
      <c r="AA504" s="639"/>
      <c r="AB504" s="639"/>
      <c r="AC504" s="639"/>
      <c r="AD504" s="639"/>
      <c r="AE504" s="639"/>
      <c r="AF504" s="639"/>
      <c r="AG504" s="639"/>
      <c r="AH504" s="639"/>
      <c r="AI504" s="387"/>
      <c r="AJ504" s="387"/>
      <c r="AK504" s="387"/>
      <c r="AL504" s="387"/>
      <c r="AM504" s="387"/>
      <c r="AN504" s="387"/>
      <c r="AO504" s="387"/>
    </row>
    <row r="505" spans="1:49" x14ac:dyDescent="0.4">
      <c r="A505" s="580" t="s">
        <v>152</v>
      </c>
      <c r="B505" s="580"/>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387"/>
      <c r="AJ505" s="387"/>
      <c r="AK505" s="387"/>
      <c r="AL505" s="387"/>
      <c r="AM505" s="387"/>
      <c r="AN505" s="387"/>
      <c r="AO505" s="393"/>
    </row>
    <row r="506" spans="1:49" ht="19.5" thickBot="1" x14ac:dyDescent="0.45">
      <c r="A506" s="387"/>
      <c r="B506" s="574" t="s">
        <v>657</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387"/>
      <c r="AO506" s="390"/>
    </row>
    <row r="507" spans="1:49" s="413" customFormat="1" ht="19.5" thickTop="1" x14ac:dyDescent="0.4">
      <c r="B507" s="414" t="s">
        <v>658</v>
      </c>
      <c r="C507" s="414"/>
      <c r="D507" s="414"/>
      <c r="E507" s="414"/>
      <c r="F507" s="414"/>
      <c r="G507" s="414"/>
      <c r="H507" s="414"/>
      <c r="I507" s="414"/>
      <c r="J507" s="414"/>
      <c r="K507" s="414"/>
      <c r="L507" s="414"/>
      <c r="M507" s="414"/>
      <c r="N507" s="414"/>
      <c r="O507" s="414"/>
      <c r="P507" s="414"/>
      <c r="Q507" s="414"/>
      <c r="R507" s="414"/>
      <c r="S507" s="414"/>
      <c r="T507" s="414"/>
      <c r="U507" s="414"/>
      <c r="V507" s="414"/>
      <c r="W507" s="414"/>
      <c r="X507" s="414"/>
      <c r="Y507" s="414"/>
      <c r="Z507" s="414"/>
      <c r="AA507" s="414"/>
      <c r="AB507" s="414"/>
      <c r="AC507" s="414"/>
      <c r="AD507" s="414"/>
      <c r="AE507" s="414"/>
      <c r="AF507" s="414"/>
      <c r="AG507" s="414"/>
      <c r="AH507" s="414"/>
      <c r="AJ507" s="670"/>
      <c r="AK507" s="671"/>
      <c r="AL507" s="671"/>
      <c r="AM507" s="671"/>
      <c r="AN507" s="672"/>
      <c r="AO507" s="415"/>
    </row>
    <row r="508" spans="1:49" x14ac:dyDescent="0.4">
      <c r="A508" s="387"/>
      <c r="B508" s="580" t="s">
        <v>78</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387"/>
      <c r="AJ508" s="581"/>
      <c r="AK508" s="582"/>
      <c r="AL508" s="582"/>
      <c r="AM508" s="582"/>
      <c r="AN508" s="583"/>
      <c r="AO508" s="390"/>
    </row>
    <row r="509" spans="1:49" ht="19.5" thickBot="1" x14ac:dyDescent="0.45">
      <c r="A509" s="387"/>
      <c r="B509" s="580" t="s">
        <v>79</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387"/>
      <c r="AJ509" s="594"/>
      <c r="AK509" s="595"/>
      <c r="AL509" s="595"/>
      <c r="AM509" s="595"/>
      <c r="AN509" s="596"/>
      <c r="AO509" s="390"/>
    </row>
    <row r="510" spans="1:49" ht="19.5" thickTop="1" x14ac:dyDescent="0.4">
      <c r="A510" s="387"/>
      <c r="B510" s="580" t="s">
        <v>605</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0"/>
      <c r="AL510" s="580"/>
      <c r="AM510" s="580"/>
      <c r="AN510" s="580"/>
      <c r="AO510" s="387"/>
    </row>
    <row r="512" spans="1:49" ht="19.5" thickBot="1" x14ac:dyDescent="0.45">
      <c r="A512" s="580" t="s">
        <v>153</v>
      </c>
      <c r="B512" s="580"/>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387"/>
      <c r="AJ512" s="387"/>
      <c r="AK512" s="387"/>
      <c r="AL512" s="387"/>
      <c r="AM512" s="387"/>
      <c r="AN512" s="387"/>
      <c r="AO512" s="393"/>
    </row>
    <row r="513" spans="1:49" ht="19.5" thickTop="1" x14ac:dyDescent="0.4">
      <c r="A513" s="387"/>
      <c r="B513" s="580" t="s">
        <v>154</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387"/>
      <c r="AJ513" s="577"/>
      <c r="AK513" s="578"/>
      <c r="AL513" s="578"/>
      <c r="AM513" s="578"/>
      <c r="AN513" s="579"/>
      <c r="AO513" s="390"/>
    </row>
    <row r="514" spans="1:49" x14ac:dyDescent="0.4">
      <c r="A514" s="387"/>
      <c r="B514" s="580" t="s">
        <v>705</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387"/>
      <c r="AJ514" s="581"/>
      <c r="AK514" s="582"/>
      <c r="AL514" s="582"/>
      <c r="AM514" s="582"/>
      <c r="AN514" s="583"/>
      <c r="AO514" s="390"/>
    </row>
    <row r="515" spans="1:49" ht="19.5" customHeight="1" thickBot="1" x14ac:dyDescent="0.45">
      <c r="A515" s="387"/>
      <c r="B515" s="856" t="s">
        <v>706</v>
      </c>
      <c r="C515" s="856"/>
      <c r="D515" s="856"/>
      <c r="E515" s="856"/>
      <c r="F515" s="856"/>
      <c r="G515" s="856"/>
      <c r="H515" s="856"/>
      <c r="I515" s="856"/>
      <c r="J515" s="856"/>
      <c r="K515" s="856"/>
      <c r="L515" s="856"/>
      <c r="M515" s="856"/>
      <c r="N515" s="856"/>
      <c r="O515" s="856"/>
      <c r="P515" s="856"/>
      <c r="Q515" s="856"/>
      <c r="R515" s="856"/>
      <c r="S515" s="856"/>
      <c r="T515" s="856"/>
      <c r="U515" s="856"/>
      <c r="V515" s="856"/>
      <c r="W515" s="856"/>
      <c r="X515" s="856"/>
      <c r="Y515" s="856"/>
      <c r="Z515" s="856"/>
      <c r="AA515" s="856"/>
      <c r="AB515" s="856"/>
      <c r="AC515" s="856"/>
      <c r="AD515" s="856"/>
      <c r="AE515" s="856"/>
      <c r="AF515" s="856"/>
      <c r="AG515" s="856"/>
      <c r="AH515" s="856"/>
      <c r="AI515" s="387"/>
      <c r="AJ515" s="594"/>
      <c r="AK515" s="595"/>
      <c r="AL515" s="595"/>
      <c r="AM515" s="595"/>
      <c r="AN515" s="596"/>
      <c r="AO515" s="390"/>
      <c r="AR515" s="405"/>
    </row>
    <row r="516" spans="1:49" ht="19.5" thickTop="1" x14ac:dyDescent="0.4">
      <c r="A516" s="387"/>
      <c r="B516" s="856"/>
      <c r="C516" s="856"/>
      <c r="D516" s="856"/>
      <c r="E516" s="856"/>
      <c r="F516" s="856"/>
      <c r="G516" s="856"/>
      <c r="H516" s="856"/>
      <c r="I516" s="856"/>
      <c r="J516" s="856"/>
      <c r="K516" s="856"/>
      <c r="L516" s="856"/>
      <c r="M516" s="856"/>
      <c r="N516" s="856"/>
      <c r="O516" s="856"/>
      <c r="P516" s="856"/>
      <c r="Q516" s="856"/>
      <c r="R516" s="856"/>
      <c r="S516" s="856"/>
      <c r="T516" s="856"/>
      <c r="U516" s="856"/>
      <c r="V516" s="856"/>
      <c r="W516" s="856"/>
      <c r="X516" s="856"/>
      <c r="Y516" s="856"/>
      <c r="Z516" s="856"/>
      <c r="AA516" s="856"/>
      <c r="AB516" s="856"/>
      <c r="AC516" s="856"/>
      <c r="AD516" s="856"/>
      <c r="AE516" s="856"/>
      <c r="AF516" s="856"/>
      <c r="AG516" s="856"/>
      <c r="AH516" s="856"/>
      <c r="AI516" s="387"/>
      <c r="AJ516" s="387"/>
      <c r="AK516" s="387"/>
      <c r="AL516" s="387"/>
      <c r="AM516" s="387"/>
      <c r="AN516" s="387"/>
      <c r="AO516" s="393"/>
      <c r="AR516" s="405"/>
    </row>
    <row r="517" spans="1:49" ht="18.75" customHeight="1" thickBot="1" x14ac:dyDescent="0.45">
      <c r="A517" s="387"/>
      <c r="B517" s="571" t="s">
        <v>707</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387"/>
      <c r="AJ517" s="390"/>
    </row>
    <row r="518" spans="1:49" ht="18.75" customHeight="1" thickTop="1" thickBot="1" x14ac:dyDescent="0.45">
      <c r="A518" s="387"/>
      <c r="B518" s="571" t="s">
        <v>654</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407"/>
      <c r="AH518" s="407"/>
      <c r="AI518" s="387"/>
      <c r="AJ518" s="557"/>
      <c r="AK518" s="558"/>
      <c r="AL518" s="558"/>
      <c r="AM518" s="558"/>
      <c r="AN518" s="559"/>
      <c r="AO518" s="387"/>
    </row>
    <row r="519" spans="1:49" ht="20.25" thickTop="1" thickBot="1" x14ac:dyDescent="0.45">
      <c r="A519" s="387"/>
      <c r="B519" s="580" t="s">
        <v>80</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387"/>
      <c r="AJ519" s="557"/>
      <c r="AK519" s="558"/>
      <c r="AL519" s="558"/>
      <c r="AM519" s="558"/>
      <c r="AN519" s="559"/>
      <c r="AO519" s="393"/>
    </row>
    <row r="520" spans="1:49" ht="20.25" thickTop="1" thickBot="1" x14ac:dyDescent="0.45">
      <c r="A520" s="387"/>
      <c r="B520" s="576" t="s">
        <v>708</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387"/>
      <c r="AJ520" s="387"/>
      <c r="AK520" s="387"/>
      <c r="AL520" s="387"/>
      <c r="AM520" s="387"/>
      <c r="AN520" s="387"/>
      <c r="AO520" s="390"/>
    </row>
    <row r="521" spans="1:49" ht="20.25" thickTop="1" thickBot="1" x14ac:dyDescent="0.45">
      <c r="A521" s="387"/>
      <c r="B521" s="572" t="s">
        <v>606</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386"/>
      <c r="AH521" s="386"/>
      <c r="AI521" s="387"/>
      <c r="AJ521" s="557"/>
      <c r="AK521" s="558"/>
      <c r="AL521" s="558"/>
      <c r="AM521" s="558"/>
      <c r="AN521" s="559"/>
      <c r="AO521" s="393"/>
      <c r="AS521" s="264"/>
      <c r="AT521" s="264"/>
      <c r="AU521" s="264"/>
      <c r="AV521" s="264"/>
      <c r="AW521" s="264"/>
    </row>
    <row r="522" spans="1:49" ht="19.5" thickTop="1" x14ac:dyDescent="0.4">
      <c r="A522" s="387"/>
      <c r="B522" s="387"/>
      <c r="C522" s="387"/>
      <c r="D522" s="387"/>
      <c r="E522" s="387"/>
      <c r="F522" s="387"/>
      <c r="G522" s="387"/>
      <c r="H522" s="387"/>
      <c r="I522" s="387"/>
      <c r="J522" s="387"/>
      <c r="K522" s="387"/>
      <c r="L522" s="387"/>
      <c r="M522" s="387"/>
      <c r="N522" s="387"/>
      <c r="O522" s="387"/>
      <c r="P522" s="387"/>
      <c r="Q522" s="387"/>
      <c r="R522" s="387"/>
      <c r="S522" s="387"/>
      <c r="T522" s="387"/>
      <c r="U522" s="387"/>
      <c r="V522" s="387"/>
      <c r="W522" s="387"/>
      <c r="X522" s="387"/>
      <c r="Y522" s="387"/>
      <c r="Z522" s="387"/>
      <c r="AA522" s="387"/>
      <c r="AB522" s="387"/>
      <c r="AC522" s="387"/>
      <c r="AD522" s="387"/>
      <c r="AE522" s="387"/>
      <c r="AF522" s="387"/>
      <c r="AG522" s="387"/>
      <c r="AH522" s="387"/>
      <c r="AI522" s="387"/>
      <c r="AJ522" s="387"/>
      <c r="AK522" s="387"/>
      <c r="AL522" s="387"/>
      <c r="AM522" s="387"/>
      <c r="AN522" s="387"/>
      <c r="AO522" s="387"/>
    </row>
    <row r="523" spans="1:49" ht="19.5" x14ac:dyDescent="0.4">
      <c r="A523" s="639" t="s">
        <v>631</v>
      </c>
      <c r="B523" s="639"/>
      <c r="C523" s="639"/>
      <c r="D523" s="639"/>
      <c r="E523" s="639"/>
      <c r="F523" s="639"/>
      <c r="G523" s="639"/>
      <c r="H523" s="639"/>
      <c r="I523" s="639"/>
      <c r="J523" s="639"/>
      <c r="K523" s="639"/>
      <c r="L523" s="639"/>
      <c r="M523" s="639"/>
      <c r="N523" s="639"/>
      <c r="O523" s="639"/>
      <c r="P523" s="639"/>
      <c r="Q523" s="639"/>
      <c r="R523" s="639"/>
      <c r="S523" s="639"/>
      <c r="T523" s="639"/>
      <c r="U523" s="639"/>
      <c r="V523" s="639"/>
      <c r="W523" s="639"/>
      <c r="X523" s="639"/>
      <c r="Y523" s="639"/>
      <c r="Z523" s="639"/>
      <c r="AA523" s="639"/>
      <c r="AB523" s="639"/>
      <c r="AC523" s="639"/>
      <c r="AD523" s="639"/>
      <c r="AE523" s="639"/>
      <c r="AF523" s="639"/>
      <c r="AG523" s="639"/>
      <c r="AH523" s="639"/>
      <c r="AI523" s="639"/>
      <c r="AJ523" s="639"/>
      <c r="AK523" s="639"/>
      <c r="AL523" s="639"/>
      <c r="AM523" s="639"/>
      <c r="AN523" s="639"/>
      <c r="AO523" s="387"/>
    </row>
    <row r="524" spans="1:49" ht="19.5" thickBot="1" x14ac:dyDescent="0.45">
      <c r="A524" s="851" t="s">
        <v>436</v>
      </c>
      <c r="B524" s="851"/>
      <c r="C524" s="851"/>
      <c r="D524" s="851"/>
      <c r="E524" s="851"/>
      <c r="F524" s="851"/>
      <c r="G524" s="851"/>
      <c r="H524" s="851"/>
      <c r="I524" s="851"/>
      <c r="J524" s="851"/>
      <c r="K524" s="851"/>
      <c r="L524" s="851"/>
      <c r="M524" s="851"/>
      <c r="N524" s="851"/>
      <c r="O524" s="851"/>
      <c r="P524" s="851"/>
      <c r="Q524" s="851"/>
      <c r="R524" s="851"/>
      <c r="S524" s="851"/>
      <c r="T524" s="851"/>
      <c r="U524" s="851"/>
      <c r="V524" s="851"/>
      <c r="W524" s="851"/>
      <c r="X524" s="851"/>
      <c r="Y524" s="851"/>
      <c r="Z524" s="851"/>
      <c r="AA524" s="851"/>
      <c r="AB524" s="851"/>
      <c r="AC524" s="851"/>
      <c r="AD524" s="851"/>
      <c r="AE524" s="851"/>
      <c r="AF524" s="851"/>
      <c r="AG524" s="851"/>
      <c r="AH524" s="851"/>
      <c r="AI524" s="387"/>
      <c r="AJ524" s="389"/>
      <c r="AK524" s="389"/>
      <c r="AL524" s="389"/>
      <c r="AM524" s="389"/>
      <c r="AN524" s="389"/>
      <c r="AO524" s="387"/>
    </row>
    <row r="525" spans="1:49" ht="20.25" thickTop="1" thickBot="1" x14ac:dyDescent="0.45">
      <c r="B525" s="626" t="s">
        <v>155</v>
      </c>
      <c r="C525" s="626"/>
      <c r="D525" s="626"/>
      <c r="E525" s="626"/>
      <c r="F525" s="626"/>
      <c r="G525" s="626"/>
      <c r="H525" s="626"/>
      <c r="I525" s="626"/>
      <c r="J525" s="626"/>
      <c r="K525" s="626"/>
      <c r="L525" s="626"/>
      <c r="M525" s="626"/>
      <c r="N525" s="626"/>
      <c r="O525" s="626"/>
      <c r="P525" s="626"/>
      <c r="Q525" s="626"/>
      <c r="R525" s="626"/>
      <c r="S525" s="626"/>
      <c r="T525" s="626"/>
      <c r="U525" s="626"/>
      <c r="V525" s="626"/>
      <c r="W525" s="626"/>
      <c r="X525" s="626"/>
      <c r="Y525" s="626"/>
      <c r="Z525" s="626"/>
      <c r="AA525" s="626"/>
      <c r="AB525" s="626"/>
      <c r="AC525" s="626"/>
      <c r="AD525" s="626"/>
      <c r="AE525" s="626"/>
      <c r="AF525" s="626"/>
      <c r="AG525" s="626"/>
      <c r="AH525" s="626"/>
      <c r="AJ525" s="557"/>
      <c r="AK525" s="558"/>
      <c r="AL525" s="558"/>
      <c r="AM525" s="558"/>
      <c r="AN525" s="559"/>
      <c r="AO525" s="34"/>
    </row>
    <row r="526" spans="1:49" ht="19.5" thickTop="1" x14ac:dyDescent="0.4">
      <c r="B526" t="s">
        <v>81</v>
      </c>
      <c r="C526" s="5"/>
      <c r="D526" s="5"/>
      <c r="E526" s="5"/>
      <c r="F526" s="5"/>
      <c r="G526" s="5"/>
      <c r="H526" s="5"/>
      <c r="I526" s="5"/>
      <c r="J526" s="5"/>
      <c r="AO526" s="29"/>
    </row>
    <row r="527" spans="1:49" ht="19.5" thickBot="1" x14ac:dyDescent="0.45">
      <c r="B527" s="844" t="s">
        <v>82</v>
      </c>
      <c r="C527" s="844"/>
      <c r="D527" s="844"/>
      <c r="E527" s="844"/>
      <c r="F527" s="844"/>
      <c r="G527" s="844"/>
      <c r="H527" s="844"/>
      <c r="I527" s="844" t="s">
        <v>251</v>
      </c>
      <c r="J527" s="844"/>
      <c r="K527" s="844"/>
      <c r="L527" s="844"/>
      <c r="M527" s="844"/>
      <c r="N527" s="844"/>
      <c r="O527" s="844"/>
      <c r="P527" s="844"/>
      <c r="Q527" s="721" t="s">
        <v>156</v>
      </c>
      <c r="R527" s="836"/>
      <c r="S527" s="836"/>
      <c r="T527" s="836"/>
      <c r="U527" s="836"/>
      <c r="V527" s="836"/>
      <c r="W527" s="836"/>
      <c r="X527" s="836"/>
      <c r="Y527" s="836"/>
      <c r="Z527" s="836"/>
      <c r="AA527" s="836"/>
      <c r="AB527" s="836"/>
      <c r="AC527" s="836"/>
      <c r="AD527" s="836"/>
      <c r="AE527" s="836"/>
      <c r="AF527" s="836"/>
      <c r="AG527" s="836"/>
      <c r="AH527" s="836"/>
      <c r="AI527" s="836"/>
      <c r="AJ527" s="836"/>
      <c r="AK527" s="836"/>
      <c r="AL527" s="836"/>
      <c r="AM527" s="836"/>
      <c r="AN527" s="722"/>
      <c r="AO527" s="29"/>
    </row>
    <row r="528" spans="1:49" ht="19.5" thickTop="1" x14ac:dyDescent="0.4">
      <c r="B528" s="696" t="s">
        <v>656</v>
      </c>
      <c r="C528" s="697"/>
      <c r="D528" s="697"/>
      <c r="E528" s="697"/>
      <c r="F528" s="697"/>
      <c r="G528" s="697"/>
      <c r="H528" s="697"/>
      <c r="I528" s="857"/>
      <c r="J528" s="857"/>
      <c r="K528" s="857"/>
      <c r="L528" s="857"/>
      <c r="M528" s="857"/>
      <c r="N528" s="857"/>
      <c r="O528" s="857"/>
      <c r="P528" s="857"/>
      <c r="Q528" s="854"/>
      <c r="R528" s="683"/>
      <c r="S528" s="683"/>
      <c r="T528" s="683"/>
      <c r="U528" s="683"/>
      <c r="V528" s="683"/>
      <c r="W528" s="683"/>
      <c r="X528" s="683"/>
      <c r="Y528" s="683"/>
      <c r="Z528" s="683"/>
      <c r="AA528" s="683"/>
      <c r="AB528" s="683"/>
      <c r="AC528" s="683"/>
      <c r="AD528" s="683"/>
      <c r="AE528" s="683"/>
      <c r="AF528" s="683"/>
      <c r="AG528" s="683"/>
      <c r="AH528" s="683"/>
      <c r="AI528" s="683"/>
      <c r="AJ528" s="683"/>
      <c r="AK528" s="683"/>
      <c r="AL528" s="683"/>
      <c r="AM528" s="683"/>
      <c r="AN528" s="684"/>
      <c r="AO528" s="29"/>
    </row>
    <row r="529" spans="1:49" ht="19.5" thickBot="1" x14ac:dyDescent="0.45">
      <c r="B529" s="698"/>
      <c r="C529" s="699"/>
      <c r="D529" s="699"/>
      <c r="E529" s="699"/>
      <c r="F529" s="699"/>
      <c r="G529" s="699"/>
      <c r="H529" s="699"/>
      <c r="I529" s="858"/>
      <c r="J529" s="858"/>
      <c r="K529" s="858"/>
      <c r="L529" s="858"/>
      <c r="M529" s="858"/>
      <c r="N529" s="858"/>
      <c r="O529" s="858"/>
      <c r="P529" s="858"/>
      <c r="Q529" s="855"/>
      <c r="R529" s="686"/>
      <c r="S529" s="686"/>
      <c r="T529" s="686"/>
      <c r="U529" s="686"/>
      <c r="V529" s="686"/>
      <c r="W529" s="686"/>
      <c r="X529" s="686"/>
      <c r="Y529" s="686"/>
      <c r="Z529" s="686"/>
      <c r="AA529" s="686"/>
      <c r="AB529" s="686"/>
      <c r="AC529" s="686"/>
      <c r="AD529" s="686"/>
      <c r="AE529" s="686"/>
      <c r="AF529" s="686"/>
      <c r="AG529" s="686"/>
      <c r="AH529" s="686"/>
      <c r="AI529" s="686"/>
      <c r="AJ529" s="686"/>
      <c r="AK529" s="686"/>
      <c r="AL529" s="686"/>
      <c r="AM529" s="686"/>
      <c r="AN529" s="687"/>
      <c r="AO529" s="29"/>
    </row>
    <row r="530" spans="1:49" ht="20.25" thickTop="1" thickBot="1" x14ac:dyDescent="0.45">
      <c r="AJ530" s="5"/>
      <c r="AK530" s="5"/>
      <c r="AL530" s="5"/>
      <c r="AM530" s="5"/>
      <c r="AN530" s="5"/>
      <c r="AO530" s="34"/>
    </row>
    <row r="531" spans="1:49" ht="20.25" thickTop="1" thickBot="1" x14ac:dyDescent="0.45">
      <c r="B531" s="580" t="s">
        <v>437</v>
      </c>
      <c r="C531" s="580"/>
      <c r="D531" s="580"/>
      <c r="E531" s="580"/>
      <c r="F531" s="580"/>
      <c r="G531" s="580"/>
      <c r="H531" s="580"/>
      <c r="I531" s="580"/>
      <c r="J531" s="580"/>
      <c r="K531" s="580"/>
      <c r="L531" s="580"/>
      <c r="M531" s="580"/>
      <c r="N531" s="580"/>
      <c r="O531" s="580"/>
      <c r="P531" s="580"/>
      <c r="Q531" s="580"/>
      <c r="R531" s="580"/>
      <c r="S531" s="580"/>
      <c r="T531" s="580"/>
      <c r="U531" s="580"/>
      <c r="V531" s="580"/>
      <c r="W531" s="580"/>
      <c r="X531" s="580"/>
      <c r="Y531" s="580"/>
      <c r="Z531" s="580"/>
      <c r="AA531" s="580"/>
      <c r="AB531" s="580"/>
      <c r="AC531" s="580"/>
      <c r="AD531" s="580"/>
      <c r="AE531" s="580"/>
      <c r="AF531" s="580"/>
      <c r="AG531" s="580"/>
      <c r="AH531" s="580"/>
      <c r="AJ531" s="557"/>
      <c r="AK531" s="558"/>
      <c r="AL531" s="558"/>
      <c r="AM531" s="558"/>
      <c r="AN531" s="559"/>
      <c r="AO531" s="29"/>
      <c r="AS531" s="224"/>
      <c r="AT531" s="224"/>
      <c r="AU531" s="224"/>
      <c r="AV531" s="224"/>
      <c r="AW531" s="224"/>
    </row>
    <row r="532" spans="1:49" s="224" customFormat="1" ht="19.5" thickTop="1" x14ac:dyDescent="0.4">
      <c r="B532" s="224" t="s">
        <v>81</v>
      </c>
      <c r="C532" s="225"/>
      <c r="D532" s="225"/>
      <c r="E532" s="225"/>
      <c r="F532" s="225"/>
      <c r="G532" s="225"/>
      <c r="H532" s="225"/>
      <c r="I532" s="225"/>
      <c r="J532" s="225"/>
      <c r="AO532" s="227"/>
    </row>
    <row r="533" spans="1:49" s="224" customFormat="1" ht="19.5" thickBot="1" x14ac:dyDescent="0.45">
      <c r="B533" s="844" t="s">
        <v>82</v>
      </c>
      <c r="C533" s="844"/>
      <c r="D533" s="844"/>
      <c r="E533" s="844"/>
      <c r="F533" s="844"/>
      <c r="G533" s="844"/>
      <c r="H533" s="844"/>
      <c r="I533" s="844" t="s">
        <v>251</v>
      </c>
      <c r="J533" s="844"/>
      <c r="K533" s="844"/>
      <c r="L533" s="844"/>
      <c r="M533" s="844"/>
      <c r="N533" s="844"/>
      <c r="O533" s="844"/>
      <c r="P533" s="844"/>
      <c r="Q533" s="721" t="s">
        <v>156</v>
      </c>
      <c r="R533" s="836"/>
      <c r="S533" s="836"/>
      <c r="T533" s="836"/>
      <c r="U533" s="836"/>
      <c r="V533" s="836"/>
      <c r="W533" s="836"/>
      <c r="X533" s="836"/>
      <c r="Y533" s="836"/>
      <c r="Z533" s="836"/>
      <c r="AA533" s="836"/>
      <c r="AB533" s="836"/>
      <c r="AC533" s="836"/>
      <c r="AD533" s="836"/>
      <c r="AE533" s="836"/>
      <c r="AF533" s="836"/>
      <c r="AG533" s="836"/>
      <c r="AH533" s="836"/>
      <c r="AI533" s="836"/>
      <c r="AJ533" s="836"/>
      <c r="AK533" s="836"/>
      <c r="AL533" s="836"/>
      <c r="AM533" s="836"/>
      <c r="AN533" s="722"/>
      <c r="AO533" s="227"/>
    </row>
    <row r="534" spans="1:49" s="224" customFormat="1" ht="19.5" thickTop="1" x14ac:dyDescent="0.4">
      <c r="B534" s="696"/>
      <c r="C534" s="697"/>
      <c r="D534" s="697"/>
      <c r="E534" s="697"/>
      <c r="F534" s="697"/>
      <c r="G534" s="697"/>
      <c r="H534" s="697"/>
      <c r="I534" s="857"/>
      <c r="J534" s="857"/>
      <c r="K534" s="857"/>
      <c r="L534" s="857"/>
      <c r="M534" s="857"/>
      <c r="N534" s="857"/>
      <c r="O534" s="857"/>
      <c r="P534" s="857"/>
      <c r="Q534" s="854"/>
      <c r="R534" s="683"/>
      <c r="S534" s="683"/>
      <c r="T534" s="683"/>
      <c r="U534" s="683"/>
      <c r="V534" s="683"/>
      <c r="W534" s="683"/>
      <c r="X534" s="683"/>
      <c r="Y534" s="683"/>
      <c r="Z534" s="683"/>
      <c r="AA534" s="683"/>
      <c r="AB534" s="683"/>
      <c r="AC534" s="683"/>
      <c r="AD534" s="683"/>
      <c r="AE534" s="683"/>
      <c r="AF534" s="683"/>
      <c r="AG534" s="683"/>
      <c r="AH534" s="683"/>
      <c r="AI534" s="683"/>
      <c r="AJ534" s="683"/>
      <c r="AK534" s="683"/>
      <c r="AL534" s="683"/>
      <c r="AM534" s="683"/>
      <c r="AN534" s="684"/>
      <c r="AO534" s="227"/>
    </row>
    <row r="535" spans="1:49" s="224" customFormat="1" ht="19.5" thickBot="1" x14ac:dyDescent="0.45">
      <c r="B535" s="698"/>
      <c r="C535" s="699"/>
      <c r="D535" s="699"/>
      <c r="E535" s="699"/>
      <c r="F535" s="699"/>
      <c r="G535" s="699"/>
      <c r="H535" s="699"/>
      <c r="I535" s="858"/>
      <c r="J535" s="858"/>
      <c r="K535" s="858"/>
      <c r="L535" s="858"/>
      <c r="M535" s="858"/>
      <c r="N535" s="858"/>
      <c r="O535" s="858"/>
      <c r="P535" s="858"/>
      <c r="Q535" s="855"/>
      <c r="R535" s="686"/>
      <c r="S535" s="686"/>
      <c r="T535" s="686"/>
      <c r="U535" s="686"/>
      <c r="V535" s="686"/>
      <c r="W535" s="686"/>
      <c r="X535" s="686"/>
      <c r="Y535" s="686"/>
      <c r="Z535" s="686"/>
      <c r="AA535" s="686"/>
      <c r="AB535" s="686"/>
      <c r="AC535" s="686"/>
      <c r="AD535" s="686"/>
      <c r="AE535" s="686"/>
      <c r="AF535" s="686"/>
      <c r="AG535" s="686"/>
      <c r="AH535" s="686"/>
      <c r="AI535" s="686"/>
      <c r="AJ535" s="686"/>
      <c r="AK535" s="686"/>
      <c r="AL535" s="686"/>
      <c r="AM535" s="686"/>
      <c r="AN535" s="687"/>
      <c r="AO535" s="227"/>
    </row>
    <row r="536" spans="1:49" s="224" customFormat="1" ht="19.5" thickTop="1" x14ac:dyDescent="0.4">
      <c r="AJ536" s="225"/>
      <c r="AK536" s="225"/>
      <c r="AL536" s="225"/>
      <c r="AM536" s="225"/>
      <c r="AN536" s="225"/>
      <c r="AO536" s="226"/>
      <c r="AS536"/>
      <c r="AT536"/>
      <c r="AU536"/>
      <c r="AV536"/>
      <c r="AW536"/>
    </row>
    <row r="537" spans="1:49" ht="19.5" thickBot="1" x14ac:dyDescent="0.45">
      <c r="A537" s="851" t="s">
        <v>165</v>
      </c>
      <c r="B537" s="851"/>
      <c r="C537" s="851"/>
      <c r="D537" s="851"/>
      <c r="E537" s="851"/>
      <c r="F537" s="851"/>
      <c r="G537" s="851"/>
      <c r="H537" s="851"/>
      <c r="I537" s="851"/>
      <c r="J537" s="851"/>
      <c r="K537" s="851"/>
      <c r="L537" s="851"/>
      <c r="M537" s="851"/>
      <c r="N537" s="851"/>
      <c r="O537" s="851"/>
      <c r="P537" s="851"/>
      <c r="Q537" s="851"/>
      <c r="R537" s="851"/>
      <c r="S537" s="851"/>
      <c r="T537" s="851"/>
      <c r="U537" s="851"/>
      <c r="V537" s="851"/>
      <c r="W537" s="851"/>
      <c r="X537" s="851"/>
      <c r="Y537" s="851"/>
      <c r="Z537" s="851"/>
      <c r="AA537" s="851"/>
      <c r="AB537" s="851"/>
      <c r="AC537" s="851"/>
      <c r="AD537" s="851"/>
      <c r="AE537" s="851"/>
      <c r="AF537" s="851"/>
      <c r="AG537" s="851"/>
      <c r="AH537" s="851"/>
      <c r="AO537" s="29"/>
    </row>
    <row r="538" spans="1:49" ht="19.5" thickTop="1" x14ac:dyDescent="0.4">
      <c r="B538" s="580" t="s">
        <v>83</v>
      </c>
      <c r="C538" s="580"/>
      <c r="D538" s="580"/>
      <c r="E538" s="580"/>
      <c r="F538" s="580"/>
      <c r="G538" s="580"/>
      <c r="H538" s="580"/>
      <c r="I538" s="580"/>
      <c r="J538" s="580"/>
      <c r="K538" s="580"/>
      <c r="L538" s="580"/>
      <c r="M538" s="580"/>
      <c r="N538" s="580"/>
      <c r="O538" s="580"/>
      <c r="P538" s="580"/>
      <c r="Q538" s="580"/>
      <c r="R538" s="580"/>
      <c r="S538" s="580"/>
      <c r="T538" s="638"/>
      <c r="U538" s="615"/>
      <c r="V538" s="616"/>
      <c r="W538" s="616"/>
      <c r="X538" s="617"/>
      <c r="Y538" s="680" t="s">
        <v>666</v>
      </c>
      <c r="Z538" s="631"/>
      <c r="AA538" s="631"/>
      <c r="AB538" s="631"/>
      <c r="AC538" s="631"/>
      <c r="AD538" s="631"/>
      <c r="AE538" s="631"/>
      <c r="AF538" s="632"/>
      <c r="AG538" s="869"/>
      <c r="AH538" s="870"/>
      <c r="AI538" s="870"/>
      <c r="AJ538" s="870"/>
      <c r="AK538" s="870"/>
      <c r="AL538" s="870"/>
      <c r="AM538" s="871"/>
      <c r="AN538" s="63" t="s">
        <v>92</v>
      </c>
      <c r="AO538" s="29"/>
    </row>
    <row r="539" spans="1:49" x14ac:dyDescent="0.4">
      <c r="B539" s="580" t="s">
        <v>84</v>
      </c>
      <c r="C539" s="580"/>
      <c r="D539" s="580"/>
      <c r="E539" s="580"/>
      <c r="F539" s="580"/>
      <c r="G539" s="580"/>
      <c r="H539" s="580"/>
      <c r="I539" s="580"/>
      <c r="J539" s="580"/>
      <c r="K539" s="580"/>
      <c r="L539" s="580"/>
      <c r="M539" s="580"/>
      <c r="N539" s="580"/>
      <c r="O539" s="580"/>
      <c r="P539" s="580"/>
      <c r="Q539" s="580"/>
      <c r="R539" s="580"/>
      <c r="S539" s="580"/>
      <c r="T539" s="638"/>
      <c r="U539" s="618"/>
      <c r="V539" s="619"/>
      <c r="W539" s="619"/>
      <c r="X539" s="620"/>
      <c r="Y539" s="680" t="s">
        <v>666</v>
      </c>
      <c r="Z539" s="631"/>
      <c r="AA539" s="631"/>
      <c r="AB539" s="631"/>
      <c r="AC539" s="631"/>
      <c r="AD539" s="631"/>
      <c r="AE539" s="631"/>
      <c r="AF539" s="632"/>
      <c r="AG539" s="845"/>
      <c r="AH539" s="846"/>
      <c r="AI539" s="846"/>
      <c r="AJ539" s="846"/>
      <c r="AK539" s="846"/>
      <c r="AL539" s="846"/>
      <c r="AM539" s="847"/>
      <c r="AN539" s="63" t="s">
        <v>92</v>
      </c>
      <c r="AO539" s="29"/>
    </row>
    <row r="540" spans="1:49" x14ac:dyDescent="0.4">
      <c r="B540" s="580" t="s">
        <v>85</v>
      </c>
      <c r="C540" s="580"/>
      <c r="D540" s="580"/>
      <c r="E540" s="580"/>
      <c r="F540" s="580"/>
      <c r="G540" s="580"/>
      <c r="H540" s="580"/>
      <c r="I540" s="580"/>
      <c r="J540" s="580"/>
      <c r="K540" s="580"/>
      <c r="L540" s="580"/>
      <c r="M540" s="580"/>
      <c r="N540" s="580"/>
      <c r="O540" s="580"/>
      <c r="P540" s="580"/>
      <c r="Q540" s="580"/>
      <c r="R540" s="580"/>
      <c r="S540" s="580"/>
      <c r="T540" s="638"/>
      <c r="U540" s="618"/>
      <c r="V540" s="619"/>
      <c r="W540" s="619"/>
      <c r="X540" s="620"/>
      <c r="Y540" s="680" t="s">
        <v>666</v>
      </c>
      <c r="Z540" s="631"/>
      <c r="AA540" s="631"/>
      <c r="AB540" s="631"/>
      <c r="AC540" s="631"/>
      <c r="AD540" s="631"/>
      <c r="AE540" s="631"/>
      <c r="AF540" s="632"/>
      <c r="AG540" s="845"/>
      <c r="AH540" s="846"/>
      <c r="AI540" s="846"/>
      <c r="AJ540" s="846"/>
      <c r="AK540" s="846"/>
      <c r="AL540" s="846"/>
      <c r="AM540" s="847"/>
      <c r="AN540" s="63" t="s">
        <v>92</v>
      </c>
      <c r="AO540" s="63"/>
    </row>
    <row r="541" spans="1:49" ht="19.5" thickBot="1" x14ac:dyDescent="0.45">
      <c r="B541" s="580" t="s">
        <v>86</v>
      </c>
      <c r="C541" s="580"/>
      <c r="D541" s="580"/>
      <c r="E541" s="580"/>
      <c r="F541" s="580"/>
      <c r="G541" s="580"/>
      <c r="H541" s="580"/>
      <c r="I541" s="580"/>
      <c r="J541" s="580"/>
      <c r="K541" s="580"/>
      <c r="L541" s="580"/>
      <c r="M541" s="580"/>
      <c r="N541" s="580"/>
      <c r="O541" s="580"/>
      <c r="P541" s="580"/>
      <c r="Q541" s="580"/>
      <c r="R541" s="580"/>
      <c r="S541" s="580"/>
      <c r="T541" s="638"/>
      <c r="U541" s="653"/>
      <c r="V541" s="654"/>
      <c r="W541" s="654"/>
      <c r="X541" s="655"/>
      <c r="Y541" s="680" t="s">
        <v>666</v>
      </c>
      <c r="Z541" s="631"/>
      <c r="AA541" s="631"/>
      <c r="AB541" s="631"/>
      <c r="AC541" s="631"/>
      <c r="AD541" s="631"/>
      <c r="AE541" s="631"/>
      <c r="AF541" s="632"/>
      <c r="AG541" s="859"/>
      <c r="AH541" s="860"/>
      <c r="AI541" s="860"/>
      <c r="AJ541" s="860"/>
      <c r="AK541" s="860"/>
      <c r="AL541" s="860"/>
      <c r="AM541" s="861"/>
      <c r="AN541" s="63" t="s">
        <v>92</v>
      </c>
      <c r="AO541" s="29"/>
    </row>
    <row r="542" spans="1:49" ht="19.5" thickTop="1" x14ac:dyDescent="0.4"/>
    <row r="543" spans="1:49" x14ac:dyDescent="0.4">
      <c r="A543" s="851" t="s">
        <v>164</v>
      </c>
      <c r="B543" s="851"/>
      <c r="C543" s="851"/>
      <c r="D543" s="851"/>
      <c r="E543" s="851"/>
      <c r="F543" s="851"/>
      <c r="G543" s="851"/>
      <c r="H543" s="851"/>
      <c r="I543" s="851"/>
      <c r="J543" s="851"/>
      <c r="K543" s="851"/>
      <c r="L543" s="851"/>
      <c r="M543" s="851"/>
      <c r="N543" s="851"/>
      <c r="O543" s="851"/>
      <c r="P543" s="851"/>
      <c r="Q543" s="851"/>
      <c r="R543" s="851"/>
      <c r="S543" s="851"/>
      <c r="T543" s="851"/>
      <c r="U543" s="851"/>
      <c r="V543" s="851"/>
      <c r="W543" s="851"/>
      <c r="X543" s="851"/>
      <c r="Y543" s="851"/>
      <c r="Z543" s="851"/>
      <c r="AA543" s="851"/>
      <c r="AB543" s="851"/>
      <c r="AC543" s="851"/>
      <c r="AD543" s="851"/>
      <c r="AE543" s="851"/>
      <c r="AF543" s="851"/>
      <c r="AG543" s="851"/>
      <c r="AH543" s="851"/>
    </row>
    <row r="544" spans="1:49" ht="19.5" thickBot="1" x14ac:dyDescent="0.45">
      <c r="A544" s="11"/>
      <c r="B544" s="580" t="s">
        <v>216</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J544" s="5"/>
      <c r="AK544" s="5"/>
      <c r="AL544" s="5"/>
      <c r="AM544" s="5"/>
      <c r="AN544" s="5"/>
    </row>
    <row r="545" spans="1:41" ht="20.25" thickTop="1" thickBot="1" x14ac:dyDescent="0.45">
      <c r="B545" s="580" t="s">
        <v>157</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646" t="s">
        <v>247</v>
      </c>
      <c r="AF545" s="646"/>
      <c r="AG545" s="646"/>
      <c r="AH545" s="646"/>
      <c r="AI545" s="632"/>
      <c r="AJ545" s="557"/>
      <c r="AK545" s="558"/>
      <c r="AL545" s="558"/>
      <c r="AM545" s="558"/>
      <c r="AN545" s="559"/>
      <c r="AO545" s="34"/>
    </row>
    <row r="546" spans="1:41" ht="19.5" thickTop="1" x14ac:dyDescent="0.4">
      <c r="B546" s="601" t="s">
        <v>81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01"/>
      <c r="AL546" s="601"/>
      <c r="AM546" s="601"/>
      <c r="AN546" s="601"/>
      <c r="AO546" s="29"/>
    </row>
    <row r="547" spans="1:41" ht="19.5" thickBot="1" x14ac:dyDescent="0.45">
      <c r="B547" s="844" t="s">
        <v>87</v>
      </c>
      <c r="C547" s="844"/>
      <c r="D547" s="844"/>
      <c r="E547" s="844"/>
      <c r="F547" s="844"/>
      <c r="G547" s="844"/>
      <c r="H547" s="844"/>
      <c r="I547" s="844"/>
      <c r="J547" s="844"/>
      <c r="K547" s="844"/>
      <c r="L547" s="844" t="s">
        <v>250</v>
      </c>
      <c r="M547" s="844"/>
      <c r="N547" s="844"/>
      <c r="O547" s="844"/>
      <c r="P547" s="844"/>
      <c r="Q547" s="844"/>
      <c r="R547" s="844"/>
      <c r="S547" s="844"/>
      <c r="T547" s="844"/>
      <c r="U547" s="721" t="s">
        <v>158</v>
      </c>
      <c r="V547" s="836"/>
      <c r="W547" s="836"/>
      <c r="X547" s="836"/>
      <c r="Y547" s="836"/>
      <c r="Z547" s="836"/>
      <c r="AA547" s="836"/>
      <c r="AB547" s="836"/>
      <c r="AC547" s="836"/>
      <c r="AD547" s="836"/>
      <c r="AE547" s="836"/>
      <c r="AF547" s="836"/>
      <c r="AG547" s="836"/>
      <c r="AH547" s="836"/>
      <c r="AI547" s="836"/>
      <c r="AJ547" s="836"/>
      <c r="AK547" s="836"/>
      <c r="AL547" s="836"/>
      <c r="AM547" s="836"/>
      <c r="AN547" s="722"/>
    </row>
    <row r="548" spans="1:41" ht="19.5" thickTop="1" x14ac:dyDescent="0.4">
      <c r="B548" s="613"/>
      <c r="C548" s="614"/>
      <c r="D548" s="614"/>
      <c r="E548" s="614"/>
      <c r="F548" s="614"/>
      <c r="G548" s="614"/>
      <c r="H548" s="614"/>
      <c r="I548" s="614"/>
      <c r="J548" s="614"/>
      <c r="K548" s="614"/>
      <c r="L548" s="840"/>
      <c r="M548" s="840"/>
      <c r="N548" s="840"/>
      <c r="O548" s="840"/>
      <c r="P548" s="840"/>
      <c r="Q548" s="840"/>
      <c r="R548" s="840"/>
      <c r="S548" s="840"/>
      <c r="T548" s="840"/>
      <c r="U548" s="843"/>
      <c r="V548" s="741"/>
      <c r="W548" s="741"/>
      <c r="X548" s="741"/>
      <c r="Y548" s="741"/>
      <c r="Z548" s="741"/>
      <c r="AA548" s="741"/>
      <c r="AB548" s="741"/>
      <c r="AC548" s="741"/>
      <c r="AD548" s="741"/>
      <c r="AE548" s="741"/>
      <c r="AF548" s="741"/>
      <c r="AG548" s="741"/>
      <c r="AH548" s="741"/>
      <c r="AI548" s="741"/>
      <c r="AJ548" s="741"/>
      <c r="AK548" s="741"/>
      <c r="AL548" s="741"/>
      <c r="AM548" s="741"/>
      <c r="AN548" s="742"/>
      <c r="AO548" s="29"/>
    </row>
    <row r="549" spans="1:41" ht="19.5" thickBot="1" x14ac:dyDescent="0.45">
      <c r="B549" s="837"/>
      <c r="C549" s="838"/>
      <c r="D549" s="838"/>
      <c r="E549" s="838"/>
      <c r="F549" s="838"/>
      <c r="G549" s="838"/>
      <c r="H549" s="838"/>
      <c r="I549" s="838"/>
      <c r="J549" s="838"/>
      <c r="K549" s="838"/>
      <c r="L549" s="841"/>
      <c r="M549" s="841"/>
      <c r="N549" s="841"/>
      <c r="O549" s="841"/>
      <c r="P549" s="841"/>
      <c r="Q549" s="841"/>
      <c r="R549" s="841"/>
      <c r="S549" s="841"/>
      <c r="T549" s="841"/>
      <c r="U549" s="842"/>
      <c r="V549" s="761"/>
      <c r="W549" s="761"/>
      <c r="X549" s="761"/>
      <c r="Y549" s="761"/>
      <c r="Z549" s="761"/>
      <c r="AA549" s="761"/>
      <c r="AB549" s="761"/>
      <c r="AC549" s="761"/>
      <c r="AD549" s="761"/>
      <c r="AE549" s="761"/>
      <c r="AF549" s="761"/>
      <c r="AG549" s="761"/>
      <c r="AH549" s="761"/>
      <c r="AI549" s="761"/>
      <c r="AJ549" s="761"/>
      <c r="AK549" s="761"/>
      <c r="AL549" s="761"/>
      <c r="AM549" s="761"/>
      <c r="AN549" s="762"/>
      <c r="AO549" s="29"/>
    </row>
    <row r="550" spans="1:41" ht="19.5" thickTop="1" x14ac:dyDescent="0.4">
      <c r="AJ550" s="85"/>
      <c r="AK550" s="85"/>
      <c r="AL550" s="85"/>
      <c r="AM550" s="85"/>
      <c r="AN550" s="85"/>
      <c r="AO550" s="29"/>
    </row>
    <row r="551" spans="1:41" ht="19.5" thickBot="1" x14ac:dyDescent="0.45">
      <c r="B551" s="580" t="s">
        <v>217</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J551" s="86"/>
      <c r="AK551" s="86"/>
      <c r="AL551" s="86"/>
      <c r="AM551" s="86"/>
      <c r="AN551" s="86"/>
    </row>
    <row r="552" spans="1:41" ht="20.25" thickTop="1" thickBot="1" x14ac:dyDescent="0.45">
      <c r="B552" s="580" t="s">
        <v>159</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646" t="s">
        <v>247</v>
      </c>
      <c r="AF552" s="646"/>
      <c r="AG552" s="646"/>
      <c r="AH552" s="646"/>
      <c r="AI552" s="632"/>
      <c r="AJ552" s="557"/>
      <c r="AK552" s="558"/>
      <c r="AL552" s="558"/>
      <c r="AM552" s="558"/>
      <c r="AN552" s="559"/>
      <c r="AO552" s="34"/>
    </row>
    <row r="553" spans="1:41" ht="19.5" thickTop="1" x14ac:dyDescent="0.4">
      <c r="B553" s="601" t="s">
        <v>81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01"/>
      <c r="AL553" s="601"/>
      <c r="AM553" s="601"/>
      <c r="AN553" s="601"/>
      <c r="AO553" s="29"/>
    </row>
    <row r="554" spans="1:41" ht="19.5" thickBot="1" x14ac:dyDescent="0.45">
      <c r="B554" s="603" t="s">
        <v>87</v>
      </c>
      <c r="C554" s="603"/>
      <c r="D554" s="603"/>
      <c r="E554" s="603"/>
      <c r="F554" s="603"/>
      <c r="G554" s="603"/>
      <c r="H554" s="603"/>
      <c r="I554" s="603"/>
      <c r="J554" s="603"/>
      <c r="K554" s="603"/>
      <c r="L554" s="603" t="s">
        <v>250</v>
      </c>
      <c r="M554" s="603"/>
      <c r="N554" s="603"/>
      <c r="O554" s="603"/>
      <c r="P554" s="603"/>
      <c r="Q554" s="603"/>
      <c r="R554" s="603"/>
      <c r="S554" s="603"/>
      <c r="T554" s="603"/>
      <c r="U554" s="721" t="s">
        <v>158</v>
      </c>
      <c r="V554" s="836"/>
      <c r="W554" s="836"/>
      <c r="X554" s="836"/>
      <c r="Y554" s="836"/>
      <c r="Z554" s="836"/>
      <c r="AA554" s="836"/>
      <c r="AB554" s="836"/>
      <c r="AC554" s="836"/>
      <c r="AD554" s="836"/>
      <c r="AE554" s="836"/>
      <c r="AF554" s="836"/>
      <c r="AG554" s="836"/>
      <c r="AH554" s="836"/>
      <c r="AI554" s="836"/>
      <c r="AJ554" s="836"/>
      <c r="AK554" s="836"/>
      <c r="AL554" s="836"/>
      <c r="AM554" s="836"/>
      <c r="AN554" s="722"/>
    </row>
    <row r="555" spans="1:41" ht="19.5" thickTop="1" x14ac:dyDescent="0.4">
      <c r="B555" s="613"/>
      <c r="C555" s="614"/>
      <c r="D555" s="614"/>
      <c r="E555" s="614"/>
      <c r="F555" s="614"/>
      <c r="G555" s="614"/>
      <c r="H555" s="614"/>
      <c r="I555" s="614"/>
      <c r="J555" s="614"/>
      <c r="K555" s="614"/>
      <c r="L555" s="840"/>
      <c r="M555" s="840"/>
      <c r="N555" s="840"/>
      <c r="O555" s="840"/>
      <c r="P555" s="840"/>
      <c r="Q555" s="840"/>
      <c r="R555" s="840"/>
      <c r="S555" s="840"/>
      <c r="T555" s="840"/>
      <c r="U555" s="843"/>
      <c r="V555" s="741"/>
      <c r="W555" s="741"/>
      <c r="X555" s="741"/>
      <c r="Y555" s="741"/>
      <c r="Z555" s="741"/>
      <c r="AA555" s="741"/>
      <c r="AB555" s="741"/>
      <c r="AC555" s="741"/>
      <c r="AD555" s="741"/>
      <c r="AE555" s="741"/>
      <c r="AF555" s="741"/>
      <c r="AG555" s="741"/>
      <c r="AH555" s="741"/>
      <c r="AI555" s="741"/>
      <c r="AJ555" s="741"/>
      <c r="AK555" s="741"/>
      <c r="AL555" s="741"/>
      <c r="AM555" s="741"/>
      <c r="AN555" s="742"/>
      <c r="AO555" s="29"/>
    </row>
    <row r="556" spans="1:41" ht="19.5" thickBot="1" x14ac:dyDescent="0.45">
      <c r="B556" s="837"/>
      <c r="C556" s="838"/>
      <c r="D556" s="838"/>
      <c r="E556" s="838"/>
      <c r="F556" s="838"/>
      <c r="G556" s="838"/>
      <c r="H556" s="838"/>
      <c r="I556" s="838"/>
      <c r="J556" s="838"/>
      <c r="K556" s="838"/>
      <c r="L556" s="841"/>
      <c r="M556" s="841"/>
      <c r="N556" s="841"/>
      <c r="O556" s="841"/>
      <c r="P556" s="841"/>
      <c r="Q556" s="841"/>
      <c r="R556" s="841"/>
      <c r="S556" s="841"/>
      <c r="T556" s="841"/>
      <c r="U556" s="842"/>
      <c r="V556" s="761"/>
      <c r="W556" s="761"/>
      <c r="X556" s="761"/>
      <c r="Y556" s="761"/>
      <c r="Z556" s="761"/>
      <c r="AA556" s="761"/>
      <c r="AB556" s="761"/>
      <c r="AC556" s="761"/>
      <c r="AD556" s="761"/>
      <c r="AE556" s="761"/>
      <c r="AF556" s="761"/>
      <c r="AG556" s="761"/>
      <c r="AH556" s="761"/>
      <c r="AI556" s="761"/>
      <c r="AJ556" s="761"/>
      <c r="AK556" s="761"/>
      <c r="AL556" s="761"/>
      <c r="AM556" s="761"/>
      <c r="AN556" s="762"/>
      <c r="AO556" s="29"/>
    </row>
    <row r="557" spans="1:41" ht="20.25" thickTop="1" thickBot="1" x14ac:dyDescent="0.45">
      <c r="B557" s="5"/>
      <c r="C557" s="5"/>
      <c r="E557" s="5"/>
      <c r="F557" s="5"/>
      <c r="AJ557" s="60"/>
      <c r="AK557" s="60"/>
      <c r="AL557" s="60"/>
      <c r="AM557" s="60"/>
      <c r="AN557" s="60"/>
      <c r="AO557" s="29"/>
    </row>
    <row r="558" spans="1:41" ht="20.25" thickTop="1" thickBot="1" x14ac:dyDescent="0.45">
      <c r="B558" s="580" t="s">
        <v>88</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J558" s="557"/>
      <c r="AK558" s="558"/>
      <c r="AL558" s="558"/>
      <c r="AM558" s="558"/>
      <c r="AN558" s="559"/>
      <c r="AO558" s="34"/>
    </row>
    <row r="559" spans="1:41" ht="19.5" thickTop="1" x14ac:dyDescent="0.4"/>
    <row r="560" spans="1:41" x14ac:dyDescent="0.4">
      <c r="A560" s="851" t="s">
        <v>438</v>
      </c>
      <c r="B560" s="851"/>
      <c r="C560" s="851"/>
      <c r="D560" s="851"/>
      <c r="E560" s="851"/>
      <c r="F560" s="851"/>
      <c r="G560" s="851"/>
      <c r="H560" s="851"/>
      <c r="I560" s="851"/>
      <c r="J560" s="851"/>
      <c r="K560" s="851"/>
      <c r="L560" s="851"/>
      <c r="M560" s="851"/>
      <c r="N560" s="851"/>
      <c r="O560" s="851"/>
      <c r="P560" s="851"/>
      <c r="Q560" s="851"/>
      <c r="R560" s="851"/>
      <c r="S560" s="851"/>
      <c r="T560" s="851"/>
      <c r="U560" s="851"/>
      <c r="V560" s="851"/>
      <c r="W560" s="851"/>
      <c r="X560" s="851"/>
      <c r="Y560" s="851"/>
      <c r="Z560" s="851"/>
      <c r="AA560" s="851"/>
      <c r="AB560" s="851"/>
      <c r="AC560" s="851"/>
      <c r="AD560" s="851"/>
      <c r="AE560" s="851"/>
      <c r="AF560" s="851"/>
      <c r="AG560" s="851"/>
      <c r="AH560" s="851"/>
    </row>
    <row r="561" spans="1:41" ht="19.5" thickBot="1" x14ac:dyDescent="0.45">
      <c r="A561" s="11"/>
      <c r="B561" s="580" t="s">
        <v>218</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row>
    <row r="562" spans="1:41" ht="20.25" thickTop="1" thickBot="1" x14ac:dyDescent="0.45">
      <c r="B562" s="580" t="s">
        <v>556</v>
      </c>
      <c r="C562" s="580"/>
      <c r="D562" s="580"/>
      <c r="E562" s="580"/>
      <c r="F562" s="580"/>
      <c r="G562" s="580"/>
      <c r="H562" s="580"/>
      <c r="I562" s="580"/>
      <c r="J562" s="580"/>
      <c r="K562" s="580"/>
      <c r="L562" s="580"/>
      <c r="M562" s="580"/>
      <c r="N562" s="580"/>
      <c r="O562" s="580"/>
      <c r="P562" s="580"/>
      <c r="Q562" s="580"/>
      <c r="R562" s="580"/>
      <c r="S562" s="580"/>
      <c r="T562" s="580"/>
      <c r="U562" s="580"/>
      <c r="V562" s="580"/>
      <c r="W562" s="580"/>
      <c r="X562" s="580"/>
      <c r="Y562" s="580"/>
      <c r="Z562" s="580"/>
      <c r="AA562" s="580"/>
      <c r="AB562" s="580"/>
      <c r="AC562" s="580"/>
      <c r="AD562" s="580"/>
      <c r="AE562" s="580"/>
      <c r="AF562" s="646" t="s">
        <v>247</v>
      </c>
      <c r="AG562" s="646"/>
      <c r="AH562" s="646"/>
      <c r="AI562" s="632"/>
      <c r="AJ562" s="557"/>
      <c r="AK562" s="558"/>
      <c r="AL562" s="558"/>
      <c r="AM562" s="558"/>
      <c r="AN562" s="559"/>
      <c r="AO562" s="72"/>
    </row>
    <row r="563" spans="1:41" ht="19.5" thickTop="1" x14ac:dyDescent="0.4">
      <c r="B563" s="601" t="s">
        <v>557</v>
      </c>
      <c r="C563" s="601"/>
      <c r="D563" s="601"/>
      <c r="E563" s="601"/>
      <c r="F563" s="601"/>
      <c r="G563" s="601"/>
      <c r="H563" s="601"/>
      <c r="I563" s="601"/>
      <c r="J563" s="601"/>
      <c r="K563" s="601"/>
      <c r="L563" s="601"/>
      <c r="M563" s="601"/>
      <c r="N563" s="601"/>
      <c r="O563" s="601"/>
      <c r="P563" s="601"/>
      <c r="Q563" s="601"/>
      <c r="R563" s="601"/>
      <c r="S563" s="601"/>
      <c r="T563" s="601"/>
      <c r="U563" s="601"/>
      <c r="V563" s="601"/>
      <c r="W563" s="601"/>
      <c r="X563" s="601"/>
      <c r="Y563" s="601"/>
      <c r="Z563" s="601"/>
      <c r="AA563" s="601"/>
      <c r="AB563" s="601"/>
      <c r="AC563" s="601"/>
      <c r="AD563" s="601"/>
      <c r="AE563" s="601"/>
      <c r="AF563" s="601"/>
      <c r="AG563" s="601"/>
      <c r="AH563" s="601"/>
      <c r="AI563" s="601"/>
      <c r="AJ563" s="601"/>
      <c r="AK563" s="601"/>
      <c r="AL563" s="601"/>
      <c r="AM563" s="601"/>
      <c r="AN563" s="601"/>
      <c r="AO563" s="63"/>
    </row>
    <row r="564" spans="1:41" ht="19.5" thickBot="1" x14ac:dyDescent="0.45">
      <c r="B564" s="844" t="s">
        <v>250</v>
      </c>
      <c r="C564" s="844"/>
      <c r="D564" s="844"/>
      <c r="E564" s="844"/>
      <c r="F564" s="844"/>
      <c r="G564" s="844"/>
      <c r="H564" s="844"/>
      <c r="I564" s="844"/>
      <c r="J564" s="844"/>
      <c r="K564" s="844"/>
      <c r="L564" s="844" t="s">
        <v>160</v>
      </c>
      <c r="M564" s="844"/>
      <c r="N564" s="844"/>
      <c r="O564" s="844"/>
      <c r="P564" s="844"/>
      <c r="Q564" s="844"/>
      <c r="R564" s="844"/>
      <c r="S564" s="844"/>
      <c r="T564" s="844"/>
      <c r="U564" s="721" t="s">
        <v>158</v>
      </c>
      <c r="V564" s="836"/>
      <c r="W564" s="836"/>
      <c r="X564" s="836"/>
      <c r="Y564" s="836"/>
      <c r="Z564" s="836"/>
      <c r="AA564" s="836"/>
      <c r="AB564" s="836"/>
      <c r="AC564" s="836"/>
      <c r="AD564" s="836"/>
      <c r="AE564" s="836"/>
      <c r="AF564" s="836"/>
      <c r="AG564" s="836"/>
      <c r="AH564" s="836"/>
      <c r="AI564" s="836"/>
      <c r="AJ564" s="836"/>
      <c r="AK564" s="836"/>
      <c r="AL564" s="836"/>
      <c r="AM564" s="836"/>
      <c r="AN564" s="722"/>
    </row>
    <row r="565" spans="1:41" ht="19.5" thickTop="1" x14ac:dyDescent="0.4">
      <c r="B565" s="865"/>
      <c r="C565" s="866"/>
      <c r="D565" s="866"/>
      <c r="E565" s="866"/>
      <c r="F565" s="866"/>
      <c r="G565" s="866"/>
      <c r="H565" s="866"/>
      <c r="I565" s="866"/>
      <c r="J565" s="866"/>
      <c r="K565" s="866"/>
      <c r="L565" s="863"/>
      <c r="M565" s="863"/>
      <c r="N565" s="863"/>
      <c r="O565" s="863"/>
      <c r="P565" s="863"/>
      <c r="Q565" s="863"/>
      <c r="R565" s="863"/>
      <c r="S565" s="863"/>
      <c r="T565" s="863"/>
      <c r="U565" s="854"/>
      <c r="V565" s="683"/>
      <c r="W565" s="683"/>
      <c r="X565" s="683"/>
      <c r="Y565" s="683"/>
      <c r="Z565" s="683"/>
      <c r="AA565" s="683"/>
      <c r="AB565" s="683"/>
      <c r="AC565" s="683"/>
      <c r="AD565" s="683"/>
      <c r="AE565" s="683"/>
      <c r="AF565" s="683"/>
      <c r="AG565" s="683"/>
      <c r="AH565" s="683"/>
      <c r="AI565" s="683"/>
      <c r="AJ565" s="683"/>
      <c r="AK565" s="683"/>
      <c r="AL565" s="683"/>
      <c r="AM565" s="683"/>
      <c r="AN565" s="684"/>
      <c r="AO565" s="29"/>
    </row>
    <row r="566" spans="1:41" ht="19.5" thickBot="1" x14ac:dyDescent="0.45">
      <c r="B566" s="867"/>
      <c r="C566" s="868"/>
      <c r="D566" s="868"/>
      <c r="E566" s="868"/>
      <c r="F566" s="868"/>
      <c r="G566" s="868"/>
      <c r="H566" s="868"/>
      <c r="I566" s="868"/>
      <c r="J566" s="868"/>
      <c r="K566" s="868"/>
      <c r="L566" s="864"/>
      <c r="M566" s="864"/>
      <c r="N566" s="864"/>
      <c r="O566" s="864"/>
      <c r="P566" s="864"/>
      <c r="Q566" s="864"/>
      <c r="R566" s="864"/>
      <c r="S566" s="864"/>
      <c r="T566" s="864"/>
      <c r="U566" s="855"/>
      <c r="V566" s="686"/>
      <c r="W566" s="686"/>
      <c r="X566" s="686"/>
      <c r="Y566" s="686"/>
      <c r="Z566" s="686"/>
      <c r="AA566" s="686"/>
      <c r="AB566" s="686"/>
      <c r="AC566" s="686"/>
      <c r="AD566" s="686"/>
      <c r="AE566" s="686"/>
      <c r="AF566" s="686"/>
      <c r="AG566" s="686"/>
      <c r="AH566" s="686"/>
      <c r="AI566" s="686"/>
      <c r="AJ566" s="686"/>
      <c r="AK566" s="686"/>
      <c r="AL566" s="686"/>
      <c r="AM566" s="686"/>
      <c r="AN566" s="687"/>
      <c r="AO566" s="29"/>
    </row>
    <row r="567" spans="1:41" ht="19.5" thickTop="1" x14ac:dyDescent="0.4">
      <c r="B567" s="31"/>
      <c r="C567" s="58"/>
      <c r="D567" s="58"/>
      <c r="E567" s="58"/>
      <c r="F567" s="58"/>
      <c r="G567" s="58"/>
      <c r="H567" s="58"/>
      <c r="I567" s="58"/>
      <c r="J567" s="58"/>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85"/>
      <c r="AK567" s="85"/>
      <c r="AL567" s="85"/>
      <c r="AM567" s="85"/>
      <c r="AN567" s="85"/>
      <c r="AO567" s="29"/>
    </row>
    <row r="568" spans="1:41" x14ac:dyDescent="0.4">
      <c r="B568" s="580" t="s">
        <v>219</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J568" s="225"/>
      <c r="AK568" s="225"/>
      <c r="AL568" s="225"/>
      <c r="AM568" s="225"/>
      <c r="AN568" s="225"/>
    </row>
    <row r="569" spans="1:41" ht="20.25" thickBot="1" x14ac:dyDescent="0.45">
      <c r="A569" s="5"/>
      <c r="B569" s="626" t="s">
        <v>89</v>
      </c>
      <c r="C569" s="626"/>
      <c r="D569" s="626"/>
      <c r="E569" s="626"/>
      <c r="F569" s="626"/>
      <c r="G569" s="626"/>
      <c r="H569" s="839" t="e">
        <f>ROUND((I570+U570)/AF570*100,1)</f>
        <v>#DIV/0!</v>
      </c>
      <c r="I569" s="839"/>
      <c r="J569" s="839"/>
      <c r="K569" s="839"/>
      <c r="L569" s="5" t="s">
        <v>161</v>
      </c>
      <c r="M569" s="267" t="s">
        <v>249</v>
      </c>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row>
    <row r="570" spans="1:41" ht="20.25" thickTop="1" thickBot="1" x14ac:dyDescent="0.45">
      <c r="A570" s="5"/>
      <c r="B570" s="695" t="s">
        <v>323</v>
      </c>
      <c r="C570" s="609"/>
      <c r="D570" s="692" t="s">
        <v>322</v>
      </c>
      <c r="E570" s="693"/>
      <c r="F570" s="693"/>
      <c r="G570" s="693"/>
      <c r="H570" s="694"/>
      <c r="I570" s="848"/>
      <c r="J570" s="849"/>
      <c r="K570" s="849"/>
      <c r="L570" s="849"/>
      <c r="M570" s="850"/>
      <c r="N570" s="87" t="s">
        <v>319</v>
      </c>
      <c r="P570" s="692" t="s">
        <v>324</v>
      </c>
      <c r="Q570" s="693"/>
      <c r="R570" s="693"/>
      <c r="S570" s="693"/>
      <c r="T570" s="694"/>
      <c r="U570" s="848"/>
      <c r="V570" s="849"/>
      <c r="W570" s="849"/>
      <c r="X570" s="849"/>
      <c r="Y570" s="850"/>
      <c r="Z570" s="87" t="s">
        <v>320</v>
      </c>
      <c r="AA570" s="5"/>
      <c r="AB570" s="852" t="s">
        <v>321</v>
      </c>
      <c r="AC570" s="852"/>
      <c r="AD570" s="852"/>
      <c r="AE570" s="853"/>
      <c r="AF570" s="848"/>
      <c r="AG570" s="849"/>
      <c r="AH570" s="849"/>
      <c r="AI570" s="849"/>
      <c r="AJ570" s="850"/>
      <c r="AK570" s="87" t="s">
        <v>248</v>
      </c>
    </row>
    <row r="571" spans="1:41" ht="19.5" thickTop="1" x14ac:dyDescent="0.4">
      <c r="A571" s="5"/>
      <c r="C571" t="s">
        <v>162</v>
      </c>
      <c r="AJ571" s="17"/>
      <c r="AO571" s="31"/>
    </row>
    <row r="572" spans="1:41" x14ac:dyDescent="0.4">
      <c r="C572" t="s">
        <v>439</v>
      </c>
    </row>
    <row r="576" spans="1:41" x14ac:dyDescent="0.4">
      <c r="AM576" s="59"/>
    </row>
    <row r="577" spans="39:42" x14ac:dyDescent="0.4">
      <c r="AM577" s="59"/>
    </row>
    <row r="578" spans="39:42" x14ac:dyDescent="0.4">
      <c r="AM578" s="5"/>
    </row>
    <row r="579" spans="39:42" x14ac:dyDescent="0.4">
      <c r="AM579" s="5"/>
    </row>
    <row r="580" spans="39:42" x14ac:dyDescent="0.4">
      <c r="AM580" s="5"/>
    </row>
    <row r="581" spans="39:42" x14ac:dyDescent="0.4">
      <c r="AM581" s="59"/>
      <c r="AP581" s="5"/>
    </row>
    <row r="582" spans="39:42" x14ac:dyDescent="0.4">
      <c r="AM582" s="5"/>
    </row>
  </sheetData>
  <sheetProtection sheet="1" selectLockedCells="1"/>
  <mergeCells count="1015">
    <mergeCell ref="AJ500:AN500"/>
    <mergeCell ref="B221:E222"/>
    <mergeCell ref="R167:AH167"/>
    <mergeCell ref="R87:V87"/>
    <mergeCell ref="R86:V86"/>
    <mergeCell ref="A74:AH74"/>
    <mergeCell ref="AJ120:AN120"/>
    <mergeCell ref="AJ153:AN153"/>
    <mergeCell ref="AJ230:AN230"/>
    <mergeCell ref="AJ134:AN134"/>
    <mergeCell ref="AJ117:AN117"/>
    <mergeCell ref="B250:AH250"/>
    <mergeCell ref="AJ176:AN176"/>
    <mergeCell ref="A185:AH185"/>
    <mergeCell ref="R181:U181"/>
    <mergeCell ref="B183:Q183"/>
    <mergeCell ref="B182:Q182"/>
    <mergeCell ref="R168:AH168"/>
    <mergeCell ref="AJ162:AN162"/>
    <mergeCell ref="R159:AN159"/>
    <mergeCell ref="B200:AH200"/>
    <mergeCell ref="B159:Q159"/>
    <mergeCell ref="B158:Q158"/>
    <mergeCell ref="B161:AH162"/>
    <mergeCell ref="B148:AH148"/>
    <mergeCell ref="AJ287:AN287"/>
    <mergeCell ref="AJ174:AN174"/>
    <mergeCell ref="W221:AA221"/>
    <mergeCell ref="B194:AH194"/>
    <mergeCell ref="AJ215:AN215"/>
    <mergeCell ref="B216:AH217"/>
    <mergeCell ref="AB459:AC459"/>
    <mergeCell ref="AJ525:AN525"/>
    <mergeCell ref="B514:AH514"/>
    <mergeCell ref="AJ281:AN281"/>
    <mergeCell ref="B509:AH509"/>
    <mergeCell ref="AJ514:AN514"/>
    <mergeCell ref="B506:AH506"/>
    <mergeCell ref="B510:AN510"/>
    <mergeCell ref="B513:AH513"/>
    <mergeCell ref="A504:AH504"/>
    <mergeCell ref="B313:AH313"/>
    <mergeCell ref="B304:AH304"/>
    <mergeCell ref="A437:AH437"/>
    <mergeCell ref="AJ443:AK443"/>
    <mergeCell ref="AJ444:AK444"/>
    <mergeCell ref="AF441:AG441"/>
    <mergeCell ref="AF442:AG442"/>
    <mergeCell ref="AB444:AC444"/>
    <mergeCell ref="T444:U444"/>
    <mergeCell ref="Q345:AH345"/>
    <mergeCell ref="AH439:AI439"/>
    <mergeCell ref="AJ462:AN462"/>
    <mergeCell ref="AJ496:AN496"/>
    <mergeCell ref="B492:AH492"/>
    <mergeCell ref="A491:AH491"/>
    <mergeCell ref="Z448:AA448"/>
    <mergeCell ref="B345:P345"/>
    <mergeCell ref="AJ519:AN519"/>
    <mergeCell ref="AJ507:AN507"/>
    <mergeCell ref="AJ508:AN508"/>
    <mergeCell ref="AJ509:AN509"/>
    <mergeCell ref="AJ468:AN468"/>
    <mergeCell ref="AJ513:AN513"/>
    <mergeCell ref="G446:M446"/>
    <mergeCell ref="Z446:AA446"/>
    <mergeCell ref="P460:Q460"/>
    <mergeCell ref="U540:X540"/>
    <mergeCell ref="B527:H527"/>
    <mergeCell ref="L480:Q480"/>
    <mergeCell ref="X479:AG479"/>
    <mergeCell ref="N454:O454"/>
    <mergeCell ref="N455:O455"/>
    <mergeCell ref="Z459:AA459"/>
    <mergeCell ref="AD456:AE456"/>
    <mergeCell ref="V454:W454"/>
    <mergeCell ref="X454:Y454"/>
    <mergeCell ref="P457:Q457"/>
    <mergeCell ref="B495:AH495"/>
    <mergeCell ref="B493:AH493"/>
    <mergeCell ref="B476:AH477"/>
    <mergeCell ref="B474:AH475"/>
    <mergeCell ref="G459:M459"/>
    <mergeCell ref="N457:O457"/>
    <mergeCell ref="T452:U452"/>
    <mergeCell ref="V452:W452"/>
    <mergeCell ref="V459:W459"/>
    <mergeCell ref="X459:Y459"/>
    <mergeCell ref="N460:O460"/>
    <mergeCell ref="B519:AH519"/>
    <mergeCell ref="B520:AH520"/>
    <mergeCell ref="A490:AH490"/>
    <mergeCell ref="R460:S460"/>
    <mergeCell ref="B460:M460"/>
    <mergeCell ref="AF457:AG457"/>
    <mergeCell ref="X457:Y457"/>
    <mergeCell ref="AH445:AI445"/>
    <mergeCell ref="B459:F459"/>
    <mergeCell ref="Y539:AF539"/>
    <mergeCell ref="C264:J264"/>
    <mergeCell ref="A9:AH9"/>
    <mergeCell ref="A8:AH8"/>
    <mergeCell ref="B10:AH11"/>
    <mergeCell ref="B12:AH12"/>
    <mergeCell ref="B15:AH15"/>
    <mergeCell ref="B20:AH20"/>
    <mergeCell ref="B49:AH49"/>
    <mergeCell ref="B277:AH277"/>
    <mergeCell ref="B13:AH14"/>
    <mergeCell ref="AJ440:AK440"/>
    <mergeCell ref="K270:M270"/>
    <mergeCell ref="P270:R270"/>
    <mergeCell ref="U270:W270"/>
    <mergeCell ref="AJ231:AN231"/>
    <mergeCell ref="AJ124:AN124"/>
    <mergeCell ref="AJ65:AN65"/>
    <mergeCell ref="N209:AN209"/>
    <mergeCell ref="P264:R264"/>
    <mergeCell ref="B246:AH246"/>
    <mergeCell ref="A245:AH245"/>
    <mergeCell ref="B234:AH234"/>
    <mergeCell ref="AJ234:AN234"/>
    <mergeCell ref="AJ128:AN128"/>
    <mergeCell ref="AJ129:AN129"/>
    <mergeCell ref="K220:L220"/>
    <mergeCell ref="R182:U182"/>
    <mergeCell ref="R183:AN183"/>
    <mergeCell ref="B263:AH263"/>
    <mergeCell ref="P268:R268"/>
    <mergeCell ref="B151:AH151"/>
    <mergeCell ref="V220:Z220"/>
    <mergeCell ref="AJ140:AN140"/>
    <mergeCell ref="B544:AH544"/>
    <mergeCell ref="B554:K554"/>
    <mergeCell ref="U564:AN564"/>
    <mergeCell ref="U565:AN566"/>
    <mergeCell ref="L565:T566"/>
    <mergeCell ref="B565:K566"/>
    <mergeCell ref="B568:AH568"/>
    <mergeCell ref="AJ558:AN558"/>
    <mergeCell ref="AJ552:AN552"/>
    <mergeCell ref="B555:K555"/>
    <mergeCell ref="AJ562:AN562"/>
    <mergeCell ref="B564:K564"/>
    <mergeCell ref="L564:T564"/>
    <mergeCell ref="B563:AN563"/>
    <mergeCell ref="B558:AH558"/>
    <mergeCell ref="A560:AH560"/>
    <mergeCell ref="B561:AH561"/>
    <mergeCell ref="AF562:AI562"/>
    <mergeCell ref="B562:AE562"/>
    <mergeCell ref="B545:AD545"/>
    <mergeCell ref="B551:AH551"/>
    <mergeCell ref="B553:AN553"/>
    <mergeCell ref="AJ515:AN515"/>
    <mergeCell ref="A505:AH505"/>
    <mergeCell ref="Q528:AN529"/>
    <mergeCell ref="Y538:AF538"/>
    <mergeCell ref="AG538:AM538"/>
    <mergeCell ref="A523:AN523"/>
    <mergeCell ref="U570:Y570"/>
    <mergeCell ref="AF570:AJ570"/>
    <mergeCell ref="B468:AH468"/>
    <mergeCell ref="A543:AH543"/>
    <mergeCell ref="B569:G569"/>
    <mergeCell ref="AB570:AE570"/>
    <mergeCell ref="B499:AH499"/>
    <mergeCell ref="I570:M570"/>
    <mergeCell ref="AJ545:AN545"/>
    <mergeCell ref="U548:AN548"/>
    <mergeCell ref="B541:T541"/>
    <mergeCell ref="Q533:AN533"/>
    <mergeCell ref="Q534:AN535"/>
    <mergeCell ref="B533:H533"/>
    <mergeCell ref="I533:P533"/>
    <mergeCell ref="AJ499:AN499"/>
    <mergeCell ref="AJ501:AN501"/>
    <mergeCell ref="B515:AH516"/>
    <mergeCell ref="B538:T538"/>
    <mergeCell ref="U539:X539"/>
    <mergeCell ref="I528:P529"/>
    <mergeCell ref="A537:AH537"/>
    <mergeCell ref="B539:T539"/>
    <mergeCell ref="I527:P527"/>
    <mergeCell ref="Y541:AF541"/>
    <mergeCell ref="I534:P535"/>
    <mergeCell ref="AG539:AM539"/>
    <mergeCell ref="AG541:AM541"/>
    <mergeCell ref="B525:AH525"/>
    <mergeCell ref="A524:AH524"/>
    <mergeCell ref="B531:AH531"/>
    <mergeCell ref="Y540:AF540"/>
    <mergeCell ref="H569:K569"/>
    <mergeCell ref="X445:Y445"/>
    <mergeCell ref="V443:W443"/>
    <mergeCell ref="P444:Q444"/>
    <mergeCell ref="U541:X541"/>
    <mergeCell ref="B548:K548"/>
    <mergeCell ref="L548:T548"/>
    <mergeCell ref="B549:K549"/>
    <mergeCell ref="AE545:AI545"/>
    <mergeCell ref="B546:AN546"/>
    <mergeCell ref="AE552:AI552"/>
    <mergeCell ref="B552:AD552"/>
    <mergeCell ref="L549:T549"/>
    <mergeCell ref="U549:AN549"/>
    <mergeCell ref="U555:AN555"/>
    <mergeCell ref="U556:AN556"/>
    <mergeCell ref="U554:AN554"/>
    <mergeCell ref="B556:K556"/>
    <mergeCell ref="L555:T555"/>
    <mergeCell ref="L556:T556"/>
    <mergeCell ref="U547:AN547"/>
    <mergeCell ref="R479:W479"/>
    <mergeCell ref="B540:T540"/>
    <mergeCell ref="L554:T554"/>
    <mergeCell ref="B534:H535"/>
    <mergeCell ref="B547:K547"/>
    <mergeCell ref="L547:T547"/>
    <mergeCell ref="AG540:AM540"/>
    <mergeCell ref="B452:M452"/>
    <mergeCell ref="G455:M455"/>
    <mergeCell ref="B456:F458"/>
    <mergeCell ref="U538:X538"/>
    <mergeCell ref="AF445:AG445"/>
    <mergeCell ref="P446:Q446"/>
    <mergeCell ref="AD445:AE445"/>
    <mergeCell ref="AH456:AI456"/>
    <mergeCell ref="AJ531:AN531"/>
    <mergeCell ref="Q527:AN527"/>
    <mergeCell ref="N447:O447"/>
    <mergeCell ref="T456:U456"/>
    <mergeCell ref="V456:W456"/>
    <mergeCell ref="Z456:AA456"/>
    <mergeCell ref="R446:S446"/>
    <mergeCell ref="N458:O458"/>
    <mergeCell ref="G457:M457"/>
    <mergeCell ref="V455:W455"/>
    <mergeCell ref="Z455:AA455"/>
    <mergeCell ref="R482:W482"/>
    <mergeCell ref="L481:Q481"/>
    <mergeCell ref="R458:S458"/>
    <mergeCell ref="X458:Y458"/>
    <mergeCell ref="AF458:AG458"/>
    <mergeCell ref="AF459:AG459"/>
    <mergeCell ref="G456:M456"/>
    <mergeCell ref="A472:AH472"/>
    <mergeCell ref="A473:AH473"/>
    <mergeCell ref="P459:Q459"/>
    <mergeCell ref="G445:M445"/>
    <mergeCell ref="R445:S445"/>
    <mergeCell ref="P445:Q445"/>
    <mergeCell ref="V445:W445"/>
    <mergeCell ref="G458:M458"/>
    <mergeCell ref="AF456:AG456"/>
    <mergeCell ref="AD459:AE459"/>
    <mergeCell ref="AA258:AC258"/>
    <mergeCell ref="AJ252:AN252"/>
    <mergeCell ref="AJ251:AN251"/>
    <mergeCell ref="M255:AN255"/>
    <mergeCell ref="S261:T261"/>
    <mergeCell ref="K268:M268"/>
    <mergeCell ref="AJ249:AN249"/>
    <mergeCell ref="AJ266:AN266"/>
    <mergeCell ref="AJ246:AM246"/>
    <mergeCell ref="AJ259:AN259"/>
    <mergeCell ref="B252:AH253"/>
    <mergeCell ref="X261:AH261"/>
    <mergeCell ref="AE222:AM222"/>
    <mergeCell ref="AA222:AC222"/>
    <mergeCell ref="N223:Q223"/>
    <mergeCell ref="K261:M261"/>
    <mergeCell ref="A257:AM257"/>
    <mergeCell ref="B258:F258"/>
    <mergeCell ref="G258:I258"/>
    <mergeCell ref="B247:AH247"/>
    <mergeCell ref="AJ233:AN233"/>
    <mergeCell ref="H222:J222"/>
    <mergeCell ref="H223:L223"/>
    <mergeCell ref="B223:E223"/>
    <mergeCell ref="N264:O264"/>
    <mergeCell ref="K267:W267"/>
    <mergeCell ref="X268:AH268"/>
    <mergeCell ref="B259:AH259"/>
    <mergeCell ref="B261:J261"/>
    <mergeCell ref="B260:AH260"/>
    <mergeCell ref="B254:AH254"/>
    <mergeCell ref="B236:K236"/>
    <mergeCell ref="M95:Q95"/>
    <mergeCell ref="AJ104:AN104"/>
    <mergeCell ref="B105:AH105"/>
    <mergeCell ref="AJ105:AN105"/>
    <mergeCell ref="B207:AH207"/>
    <mergeCell ref="B206:AH206"/>
    <mergeCell ref="B205:AH205"/>
    <mergeCell ref="B199:AH199"/>
    <mergeCell ref="D120:AH123"/>
    <mergeCell ref="D134:AH135"/>
    <mergeCell ref="H95:L95"/>
    <mergeCell ref="E130:AI131"/>
    <mergeCell ref="AE157:AI157"/>
    <mergeCell ref="A156:AH156"/>
    <mergeCell ref="B157:AD157"/>
    <mergeCell ref="B188:AH189"/>
    <mergeCell ref="A196:AH196"/>
    <mergeCell ref="B197:AH198"/>
    <mergeCell ref="B168:Q168"/>
    <mergeCell ref="B167:Q167"/>
    <mergeCell ref="B154:AH154"/>
    <mergeCell ref="B153:AH153"/>
    <mergeCell ref="AJ190:AN190"/>
    <mergeCell ref="M171:Q171"/>
    <mergeCell ref="W171:AA171"/>
    <mergeCell ref="M172:Q172"/>
    <mergeCell ref="W172:AA172"/>
    <mergeCell ref="P175:X175"/>
    <mergeCell ref="B149:AH150"/>
    <mergeCell ref="B179:Q179"/>
    <mergeCell ref="R158:AN158"/>
    <mergeCell ref="B160:Q160"/>
    <mergeCell ref="S221:V221"/>
    <mergeCell ref="AJ277:AN277"/>
    <mergeCell ref="B87:G87"/>
    <mergeCell ref="AJ55:AN55"/>
    <mergeCell ref="AJ54:AN54"/>
    <mergeCell ref="B176:AH176"/>
    <mergeCell ref="R179:U179"/>
    <mergeCell ref="R180:U180"/>
    <mergeCell ref="B137:AH137"/>
    <mergeCell ref="H87:L87"/>
    <mergeCell ref="A78:AH78"/>
    <mergeCell ref="B76:Y76"/>
    <mergeCell ref="B86:G86"/>
    <mergeCell ref="B59:AH59"/>
    <mergeCell ref="AJ75:AN75"/>
    <mergeCell ref="AJ76:AN76"/>
    <mergeCell ref="AJ80:AN80"/>
    <mergeCell ref="AJ235:AN235"/>
    <mergeCell ref="AJ154:AN154"/>
    <mergeCell ref="AJ206:AN206"/>
    <mergeCell ref="AJ130:AN130"/>
    <mergeCell ref="O110:S110"/>
    <mergeCell ref="B181:Q181"/>
    <mergeCell ref="AJ177:AN177"/>
    <mergeCell ref="AJ108:AN108"/>
    <mergeCell ref="B109:W109"/>
    <mergeCell ref="P220:T220"/>
    <mergeCell ref="B96:G96"/>
    <mergeCell ref="H97:L97"/>
    <mergeCell ref="R96:V96"/>
    <mergeCell ref="A107:AH107"/>
    <mergeCell ref="B146:AH146"/>
    <mergeCell ref="B90:AH91"/>
    <mergeCell ref="V36:AG36"/>
    <mergeCell ref="B35:AI35"/>
    <mergeCell ref="AJ144:AN144"/>
    <mergeCell ref="AJ145:AN145"/>
    <mergeCell ref="B145:AH145"/>
    <mergeCell ref="B144:AH144"/>
    <mergeCell ref="A143:AH143"/>
    <mergeCell ref="AJ103:AN103"/>
    <mergeCell ref="AJ47:AN47"/>
    <mergeCell ref="AJ50:AN50"/>
    <mergeCell ref="AJ46:AN46"/>
    <mergeCell ref="L51:N51"/>
    <mergeCell ref="J36:R36"/>
    <mergeCell ref="S36:U36"/>
    <mergeCell ref="AJ59:AN59"/>
    <mergeCell ref="B88:G88"/>
    <mergeCell ref="B58:AH58"/>
    <mergeCell ref="H88:L88"/>
    <mergeCell ref="B41:AH41"/>
    <mergeCell ref="A40:AH40"/>
    <mergeCell ref="B45:AH45"/>
    <mergeCell ref="AJ45:AN45"/>
    <mergeCell ref="B95:G95"/>
    <mergeCell ref="R88:V88"/>
    <mergeCell ref="C37:AG38"/>
    <mergeCell ref="B71:AH72"/>
    <mergeCell ref="AJ116:AN116"/>
    <mergeCell ref="B67:AH68"/>
    <mergeCell ref="B103:AH103"/>
    <mergeCell ref="A102:AH102"/>
    <mergeCell ref="B97:G97"/>
    <mergeCell ref="AJ57:AN57"/>
    <mergeCell ref="AJ11:AN11"/>
    <mergeCell ref="AJ12:AN12"/>
    <mergeCell ref="AJ13:AN13"/>
    <mergeCell ref="AJ15:AN15"/>
    <mergeCell ref="AJ16:AN16"/>
    <mergeCell ref="AJ18:AN18"/>
    <mergeCell ref="AJ20:AN20"/>
    <mergeCell ref="AJ21:AN21"/>
    <mergeCell ref="AJ23:AN23"/>
    <mergeCell ref="AJ19:AN19"/>
    <mergeCell ref="B31:AH32"/>
    <mergeCell ref="AJ14:AN14"/>
    <mergeCell ref="B16:AH17"/>
    <mergeCell ref="AJ17:AN17"/>
    <mergeCell ref="AJ24:AN24"/>
    <mergeCell ref="AJ25:AN25"/>
    <mergeCell ref="AJ26:AN26"/>
    <mergeCell ref="AJ28:AN28"/>
    <mergeCell ref="B23:AH23"/>
    <mergeCell ref="B24:AH24"/>
    <mergeCell ref="B25:AH25"/>
    <mergeCell ref="B26:AH26"/>
    <mergeCell ref="B29:AH30"/>
    <mergeCell ref="B18:AH19"/>
    <mergeCell ref="AJ22:AN22"/>
    <mergeCell ref="B21:AH22"/>
    <mergeCell ref="AJ29:AN29"/>
    <mergeCell ref="AJ30:AN30"/>
    <mergeCell ref="AJ31:AN31"/>
    <mergeCell ref="AJ36:AN36"/>
    <mergeCell ref="AJ41:AN41"/>
    <mergeCell ref="B147:AH147"/>
    <mergeCell ref="Q51:S51"/>
    <mergeCell ref="V51:X51"/>
    <mergeCell ref="B52:AH53"/>
    <mergeCell ref="AJ52:AN52"/>
    <mergeCell ref="Y110:AC110"/>
    <mergeCell ref="B108:AH108"/>
    <mergeCell ref="AJ35:AN35"/>
    <mergeCell ref="R160:AN160"/>
    <mergeCell ref="AJ147:AN147"/>
    <mergeCell ref="A142:AH142"/>
    <mergeCell ref="A152:AH152"/>
    <mergeCell ref="B113:AH113"/>
    <mergeCell ref="B112:AH112"/>
    <mergeCell ref="B36:I36"/>
    <mergeCell ref="B46:AH46"/>
    <mergeCell ref="AJ49:AN49"/>
    <mergeCell ref="H86:L86"/>
    <mergeCell ref="M86:Q86"/>
    <mergeCell ref="M87:Q87"/>
    <mergeCell ref="M88:Q88"/>
    <mergeCell ref="A83:AH83"/>
    <mergeCell ref="B89:AH89"/>
    <mergeCell ref="AJ58:AN58"/>
    <mergeCell ref="B64:AH64"/>
    <mergeCell ref="B65:AH65"/>
    <mergeCell ref="B61:AH62"/>
    <mergeCell ref="B79:AH79"/>
    <mergeCell ref="AJ79:AN79"/>
    <mergeCell ref="B114:AH114"/>
    <mergeCell ref="AJ64:AN64"/>
    <mergeCell ref="B117:AH117"/>
    <mergeCell ref="AJ434:AN434"/>
    <mergeCell ref="A212:AH212"/>
    <mergeCell ref="B66:AH66"/>
    <mergeCell ref="B99:AH100"/>
    <mergeCell ref="B104:AH104"/>
    <mergeCell ref="R95:V95"/>
    <mergeCell ref="C27:AH28"/>
    <mergeCell ref="M97:Q97"/>
    <mergeCell ref="R97:V97"/>
    <mergeCell ref="B98:AH98"/>
    <mergeCell ref="W223:Z223"/>
    <mergeCell ref="S223:U223"/>
    <mergeCell ref="B218:AH218"/>
    <mergeCell ref="A214:AH214"/>
    <mergeCell ref="A213:AH213"/>
    <mergeCell ref="B94:AH94"/>
    <mergeCell ref="AJ157:AN157"/>
    <mergeCell ref="H96:L96"/>
    <mergeCell ref="M96:Q96"/>
    <mergeCell ref="B136:AH136"/>
    <mergeCell ref="B140:AH140"/>
    <mergeCell ref="A44:AH44"/>
    <mergeCell ref="B220:E220"/>
    <mergeCell ref="B47:AH47"/>
    <mergeCell ref="AJ197:AN197"/>
    <mergeCell ref="AJ165:AN165"/>
    <mergeCell ref="B170:AH170"/>
    <mergeCell ref="B173:AH174"/>
    <mergeCell ref="A34:AH34"/>
    <mergeCell ref="AJ136:AN136"/>
    <mergeCell ref="AJ137:AN137"/>
    <mergeCell ref="AJ166:AN166"/>
    <mergeCell ref="AJ392:AN392"/>
    <mergeCell ref="B428:AH428"/>
    <mergeCell ref="B427:AH427"/>
    <mergeCell ref="A426:AH426"/>
    <mergeCell ref="B423:AH423"/>
    <mergeCell ref="A422:AH422"/>
    <mergeCell ref="B420:AH420"/>
    <mergeCell ref="G404:AN406"/>
    <mergeCell ref="B401:AH401"/>
    <mergeCell ref="A400:AH400"/>
    <mergeCell ref="G407:AN409"/>
    <mergeCell ref="B419:AH419"/>
    <mergeCell ref="A418:AH418"/>
    <mergeCell ref="AJ427:AN427"/>
    <mergeCell ref="AJ420:AN420"/>
    <mergeCell ref="AJ433:AN433"/>
    <mergeCell ref="AJ414:AN414"/>
    <mergeCell ref="E424:I424"/>
    <mergeCell ref="B392:AH392"/>
    <mergeCell ref="B396:AH396"/>
    <mergeCell ref="B394:AH394"/>
    <mergeCell ref="B407:F409"/>
    <mergeCell ref="AJ401:AN401"/>
    <mergeCell ref="B432:AH432"/>
    <mergeCell ref="G410:AN412"/>
    <mergeCell ref="B397:AH397"/>
    <mergeCell ref="B395:AH395"/>
    <mergeCell ref="B393:AH393"/>
    <mergeCell ref="AJ393:AN393"/>
    <mergeCell ref="B404:F406"/>
    <mergeCell ref="AQ169:AR169"/>
    <mergeCell ref="AQ170:AR170"/>
    <mergeCell ref="AQ173:AR173"/>
    <mergeCell ref="AJ216:AN216"/>
    <mergeCell ref="AJ362:AN362"/>
    <mergeCell ref="AJ364:AN364"/>
    <mergeCell ref="AJ207:AN207"/>
    <mergeCell ref="AJ317:AN317"/>
    <mergeCell ref="AJ306:AN306"/>
    <mergeCell ref="AJ310:AN310"/>
    <mergeCell ref="AJ272:AN272"/>
    <mergeCell ref="AJ273:AN273"/>
    <mergeCell ref="AJ276:AN276"/>
    <mergeCell ref="AB220:AN220"/>
    <mergeCell ref="B227:AH227"/>
    <mergeCell ref="AJ442:AK442"/>
    <mergeCell ref="AD444:AE444"/>
    <mergeCell ref="X444:Y444"/>
    <mergeCell ref="B231:AH231"/>
    <mergeCell ref="AJ205:AN205"/>
    <mergeCell ref="AQ176:AR176"/>
    <mergeCell ref="C268:J268"/>
    <mergeCell ref="C267:J267"/>
    <mergeCell ref="O221:R221"/>
    <mergeCell ref="B178:AH178"/>
    <mergeCell ref="B177:AH177"/>
    <mergeCell ref="H220:J220"/>
    <mergeCell ref="B215:AH215"/>
    <mergeCell ref="B255:L255"/>
    <mergeCell ref="AJ247:AM247"/>
    <mergeCell ref="AJ263:AN263"/>
    <mergeCell ref="AJ239:AN239"/>
    <mergeCell ref="A431:AH431"/>
    <mergeCell ref="AB441:AC441"/>
    <mergeCell ref="L236:AN236"/>
    <mergeCell ref="AB223:AN223"/>
    <mergeCell ref="M220:N220"/>
    <mergeCell ref="AJ260:AN260"/>
    <mergeCell ref="A238:AH238"/>
    <mergeCell ref="V222:Y222"/>
    <mergeCell ref="Q222:T222"/>
    <mergeCell ref="L222:O222"/>
    <mergeCell ref="AJ229:AN229"/>
    <mergeCell ref="AJ192:AN192"/>
    <mergeCell ref="AJ194:AN194"/>
    <mergeCell ref="R442:S442"/>
    <mergeCell ref="P443:Q443"/>
    <mergeCell ref="AD442:AE442"/>
    <mergeCell ref="AH446:AI446"/>
    <mergeCell ref="Z444:AA444"/>
    <mergeCell ref="N439:O439"/>
    <mergeCell ref="G441:M441"/>
    <mergeCell ref="Q388:U388"/>
    <mergeCell ref="B357:AH357"/>
    <mergeCell ref="B386:AH386"/>
    <mergeCell ref="AJ382:AN382"/>
    <mergeCell ref="B344:F344"/>
    <mergeCell ref="AJ346:AN346"/>
    <mergeCell ref="AJ349:AN349"/>
    <mergeCell ref="AJ352:AN352"/>
    <mergeCell ref="B355:AH356"/>
    <mergeCell ref="B359:AH359"/>
    <mergeCell ref="B362:AH363"/>
    <mergeCell ref="H348:J348"/>
    <mergeCell ref="AA450:AB450"/>
    <mergeCell ref="V447:W447"/>
    <mergeCell ref="Z443:AA443"/>
    <mergeCell ref="X455:Y455"/>
    <mergeCell ref="AH447:AI447"/>
    <mergeCell ref="B451:M451"/>
    <mergeCell ref="B447:F447"/>
    <mergeCell ref="L424:N424"/>
    <mergeCell ref="B433:AH433"/>
    <mergeCell ref="AH444:AI444"/>
    <mergeCell ref="AH443:AI443"/>
    <mergeCell ref="R439:S439"/>
    <mergeCell ref="P439:Q439"/>
    <mergeCell ref="R444:S444"/>
    <mergeCell ref="N444:O444"/>
    <mergeCell ref="R450:S450"/>
    <mergeCell ref="P450:Q450"/>
    <mergeCell ref="AB445:AC445"/>
    <mergeCell ref="P442:Q442"/>
    <mergeCell ref="V448:W448"/>
    <mergeCell ref="N443:O443"/>
    <mergeCell ref="N445:O445"/>
    <mergeCell ref="T446:U446"/>
    <mergeCell ref="V446:W446"/>
    <mergeCell ref="N446:O446"/>
    <mergeCell ref="G443:M443"/>
    <mergeCell ref="AD446:AE446"/>
    <mergeCell ref="B444:F446"/>
    <mergeCell ref="R441:S441"/>
    <mergeCell ref="Z440:AA440"/>
    <mergeCell ref="AB440:AC440"/>
    <mergeCell ref="B441:F443"/>
    <mergeCell ref="N453:O453"/>
    <mergeCell ref="T457:U457"/>
    <mergeCell ref="Z457:AA457"/>
    <mergeCell ref="AB456:AC456"/>
    <mergeCell ref="Z454:AA454"/>
    <mergeCell ref="Z441:AA441"/>
    <mergeCell ref="P448:Q448"/>
    <mergeCell ref="N452:O452"/>
    <mergeCell ref="N448:O448"/>
    <mergeCell ref="AF439:AG439"/>
    <mergeCell ref="AD439:AE439"/>
    <mergeCell ref="AH448:AI448"/>
    <mergeCell ref="T448:U448"/>
    <mergeCell ref="R452:S452"/>
    <mergeCell ref="G454:M454"/>
    <mergeCell ref="B180:Q180"/>
    <mergeCell ref="AD458:AE458"/>
    <mergeCell ref="T458:U458"/>
    <mergeCell ref="V458:W458"/>
    <mergeCell ref="A225:AH225"/>
    <mergeCell ref="B230:AH230"/>
    <mergeCell ref="A301:AH301"/>
    <mergeCell ref="V457:W457"/>
    <mergeCell ref="T442:U442"/>
    <mergeCell ref="R443:S443"/>
    <mergeCell ref="V442:W442"/>
    <mergeCell ref="P441:Q441"/>
    <mergeCell ref="X443:Y443"/>
    <mergeCell ref="T443:U443"/>
    <mergeCell ref="AB442:AC442"/>
    <mergeCell ref="AB443:AC443"/>
    <mergeCell ref="AB448:AC448"/>
    <mergeCell ref="N268:O268"/>
    <mergeCell ref="B269:AH269"/>
    <mergeCell ref="X460:Y460"/>
    <mergeCell ref="V460:W460"/>
    <mergeCell ref="T459:U459"/>
    <mergeCell ref="AF460:AG460"/>
    <mergeCell ref="T441:U441"/>
    <mergeCell ref="V444:W444"/>
    <mergeCell ref="AD443:AE443"/>
    <mergeCell ref="T460:U460"/>
    <mergeCell ref="R459:S459"/>
    <mergeCell ref="AD460:AE460"/>
    <mergeCell ref="X446:Y446"/>
    <mergeCell ref="AH459:AI459"/>
    <mergeCell ref="AH454:AI454"/>
    <mergeCell ref="B306:AH306"/>
    <mergeCell ref="A312:AH312"/>
    <mergeCell ref="A308:AH308"/>
    <mergeCell ref="B317:AH318"/>
    <mergeCell ref="B321:AH321"/>
    <mergeCell ref="B334:AH334"/>
    <mergeCell ref="M347:P347"/>
    <mergeCell ref="H347:J347"/>
    <mergeCell ref="B338:AH338"/>
    <mergeCell ref="M344:P344"/>
    <mergeCell ref="K344:L344"/>
    <mergeCell ref="B346:AH346"/>
    <mergeCell ref="AF444:AG444"/>
    <mergeCell ref="AB457:AC457"/>
    <mergeCell ref="AD457:AE457"/>
    <mergeCell ref="R455:S455"/>
    <mergeCell ref="N456:O456"/>
    <mergeCell ref="P453:Q453"/>
    <mergeCell ref="B414:AH414"/>
    <mergeCell ref="B116:AH116"/>
    <mergeCell ref="B115:AH115"/>
    <mergeCell ref="B50:AH50"/>
    <mergeCell ref="B54:AH54"/>
    <mergeCell ref="B55:AH56"/>
    <mergeCell ref="B57:AH57"/>
    <mergeCell ref="B85:AH85"/>
    <mergeCell ref="A84:AH84"/>
    <mergeCell ref="P261:R261"/>
    <mergeCell ref="U261:W261"/>
    <mergeCell ref="F219:AN219"/>
    <mergeCell ref="B219:E219"/>
    <mergeCell ref="AJ269:AN269"/>
    <mergeCell ref="AJ295:AN295"/>
    <mergeCell ref="B201:AN202"/>
    <mergeCell ref="A204:AH204"/>
    <mergeCell ref="AD258:AH258"/>
    <mergeCell ref="N261:O261"/>
    <mergeCell ref="J258:N258"/>
    <mergeCell ref="A93:AH93"/>
    <mergeCell ref="B280:AH280"/>
    <mergeCell ref="U268:W268"/>
    <mergeCell ref="B279:AG279"/>
    <mergeCell ref="N270:O270"/>
    <mergeCell ref="S264:T264"/>
    <mergeCell ref="AJ293:AN293"/>
    <mergeCell ref="AJ227:AN227"/>
    <mergeCell ref="A164:AH164"/>
    <mergeCell ref="AJ146:AN146"/>
    <mergeCell ref="AJ280:AN280"/>
    <mergeCell ref="AJ313:AN313"/>
    <mergeCell ref="H322:AN322"/>
    <mergeCell ref="D570:H570"/>
    <mergeCell ref="B570:C570"/>
    <mergeCell ref="P570:T570"/>
    <mergeCell ref="AB446:AC446"/>
    <mergeCell ref="B528:H529"/>
    <mergeCell ref="AH460:AI460"/>
    <mergeCell ref="B448:M448"/>
    <mergeCell ref="P440:Q440"/>
    <mergeCell ref="B410:F412"/>
    <mergeCell ref="AH453:AI453"/>
    <mergeCell ref="AD452:AE452"/>
    <mergeCell ref="AB447:AC447"/>
    <mergeCell ref="AB453:AC453"/>
    <mergeCell ref="Z452:AA452"/>
    <mergeCell ref="AF452:AG452"/>
    <mergeCell ref="AH452:AI452"/>
    <mergeCell ref="AF447:AG447"/>
    <mergeCell ref="T454:U454"/>
    <mergeCell ref="B453:F455"/>
    <mergeCell ref="X452:Y452"/>
    <mergeCell ref="G444:M444"/>
    <mergeCell ref="G447:M447"/>
    <mergeCell ref="Z442:AA442"/>
    <mergeCell ref="AD441:AE441"/>
    <mergeCell ref="AH441:AI441"/>
    <mergeCell ref="AF446:AG446"/>
    <mergeCell ref="AH457:AI457"/>
    <mergeCell ref="Y450:Z450"/>
    <mergeCell ref="AB455:AC455"/>
    <mergeCell ref="P455:Q455"/>
    <mergeCell ref="AB387:AF387"/>
    <mergeCell ref="V388:AA388"/>
    <mergeCell ref="B336:AH336"/>
    <mergeCell ref="AJ336:AN336"/>
    <mergeCell ref="B337:AH337"/>
    <mergeCell ref="B343:AH343"/>
    <mergeCell ref="B342:AH342"/>
    <mergeCell ref="A341:AH341"/>
    <mergeCell ref="A340:AH340"/>
    <mergeCell ref="AJ337:AN337"/>
    <mergeCell ref="B376:AH376"/>
    <mergeCell ref="H344:J344"/>
    <mergeCell ref="AJ316:AN316"/>
    <mergeCell ref="A370:AH370"/>
    <mergeCell ref="A380:AH380"/>
    <mergeCell ref="A379:AH379"/>
    <mergeCell ref="B381:AG381"/>
    <mergeCell ref="B387:H387"/>
    <mergeCell ref="V387:AA387"/>
    <mergeCell ref="N387:P387"/>
    <mergeCell ref="Q387:U387"/>
    <mergeCell ref="B372:AN373"/>
    <mergeCell ref="AJ381:AM381"/>
    <mergeCell ref="Q347:AH347"/>
    <mergeCell ref="Q344:AH344"/>
    <mergeCell ref="AJ296:AN296"/>
    <mergeCell ref="AJ289:AN289"/>
    <mergeCell ref="AJ292:AN292"/>
    <mergeCell ref="B275:AH276"/>
    <mergeCell ref="C270:J270"/>
    <mergeCell ref="B271:AH271"/>
    <mergeCell ref="AJ282:AN282"/>
    <mergeCell ref="AJ302:AN302"/>
    <mergeCell ref="AJ294:AN294"/>
    <mergeCell ref="B302:AH302"/>
    <mergeCell ref="B278:AH278"/>
    <mergeCell ref="AJ304:AN304"/>
    <mergeCell ref="B305:AH305"/>
    <mergeCell ref="Z460:AA460"/>
    <mergeCell ref="AB460:AC460"/>
    <mergeCell ref="R440:S440"/>
    <mergeCell ref="T440:U440"/>
    <mergeCell ref="V440:W440"/>
    <mergeCell ref="V441:W441"/>
    <mergeCell ref="X441:Y441"/>
    <mergeCell ref="X442:Y442"/>
    <mergeCell ref="R457:S457"/>
    <mergeCell ref="P447:Q447"/>
    <mergeCell ref="B434:AH434"/>
    <mergeCell ref="B435:AH435"/>
    <mergeCell ref="I387:M387"/>
    <mergeCell ref="B272:AH272"/>
    <mergeCell ref="AJ274:AN274"/>
    <mergeCell ref="AJ321:AN321"/>
    <mergeCell ref="P456:Q456"/>
    <mergeCell ref="AD453:AE453"/>
    <mergeCell ref="AD455:AE455"/>
    <mergeCell ref="AJ169:AN169"/>
    <mergeCell ref="AJ343:AN343"/>
    <mergeCell ref="B166:AH166"/>
    <mergeCell ref="B165:AH165"/>
    <mergeCell ref="AJ334:AN334"/>
    <mergeCell ref="AJ335:AN335"/>
    <mergeCell ref="B186:AI186"/>
    <mergeCell ref="B239:AH240"/>
    <mergeCell ref="B241:AH241"/>
    <mergeCell ref="B242:AI242"/>
    <mergeCell ref="B243:AI243"/>
    <mergeCell ref="AJ241:AN241"/>
    <mergeCell ref="AJ242:AN242"/>
    <mergeCell ref="AJ243:AN243"/>
    <mergeCell ref="H221:M221"/>
    <mergeCell ref="AD221:AN221"/>
    <mergeCell ref="U264:W264"/>
    <mergeCell ref="B265:AH265"/>
    <mergeCell ref="B333:AH333"/>
    <mergeCell ref="B327:AH327"/>
    <mergeCell ref="B322:G322"/>
    <mergeCell ref="B324:AH324"/>
    <mergeCell ref="A330:AH330"/>
    <mergeCell ref="B266:AH266"/>
    <mergeCell ref="B232:AH232"/>
    <mergeCell ref="B233:AH233"/>
    <mergeCell ref="B248:AH249"/>
    <mergeCell ref="B251:AH251"/>
    <mergeCell ref="B326:AH326"/>
    <mergeCell ref="AJ265:AN265"/>
    <mergeCell ref="AJ254:AN254"/>
    <mergeCell ref="S268:T268"/>
    <mergeCell ref="K264:M264"/>
    <mergeCell ref="O258:Z258"/>
    <mergeCell ref="AJ278:AN278"/>
    <mergeCell ref="B316:AH316"/>
    <mergeCell ref="A315:AH315"/>
    <mergeCell ref="A300:AH300"/>
    <mergeCell ref="B335:AH335"/>
    <mergeCell ref="X264:AH264"/>
    <mergeCell ref="X270:AH270"/>
    <mergeCell ref="S270:T270"/>
    <mergeCell ref="A385:AH385"/>
    <mergeCell ref="B310:M310"/>
    <mergeCell ref="AH381:AI381"/>
    <mergeCell ref="B382:AH383"/>
    <mergeCell ref="B371:AH371"/>
    <mergeCell ref="B349:AH349"/>
    <mergeCell ref="B348:F348"/>
    <mergeCell ref="B347:F347"/>
    <mergeCell ref="A375:AH375"/>
    <mergeCell ref="AJ342:AN342"/>
    <mergeCell ref="AJ331:AN331"/>
    <mergeCell ref="AJ326:AN326"/>
    <mergeCell ref="B331:AH332"/>
    <mergeCell ref="AJ358:AN358"/>
    <mergeCell ref="AJ338:AN338"/>
    <mergeCell ref="AJ325:AN325"/>
    <mergeCell ref="AJ305:AN305"/>
    <mergeCell ref="AJ327:AN327"/>
    <mergeCell ref="B365:AH365"/>
    <mergeCell ref="A320:AH320"/>
    <mergeCell ref="B273:AH273"/>
    <mergeCell ref="B274:AH274"/>
    <mergeCell ref="B364:AH364"/>
    <mergeCell ref="B303:AH303"/>
    <mergeCell ref="AJ454:AK454"/>
    <mergeCell ref="AJ455:AK455"/>
    <mergeCell ref="AJ447:AK447"/>
    <mergeCell ref="AD448:AE448"/>
    <mergeCell ref="AB452:AC452"/>
    <mergeCell ref="R453:S453"/>
    <mergeCell ref="AH455:AI455"/>
    <mergeCell ref="AD447:AE447"/>
    <mergeCell ref="AF453:AG453"/>
    <mergeCell ref="AB454:AC454"/>
    <mergeCell ref="AD454:AE454"/>
    <mergeCell ref="U450:V450"/>
    <mergeCell ref="AJ448:AK448"/>
    <mergeCell ref="Z453:AA453"/>
    <mergeCell ref="Z447:AA447"/>
    <mergeCell ref="V453:W453"/>
    <mergeCell ref="AF455:AG455"/>
    <mergeCell ref="T455:U455"/>
    <mergeCell ref="T447:U447"/>
    <mergeCell ref="R448:S448"/>
    <mergeCell ref="X453:Y453"/>
    <mergeCell ref="T453:U453"/>
    <mergeCell ref="R454:S454"/>
    <mergeCell ref="AF454:AG454"/>
    <mergeCell ref="R447:S447"/>
    <mergeCell ref="B309:AH309"/>
    <mergeCell ref="AJ376:AN376"/>
    <mergeCell ref="AJ355:AN355"/>
    <mergeCell ref="AJ368:AN368"/>
    <mergeCell ref="AB388:AF388"/>
    <mergeCell ref="P454:Q454"/>
    <mergeCell ref="R456:S456"/>
    <mergeCell ref="AJ446:AK446"/>
    <mergeCell ref="X439:Y439"/>
    <mergeCell ref="V439:W439"/>
    <mergeCell ref="T439:U439"/>
    <mergeCell ref="AH440:AI440"/>
    <mergeCell ref="AJ445:AK445"/>
    <mergeCell ref="Z445:AA445"/>
    <mergeCell ref="N440:O440"/>
    <mergeCell ref="AJ285:AN285"/>
    <mergeCell ref="AJ288:AN288"/>
    <mergeCell ref="S424:V424"/>
    <mergeCell ref="W424:Y424"/>
    <mergeCell ref="AJ394:AN394"/>
    <mergeCell ref="AJ396:AN396"/>
    <mergeCell ref="B416:AH416"/>
    <mergeCell ref="AJ416:AN416"/>
    <mergeCell ref="X440:Y440"/>
    <mergeCell ref="A390:AH390"/>
    <mergeCell ref="B368:AH368"/>
    <mergeCell ref="B352:AH354"/>
    <mergeCell ref="A351:AH351"/>
    <mergeCell ref="B358:AH358"/>
    <mergeCell ref="AJ365:AN365"/>
    <mergeCell ref="A361:AH361"/>
    <mergeCell ref="AJ359:AN359"/>
    <mergeCell ref="AJ324:AN324"/>
    <mergeCell ref="N388:P388"/>
    <mergeCell ref="B388:M388"/>
    <mergeCell ref="B391:AH391"/>
    <mergeCell ref="A367:AH367"/>
    <mergeCell ref="R481:W481"/>
    <mergeCell ref="D481:K481"/>
    <mergeCell ref="AJ439:AK439"/>
    <mergeCell ref="AJ432:AN432"/>
    <mergeCell ref="AJ423:AN423"/>
    <mergeCell ref="AH458:AI458"/>
    <mergeCell ref="AB439:AC439"/>
    <mergeCell ref="AJ435:AN435"/>
    <mergeCell ref="B440:M440"/>
    <mergeCell ref="B439:M439"/>
    <mergeCell ref="B402:AH402"/>
    <mergeCell ref="AF440:AG440"/>
    <mergeCell ref="AJ419:AN419"/>
    <mergeCell ref="G403:AN403"/>
    <mergeCell ref="B403:F403"/>
    <mergeCell ref="AF443:AG443"/>
    <mergeCell ref="N441:O441"/>
    <mergeCell ref="AH442:AI442"/>
    <mergeCell ref="T445:U445"/>
    <mergeCell ref="G442:M442"/>
    <mergeCell ref="N442:O442"/>
    <mergeCell ref="Z439:AA439"/>
    <mergeCell ref="AF448:AG448"/>
    <mergeCell ref="G453:M453"/>
    <mergeCell ref="P452:Q452"/>
    <mergeCell ref="AJ456:AK456"/>
    <mergeCell ref="W450:X450"/>
    <mergeCell ref="X447:Y447"/>
    <mergeCell ref="X448:Y448"/>
    <mergeCell ref="AJ452:AK452"/>
    <mergeCell ref="AJ453:AK453"/>
    <mergeCell ref="AE450:AF450"/>
    <mergeCell ref="AJ460:AK460"/>
    <mergeCell ref="AJ458:AK458"/>
    <mergeCell ref="AD440:AE440"/>
    <mergeCell ref="AJ441:AK441"/>
    <mergeCell ref="AJ521:AN521"/>
    <mergeCell ref="B517:AH517"/>
    <mergeCell ref="B518:AF518"/>
    <mergeCell ref="AJ518:AN518"/>
    <mergeCell ref="B521:AF521"/>
    <mergeCell ref="B501:AH501"/>
    <mergeCell ref="B494:AF494"/>
    <mergeCell ref="B496:AA496"/>
    <mergeCell ref="B462:AH462"/>
    <mergeCell ref="B465:AH466"/>
    <mergeCell ref="AJ465:AN465"/>
    <mergeCell ref="B467:AH467"/>
    <mergeCell ref="AJ467:AN467"/>
    <mergeCell ref="A464:AH464"/>
    <mergeCell ref="AJ493:AN493"/>
    <mergeCell ref="L479:Q479"/>
    <mergeCell ref="B508:AH508"/>
    <mergeCell ref="X481:AG481"/>
    <mergeCell ref="D482:K482"/>
    <mergeCell ref="A512:AH512"/>
    <mergeCell ref="AJ474:AN474"/>
    <mergeCell ref="AJ476:AN476"/>
    <mergeCell ref="AJ492:AN492"/>
    <mergeCell ref="AJ494:AN494"/>
    <mergeCell ref="L482:Q482"/>
    <mergeCell ref="X482:AG482"/>
    <mergeCell ref="AJ495:AN495"/>
    <mergeCell ref="X480:AG480"/>
    <mergeCell ref="AJ457:AK457"/>
    <mergeCell ref="D480:K480"/>
    <mergeCell ref="R480:W480"/>
    <mergeCell ref="B478:AG478"/>
    <mergeCell ref="AJ459:AK459"/>
    <mergeCell ref="X456:Y456"/>
    <mergeCell ref="D487:K487"/>
    <mergeCell ref="L487:Q487"/>
    <mergeCell ref="R487:W487"/>
    <mergeCell ref="X487:AC487"/>
    <mergeCell ref="AD487:AI487"/>
    <mergeCell ref="D488:K488"/>
    <mergeCell ref="L488:Q488"/>
    <mergeCell ref="R488:W488"/>
    <mergeCell ref="X488:AC488"/>
    <mergeCell ref="AD488:AI488"/>
    <mergeCell ref="B483:AI483"/>
    <mergeCell ref="AJ483:AN483"/>
    <mergeCell ref="B484:AI484"/>
    <mergeCell ref="L485:Q485"/>
    <mergeCell ref="R485:W485"/>
    <mergeCell ref="X485:AC485"/>
    <mergeCell ref="AD485:AI485"/>
    <mergeCell ref="D486:K486"/>
    <mergeCell ref="L486:Q486"/>
    <mergeCell ref="R486:W486"/>
    <mergeCell ref="X486:AC486"/>
    <mergeCell ref="AD486:AI486"/>
    <mergeCell ref="N459:O459"/>
    <mergeCell ref="Z458:AA458"/>
    <mergeCell ref="AB458:AC458"/>
    <mergeCell ref="P458:Q458"/>
  </mergeCells>
  <phoneticPr fontId="1"/>
  <dataValidations count="21">
    <dataValidation type="list" allowBlank="1" showInputMessage="1" showErrorMessage="1" prompt="プルダウンメニューから選んでください" sqref="AJ57:AN57" xr:uid="{00000000-0002-0000-0200-000000000000}">
      <formula1>"いる,いない,現金支給"</formula1>
    </dataValidation>
    <dataValidation type="list" allowBlank="1" showInputMessage="1" showErrorMessage="1" prompt="プルダウンメニューから選んでください" sqref="AJ103:AN105 AJ116:AN117 AJ124:AN124 AJ129:AN130 AJ136:AN137 AJ140:AN140 AJ144:AN144 AJ519:AN519 AJ153:AN154 AJ165:AN166 AJ197:AN197 AJ227:AN227 AJ263:AN263 AJ269:AN269 AJ331:AN331 AJ302:AN302 AJ304:AN306 AJ316:AN317 AJ321:AN321 AJ414:AN414 AJ346:AN346 AJ349:AN349 AJ352:AN352 AJ358:AN359 AJ382:AN382 AJ419:AN420 AJ423:AN424 AJ432:AN435 AJ476:AN476 AJ474:AN474 AJ521:AN521 AJ29:AN29 AJ31:AN31 AJ35:AN35 AJ362:AN362 AJ364:AN365 AJ368:AN368 AJ215:AN216 AJ296:AN296 AJ205:AN206 AJ79:AN80 AJ277:AN278 AJ293:AN293 AJ75:AN75 AJ241:AN243 AJ229:AN231 AJ280:AN282 AJ465:AN465 AJ513:AN513 AJ146:AN147 AJ41:AN41 AJ239:AN239 AJ251:AN252 AJ254:AN254 AJ313:AN313 AJ416:AN416 AJ492:AN496 AJ467:AN468 AJ324:AN327 AJ462:AN462 AJ376:AN376 AJ507:AN507 AJ499:AN501 AJ483:AN483 AJ192:AN192 AJ194:AN194 AJ285:AN285 AJ287:AN289 AJ174:AN174" xr:uid="{00000000-0002-0000-0200-000001000000}">
      <formula1>"いる,いない"</formula1>
    </dataValidation>
    <dataValidation imeMode="off" allowBlank="1" showInputMessage="1" showErrorMessage="1" sqref="H87:V88 K220:L220 AJ246:AM247 G258:I258 AA258:AC258 K261:M261 P261:R261 U261:W261 K264:M264 P264:R264 U264:W264 K268:M268 P268:R268 U268:W268 K270:M270 P270:R270 U270:W270 H344:J344 AJ381:AM381 I534:P535 H96:V97 N440:AK447 I528:P529 AG538:AM541 L548:T549 L555:T556 B565:K566 I570:M570 U570:Y570 AF570:AJ570 H347:J348 L51:N51 V51:X51 Q51:S51" xr:uid="{00000000-0002-0000-0200-000002000000}"/>
    <dataValidation imeMode="on" allowBlank="1" showInputMessage="1" showErrorMessage="1" sqref="K267:W267 J36:R36 V36:AG36 AE222 R158:AN160 R167:R168 R183:AN183 L236:AN236 H322:AN322 Q344:AH345 Q347:AH347 L565:T566 B528:H529 B548:K549 U548:AN549 B555:K556 U555:AN556 B534:H535 L209:N211 L480:L482 R480:R482 X480:X482 M255:AN255 L486:L488 R486:R488 AD486:AD488 X486:X488 P175" xr:uid="{00000000-0002-0000-0200-000003000000}"/>
    <dataValidation type="list" allowBlank="1" showInputMessage="1" showErrorMessage="1" prompt="プルダウンメニューから選んでください" sqref="AJ120:AN120 AJ128:AN128 AJ134:AN134 AJ157:AN157 AJ310:AN310 AJ342:AN343 AJ392:AN394 AJ401:AN401 AJ525:AN525 AJ562:AN562 AJ545:AN545 AJ552:AN552 U538:U541 AJ531:AN531 AJ12:AN13 AJ15:AN16 AJ18:AN18 AJ20:AN21 AJ23:AN26 AJ233:AN235" xr:uid="{00000000-0002-0000-0200-000004000000}">
      <formula1>"有,無"</formula1>
    </dataValidation>
    <dataValidation type="list" allowBlank="1" showInputMessage="1" showErrorMessage="1" prompt="プルダウンメニューから選んでください_x000a_" sqref="AJ58:AN59 AJ54:AN54 AJ46:AN47 AJ49:AN50 AJ64:AN65 AJ76:AN76" xr:uid="{00000000-0002-0000-0200-000005000000}">
      <formula1>"いる,いない"</formula1>
    </dataValidation>
    <dataValidation type="list" allowBlank="1" showInputMessage="1" showErrorMessage="1" prompt="プルダウンメニューから選んでください" sqref="AJ145:AN145 AJ176:AN177 AJ249:AN249 AJ259:AN260 AJ265:AN266 AJ272:AN273 AJ355:AN355 AJ295:AN295 AJ292:AN292 AJ558:AN558 AJ55 AJ276:AN276 AJ52:AN52 AJ514:AN515 AJ518:AN518 AJ108:AN108 AJ190:AN190" xr:uid="{00000000-0002-0000-0200-000006000000}">
      <formula1>"いる,いない,該当なし"</formula1>
    </dataValidation>
    <dataValidation type="list" allowBlank="1" showInputMessage="1" showErrorMessage="1" prompt="プルダウンメニューから選んでください" sqref="AJ162:AN162" xr:uid="{00000000-0002-0000-0200-000007000000}">
      <formula1>"いる,いない,短縮していない"</formula1>
    </dataValidation>
    <dataValidation type="list" allowBlank="1" showInputMessage="1" showErrorMessage="1" prompt="プルダウンメニューから選んでください" sqref="AJ169:AN169" xr:uid="{00000000-0002-0000-0200-000008000000}">
      <formula1>"いる,いない,１名のみ"</formula1>
    </dataValidation>
    <dataValidation type="list" allowBlank="1" showInputMessage="1" showErrorMessage="1" prompt="整備されている装置器具等について 「 ☑ 」 を選んでください" sqref="G220:G223 K222 M223 P222 R223 U220 U222 V223 AA220 Z222 AA223 AC221 AQ223:AS223 O220 I48 M48 R48" xr:uid="{00000000-0002-0000-0200-000009000000}">
      <formula1>"☑,□"</formula1>
    </dataValidation>
    <dataValidation type="list" allowBlank="1" showInputMessage="1" showErrorMessage="1" prompt="プルダウンメニューから選んでください" sqref="AJ274:AN274" xr:uid="{00000000-0002-0000-0200-00000A000000}">
      <formula1>"いる,いない,立地していない"</formula1>
    </dataValidation>
    <dataValidation type="list" allowBlank="1" showInputMessage="1" showErrorMessage="1" prompt="プルダウンメニューから選んでください" sqref="AJ396:AN396 AJ427:AN427" xr:uid="{00000000-0002-0000-0200-00000B000000}">
      <formula1>"有,無,該当なし"</formula1>
    </dataValidation>
    <dataValidation type="list" allowBlank="1" showInputMessage="1" showErrorMessage="1" prompt="プルダウンメニューから選んでください" sqref="AJ508:AN509" xr:uid="{00000000-0002-0000-0200-00000C000000}">
      <formula1>"する,しない"</formula1>
    </dataValidation>
    <dataValidation type="list" allowBlank="1" showInputMessage="1" showErrorMessage="1" prompt="プルダウンメニューから選んでください" sqref="AJ334:AN338" xr:uid="{00000000-0002-0000-0200-00000D000000}">
      <formula1>"○"</formula1>
    </dataValidation>
    <dataValidation type="list" allowBlank="1" showInputMessage="1" showErrorMessage="1" sqref="AJ42:AN43 AK163:AN163 AJ77:AN77 AJ481:AM481 AJ329:AN329" xr:uid="{00000000-0002-0000-0200-00000E000000}">
      <formula1>#REF!</formula1>
    </dataValidation>
    <dataValidation imeMode="on" allowBlank="1" showInputMessage="1" showErrorMessage="1" prompt="セル内で改行する場合は、「Alt」キーを押しながら「Shift」キーを押すと改行できます" sqref="B67:AH68 B71:AH73 B90:AH91 B149:AH150 B201:AN202 Q534:AN535 G404:AN412 Q528:AN529 U565:AN566 B99:AH100 B372:AH374 AI372:AI376 AJ372:AN375 B61:AH62 B188:AH189" xr:uid="{00000000-0002-0000-0200-00000F000000}"/>
    <dataValidation imeMode="off" allowBlank="1" showInputMessage="1" showErrorMessage="1" prompt="時間を記入してください_x000a_【例】10:00" sqref="I387:M387" xr:uid="{00000000-0002-0000-0200-000010000000}"/>
    <dataValidation imeMode="off" allowBlank="1" showInputMessage="1" showErrorMessage="1" prompt="時間を記入してください_x000a_【例】12:00" sqref="Q387:U388" xr:uid="{00000000-0002-0000-0200-000011000000}"/>
    <dataValidation imeMode="off" allowBlank="1" showInputMessage="1" showErrorMessage="1" prompt="時間を記入してください_x000a_【例】15:00" sqref="AB387:AF388" xr:uid="{00000000-0002-0000-0200-000012000000}"/>
    <dataValidation type="list" allowBlank="1" showInputMessage="1" showErrorMessage="1" prompt="プルダウンメニューから選んでください" sqref="AJ207:AN207" xr:uid="{00000000-0002-0000-0200-000013000000}">
      <formula1>"いる,いない,受審予定"</formula1>
    </dataValidation>
    <dataValidation type="list" allowBlank="1" showInputMessage="1" showErrorMessage="1" prompt="プルダウンメニューから選んでください" sqref="AJ294:AN294" xr:uid="{00000000-0002-0000-0200-000014000000}">
      <formula1>"いる,いない,検討中"</formula1>
    </dataValidation>
  </dataValidations>
  <printOptions horizontalCentered="1"/>
  <pageMargins left="0.70866141732283472" right="0.59055118110236227" top="0.70866141732283472" bottom="0.59055118110236227" header="0.31496062992125984" footer="0.31496062992125984"/>
  <pageSetup paperSize="9" scale="62" orientation="portrait" r:id="rId1"/>
  <headerFooter>
    <oddFooter xml:space="preserve">&amp;C&amp;P </oddFooter>
  </headerFooter>
  <rowBreaks count="11" manualBreakCount="11">
    <brk id="42" max="40" man="1"/>
    <brk id="81" max="40" man="1"/>
    <brk id="142" max="40" man="1"/>
    <brk id="194" max="40" man="1"/>
    <brk id="244" max="40" man="1"/>
    <brk id="298" max="40" man="1"/>
    <brk id="339" max="40" man="1"/>
    <brk id="377" max="40" man="1"/>
    <brk id="429" max="40" man="1"/>
    <brk id="470" max="40" man="1"/>
    <brk id="52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B2:U37"/>
  <sheetViews>
    <sheetView showGridLines="0" zoomScale="90" zoomScaleNormal="90" zoomScaleSheetLayoutView="90" workbookViewId="0">
      <selection activeCell="G12" sqref="G12"/>
    </sheetView>
  </sheetViews>
  <sheetFormatPr defaultRowHeight="18.75" x14ac:dyDescent="0.4"/>
  <cols>
    <col min="1" max="1" width="5.625" customWidth="1"/>
    <col min="2" max="2" width="3.625" customWidth="1"/>
    <col min="3" max="6" width="5.625" customWidth="1"/>
    <col min="7" max="8" width="10.625" customWidth="1"/>
    <col min="9" max="20" width="5.625" customWidth="1"/>
    <col min="21" max="21" width="3.625" customWidth="1"/>
  </cols>
  <sheetData>
    <row r="2" spans="2:21" ht="20.100000000000001" customHeight="1" x14ac:dyDescent="0.4">
      <c r="B2" s="394" t="s">
        <v>269</v>
      </c>
      <c r="C2" s="483"/>
      <c r="D2" s="483" t="s">
        <v>711</v>
      </c>
      <c r="E2" s="483"/>
      <c r="F2" s="483"/>
      <c r="G2" s="483"/>
      <c r="H2" s="483"/>
      <c r="I2" s="497" t="s">
        <v>712</v>
      </c>
      <c r="J2" s="483"/>
      <c r="K2" s="483"/>
      <c r="L2" s="483"/>
      <c r="M2" s="483"/>
      <c r="N2" s="483"/>
      <c r="O2" s="483"/>
      <c r="P2" s="483"/>
      <c r="Q2" s="483"/>
      <c r="R2" s="483"/>
    </row>
    <row r="3" spans="2:21" ht="20.100000000000001" customHeight="1" x14ac:dyDescent="0.4">
      <c r="B3" s="483" t="str">
        <f>"（５）職員の充足状況（"&amp;表紙!B2&amp;DBCS(表紙!C2)&amp;"年度の状況）"</f>
        <v>（５）職員の充足状況（令和７年度の状況）</v>
      </c>
      <c r="C3" s="483"/>
      <c r="D3" s="483"/>
      <c r="E3" s="483"/>
      <c r="F3" s="483"/>
      <c r="G3" s="483"/>
      <c r="H3" s="483"/>
      <c r="I3" s="483"/>
      <c r="J3" s="483" t="s">
        <v>166</v>
      </c>
      <c r="K3" s="483"/>
      <c r="L3" s="483"/>
      <c r="M3" s="483"/>
      <c r="N3" s="483"/>
      <c r="O3" s="483"/>
      <c r="P3" s="483"/>
      <c r="Q3" s="483"/>
      <c r="R3" s="483"/>
    </row>
    <row r="4" spans="2:21" ht="20.100000000000001" customHeight="1" thickBot="1" x14ac:dyDescent="0.45">
      <c r="B4" s="483"/>
      <c r="C4" s="483"/>
      <c r="D4" s="483"/>
      <c r="E4" s="483"/>
      <c r="F4" s="483"/>
      <c r="G4" s="483"/>
      <c r="H4" s="483"/>
      <c r="I4" s="483"/>
      <c r="J4" s="483"/>
      <c r="K4" s="483" t="s">
        <v>167</v>
      </c>
      <c r="L4" s="483"/>
      <c r="M4" s="483"/>
      <c r="N4" s="483"/>
      <c r="O4" s="483"/>
      <c r="P4" s="483"/>
      <c r="Q4" s="483"/>
      <c r="R4" s="483"/>
    </row>
    <row r="5" spans="2:21" ht="20.100000000000001" customHeight="1" thickTop="1" thickBot="1" x14ac:dyDescent="0.45">
      <c r="B5" s="483" t="s">
        <v>168</v>
      </c>
      <c r="C5" s="483"/>
      <c r="D5" s="821"/>
      <c r="E5" s="823"/>
      <c r="F5" s="483" t="s">
        <v>268</v>
      </c>
      <c r="G5" s="498" t="s">
        <v>444</v>
      </c>
      <c r="H5" s="499"/>
      <c r="I5" s="889" t="s">
        <v>440</v>
      </c>
      <c r="J5" s="622"/>
      <c r="K5" s="821"/>
      <c r="L5" s="823"/>
      <c r="M5" s="483" t="s">
        <v>441</v>
      </c>
      <c r="N5" s="483"/>
      <c r="O5" s="483"/>
      <c r="P5" s="483"/>
      <c r="Q5" s="483"/>
      <c r="R5" s="483"/>
    </row>
    <row r="6" spans="2:21" s="224" customFormat="1" ht="20.100000000000001" customHeight="1" thickTop="1" x14ac:dyDescent="0.4">
      <c r="D6" s="890" t="s">
        <v>443</v>
      </c>
      <c r="E6" s="890"/>
      <c r="F6" s="890"/>
      <c r="G6" s="890"/>
      <c r="H6" s="890"/>
      <c r="I6" s="890"/>
      <c r="J6" s="890"/>
      <c r="K6" s="890"/>
      <c r="L6" s="890"/>
      <c r="M6" s="890"/>
      <c r="N6" s="890"/>
      <c r="O6" s="890"/>
      <c r="P6" s="890"/>
      <c r="Q6" s="890"/>
      <c r="R6" s="890"/>
      <c r="S6" s="890"/>
      <c r="T6" s="890"/>
    </row>
    <row r="7" spans="2:21" ht="20.100000000000001" customHeight="1" x14ac:dyDescent="0.4">
      <c r="D7" s="890"/>
      <c r="E7" s="890"/>
      <c r="F7" s="890"/>
      <c r="G7" s="890"/>
      <c r="H7" s="890"/>
      <c r="I7" s="890"/>
      <c r="J7" s="890"/>
      <c r="K7" s="890"/>
      <c r="L7" s="890"/>
      <c r="M7" s="890"/>
      <c r="N7" s="890"/>
      <c r="O7" s="890"/>
      <c r="P7" s="890"/>
      <c r="Q7" s="890"/>
      <c r="R7" s="890"/>
      <c r="S7" s="890"/>
      <c r="T7" s="890"/>
    </row>
    <row r="8" spans="2:21" ht="20.100000000000001" customHeight="1" thickBot="1" x14ac:dyDescent="0.45">
      <c r="B8" s="36" t="s">
        <v>442</v>
      </c>
      <c r="C8" s="37"/>
      <c r="D8" s="37"/>
      <c r="E8" s="37"/>
      <c r="F8" s="37"/>
      <c r="G8" s="37"/>
      <c r="H8" s="37"/>
      <c r="I8" s="37"/>
      <c r="J8" s="37"/>
      <c r="K8" s="37"/>
      <c r="L8" s="37"/>
      <c r="M8" s="37"/>
      <c r="N8" s="37"/>
      <c r="O8" s="37"/>
      <c r="P8" s="37"/>
      <c r="Q8" s="37"/>
      <c r="R8" s="37"/>
      <c r="S8" s="37"/>
      <c r="T8" s="37"/>
      <c r="U8" s="37"/>
    </row>
    <row r="9" spans="2:21" ht="39.950000000000003" customHeight="1" thickTop="1" thickBot="1" x14ac:dyDescent="0.45">
      <c r="B9" s="38"/>
      <c r="C9" s="933" t="s">
        <v>266</v>
      </c>
      <c r="D9" s="914"/>
      <c r="E9" s="914"/>
      <c r="F9" s="930" t="s">
        <v>686</v>
      </c>
      <c r="G9" s="916" t="str">
        <f>表紙!B2&amp;DBCS(表紙!C2)&amp;"年４月１日現在"</f>
        <v>令和７年４月１日現在</v>
      </c>
      <c r="H9" s="916"/>
      <c r="I9" s="916"/>
      <c r="J9" s="916"/>
      <c r="K9" s="916"/>
      <c r="L9" s="916"/>
      <c r="M9" s="937" t="s">
        <v>270</v>
      </c>
      <c r="N9" s="938"/>
      <c r="O9" s="938"/>
      <c r="P9" s="137"/>
      <c r="Q9" s="939" t="s">
        <v>271</v>
      </c>
      <c r="R9" s="939"/>
      <c r="S9" s="939"/>
      <c r="T9" s="940"/>
    </row>
    <row r="10" spans="2:21" ht="39.950000000000003" customHeight="1" thickTop="1" x14ac:dyDescent="0.4">
      <c r="B10" s="38"/>
      <c r="C10" s="934"/>
      <c r="D10" s="799"/>
      <c r="E10" s="799"/>
      <c r="F10" s="931"/>
      <c r="G10" s="928" t="s">
        <v>446</v>
      </c>
      <c r="H10" s="928"/>
      <c r="I10" s="928"/>
      <c r="J10" s="928"/>
      <c r="K10" s="928" t="s">
        <v>445</v>
      </c>
      <c r="L10" s="928"/>
      <c r="M10" s="928" t="s">
        <v>446</v>
      </c>
      <c r="N10" s="928"/>
      <c r="O10" s="928"/>
      <c r="P10" s="950"/>
      <c r="Q10" s="928"/>
      <c r="R10" s="928"/>
      <c r="S10" s="928" t="s">
        <v>445</v>
      </c>
      <c r="T10" s="929"/>
    </row>
    <row r="11" spans="2:21" ht="39.950000000000003" customHeight="1" thickBot="1" x14ac:dyDescent="0.45">
      <c r="B11" s="38"/>
      <c r="C11" s="935"/>
      <c r="D11" s="936"/>
      <c r="E11" s="936"/>
      <c r="F11" s="932"/>
      <c r="G11" s="94" t="s">
        <v>347</v>
      </c>
      <c r="H11" s="94" t="s">
        <v>348</v>
      </c>
      <c r="I11" s="920" t="s">
        <v>262</v>
      </c>
      <c r="J11" s="920"/>
      <c r="K11" s="919" t="s">
        <v>169</v>
      </c>
      <c r="L11" s="919"/>
      <c r="M11" s="946" t="s">
        <v>349</v>
      </c>
      <c r="N11" s="947"/>
      <c r="O11" s="948" t="s">
        <v>350</v>
      </c>
      <c r="P11" s="948"/>
      <c r="Q11" s="920" t="s">
        <v>262</v>
      </c>
      <c r="R11" s="920"/>
      <c r="S11" s="919" t="s">
        <v>169</v>
      </c>
      <c r="T11" s="941"/>
    </row>
    <row r="12" spans="2:21" ht="39.950000000000003" customHeight="1" thickTop="1" x14ac:dyDescent="0.4">
      <c r="C12" s="917" t="s">
        <v>170</v>
      </c>
      <c r="D12" s="916"/>
      <c r="E12" s="916"/>
      <c r="F12" s="95" t="s">
        <v>171</v>
      </c>
      <c r="G12" s="138"/>
      <c r="H12" s="139"/>
      <c r="I12" s="891"/>
      <c r="J12" s="949"/>
      <c r="K12" s="951">
        <f>ROUNDDOWN((SUM($G12:$J12))/3,1)</f>
        <v>0</v>
      </c>
      <c r="L12" s="952"/>
      <c r="M12" s="911"/>
      <c r="N12" s="891"/>
      <c r="O12" s="891"/>
      <c r="P12" s="891"/>
      <c r="Q12" s="891"/>
      <c r="R12" s="949"/>
      <c r="S12" s="951">
        <f>ROUNDDOWN((SUM(M12:R12))/3,1)</f>
        <v>0</v>
      </c>
      <c r="T12" s="953"/>
    </row>
    <row r="13" spans="2:21" ht="39.950000000000003" customHeight="1" x14ac:dyDescent="0.4">
      <c r="C13" s="963" t="s">
        <v>172</v>
      </c>
      <c r="D13" s="928"/>
      <c r="E13" s="928"/>
      <c r="F13" s="964" t="s">
        <v>173</v>
      </c>
      <c r="G13" s="140"/>
      <c r="H13" s="141"/>
      <c r="I13" s="892"/>
      <c r="J13" s="945"/>
      <c r="K13" s="959">
        <f>ROUNDDOWN((SUM($G13:$J14))/6,1)</f>
        <v>0</v>
      </c>
      <c r="L13" s="965"/>
      <c r="M13" s="910"/>
      <c r="N13" s="892"/>
      <c r="O13" s="892"/>
      <c r="P13" s="892"/>
      <c r="Q13" s="892"/>
      <c r="R13" s="945"/>
      <c r="S13" s="959">
        <f>ROUNDDOWN((SUM($M13:$R14))/6,1)</f>
        <v>0</v>
      </c>
      <c r="T13" s="960"/>
    </row>
    <row r="14" spans="2:21" ht="39.950000000000003" customHeight="1" x14ac:dyDescent="0.4">
      <c r="C14" s="963" t="s">
        <v>174</v>
      </c>
      <c r="D14" s="928"/>
      <c r="E14" s="928"/>
      <c r="F14" s="964"/>
      <c r="G14" s="140"/>
      <c r="H14" s="141"/>
      <c r="I14" s="892"/>
      <c r="J14" s="945"/>
      <c r="K14" s="961"/>
      <c r="L14" s="966"/>
      <c r="M14" s="910"/>
      <c r="N14" s="892"/>
      <c r="O14" s="892"/>
      <c r="P14" s="892"/>
      <c r="Q14" s="892"/>
      <c r="R14" s="945"/>
      <c r="S14" s="961"/>
      <c r="T14" s="962"/>
    </row>
    <row r="15" spans="2:21" ht="39.950000000000003" customHeight="1" x14ac:dyDescent="0.4">
      <c r="C15" s="942" t="s">
        <v>694</v>
      </c>
      <c r="D15" s="931"/>
      <c r="E15" s="931"/>
      <c r="F15" s="452" t="s">
        <v>683</v>
      </c>
      <c r="G15" s="140"/>
      <c r="H15" s="141"/>
      <c r="I15" s="892"/>
      <c r="J15" s="945"/>
      <c r="K15" s="943">
        <f>ROUNDDOWN((SUM($G15:$J15))/15,1)</f>
        <v>0</v>
      </c>
      <c r="L15" s="944"/>
      <c r="M15" s="910"/>
      <c r="N15" s="892"/>
      <c r="O15" s="892"/>
      <c r="P15" s="892"/>
      <c r="Q15" s="892"/>
      <c r="R15" s="945"/>
      <c r="S15" s="943">
        <f>ROUNDDOWN((SUM(M15:R15))/15,1)</f>
        <v>0</v>
      </c>
      <c r="T15" s="929"/>
    </row>
    <row r="16" spans="2:21" ht="39.950000000000003" customHeight="1" thickBot="1" x14ac:dyDescent="0.45">
      <c r="C16" s="942" t="s">
        <v>695</v>
      </c>
      <c r="D16" s="931"/>
      <c r="E16" s="931"/>
      <c r="F16" s="453" t="s">
        <v>684</v>
      </c>
      <c r="G16" s="460"/>
      <c r="H16" s="459"/>
      <c r="I16" s="892"/>
      <c r="J16" s="945"/>
      <c r="K16" s="943">
        <f>ROUNDDOWN((SUM($G16:$J16))/25,1)</f>
        <v>0</v>
      </c>
      <c r="L16" s="944"/>
      <c r="M16" s="910"/>
      <c r="N16" s="892"/>
      <c r="O16" s="892"/>
      <c r="P16" s="892"/>
      <c r="Q16" s="892"/>
      <c r="R16" s="945"/>
      <c r="S16" s="943">
        <f>ROUNDDOWN((SUM(M16:R16))/25,1)</f>
        <v>0</v>
      </c>
      <c r="T16" s="929"/>
    </row>
    <row r="17" spans="2:21" ht="39.950000000000003" customHeight="1" thickTop="1" thickBot="1" x14ac:dyDescent="0.45">
      <c r="C17" s="954" t="s">
        <v>267</v>
      </c>
      <c r="D17" s="912"/>
      <c r="E17" s="912"/>
      <c r="F17" s="96"/>
      <c r="G17" s="192">
        <f>SUM(G$12:G$16)</f>
        <v>0</v>
      </c>
      <c r="H17" s="192">
        <f>SUM(H$12:H$16)</f>
        <v>0</v>
      </c>
      <c r="I17" s="957">
        <f>SUM(I12:J16)</f>
        <v>0</v>
      </c>
      <c r="J17" s="957"/>
      <c r="K17" s="955">
        <f>ROUND(SUM(K12:L16),0)</f>
        <v>0</v>
      </c>
      <c r="L17" s="956"/>
      <c r="M17" s="957">
        <f>SUM(M12:N16)</f>
        <v>0</v>
      </c>
      <c r="N17" s="957" t="str">
        <f>IF(SUM(N$12:N$16)=0,"",SUM(N$12:N$16))</f>
        <v/>
      </c>
      <c r="O17" s="957">
        <f>SUM(O12:P16)</f>
        <v>0</v>
      </c>
      <c r="P17" s="957" t="str">
        <f>IF(SUM(P$12:P$16)=0,"",SUM(P$12:P$16))</f>
        <v/>
      </c>
      <c r="Q17" s="957">
        <f>SUM(Q12:R16)</f>
        <v>0</v>
      </c>
      <c r="R17" s="957" t="str">
        <f>IF(SUM(R$12:R$16)=0,"",SUM(R$12:R$16))</f>
        <v/>
      </c>
      <c r="S17" s="955">
        <f>ROUND(SUM(S12:T16),0)</f>
        <v>0</v>
      </c>
      <c r="T17" s="958"/>
    </row>
    <row r="18" spans="2:21" ht="45" customHeight="1" thickBot="1" x14ac:dyDescent="0.45">
      <c r="B18" s="10"/>
      <c r="C18" s="917" t="s">
        <v>447</v>
      </c>
      <c r="D18" s="916"/>
      <c r="E18" s="916"/>
      <c r="F18" s="916"/>
      <c r="G18" s="950"/>
      <c r="H18" s="950"/>
      <c r="I18" s="950"/>
      <c r="J18" s="950"/>
      <c r="K18" s="992" t="s">
        <v>445</v>
      </c>
      <c r="L18" s="992"/>
      <c r="M18" s="979"/>
      <c r="N18" s="980"/>
      <c r="O18" s="980"/>
      <c r="P18" s="980"/>
      <c r="Q18" s="980"/>
      <c r="R18" s="981"/>
      <c r="S18" s="992" t="s">
        <v>445</v>
      </c>
      <c r="T18" s="992"/>
      <c r="U18" s="10"/>
    </row>
    <row r="19" spans="2:21" ht="39.950000000000003" customHeight="1" thickTop="1" thickBot="1" x14ac:dyDescent="0.45">
      <c r="B19" s="10"/>
      <c r="C19" s="982" t="s">
        <v>176</v>
      </c>
      <c r="D19" s="907" t="s">
        <v>448</v>
      </c>
      <c r="E19" s="907"/>
      <c r="F19" s="907"/>
      <c r="G19" s="907"/>
      <c r="H19" s="907"/>
      <c r="I19" s="907"/>
      <c r="J19" s="908"/>
      <c r="K19" s="993"/>
      <c r="L19" s="994"/>
      <c r="M19" s="984"/>
      <c r="N19" s="985"/>
      <c r="O19" s="985"/>
      <c r="P19" s="985"/>
      <c r="Q19" s="985"/>
      <c r="R19" s="986"/>
      <c r="S19" s="967"/>
      <c r="T19" s="968"/>
      <c r="U19" s="10"/>
    </row>
    <row r="20" spans="2:21" ht="15" customHeight="1" thickTop="1" thickBot="1" x14ac:dyDescent="0.45">
      <c r="B20" s="10"/>
      <c r="C20" s="982"/>
      <c r="D20" s="907" t="s">
        <v>177</v>
      </c>
      <c r="E20" s="987"/>
      <c r="F20" s="987"/>
      <c r="G20" s="987"/>
      <c r="H20" s="987"/>
      <c r="I20" s="987"/>
      <c r="J20" s="988"/>
      <c r="K20" s="972" t="s">
        <v>178</v>
      </c>
      <c r="L20" s="973"/>
      <c r="M20" s="989"/>
      <c r="N20" s="990"/>
      <c r="O20" s="990"/>
      <c r="P20" s="990"/>
      <c r="Q20" s="990"/>
      <c r="R20" s="991"/>
      <c r="S20" s="972" t="s">
        <v>178</v>
      </c>
      <c r="T20" s="973"/>
      <c r="U20" s="10"/>
    </row>
    <row r="21" spans="2:21" ht="30" customHeight="1" thickTop="1" x14ac:dyDescent="0.4">
      <c r="B21" s="10"/>
      <c r="C21" s="982"/>
      <c r="D21" s="987"/>
      <c r="E21" s="987"/>
      <c r="F21" s="987"/>
      <c r="G21" s="987"/>
      <c r="H21" s="987"/>
      <c r="I21" s="987"/>
      <c r="J21" s="988"/>
      <c r="K21" s="911"/>
      <c r="L21" s="971"/>
      <c r="M21" s="989"/>
      <c r="N21" s="990"/>
      <c r="O21" s="990"/>
      <c r="P21" s="990"/>
      <c r="Q21" s="990"/>
      <c r="R21" s="991"/>
      <c r="S21" s="911"/>
      <c r="T21" s="971"/>
      <c r="U21" s="10"/>
    </row>
    <row r="22" spans="2:21" ht="39.950000000000003" customHeight="1" thickBot="1" x14ac:dyDescent="0.45">
      <c r="B22" s="10"/>
      <c r="C22" s="983"/>
      <c r="D22" s="974" t="s">
        <v>449</v>
      </c>
      <c r="E22" s="974"/>
      <c r="F22" s="974"/>
      <c r="G22" s="974"/>
      <c r="H22" s="974"/>
      <c r="I22" s="974"/>
      <c r="J22" s="975"/>
      <c r="K22" s="969"/>
      <c r="L22" s="970"/>
      <c r="M22" s="976"/>
      <c r="N22" s="977"/>
      <c r="O22" s="977"/>
      <c r="P22" s="977"/>
      <c r="Q22" s="977"/>
      <c r="R22" s="978"/>
      <c r="S22" s="969"/>
      <c r="T22" s="970"/>
      <c r="U22" s="10"/>
    </row>
    <row r="23" spans="2:21" ht="39.950000000000003" customHeight="1" thickTop="1" thickBot="1" x14ac:dyDescent="0.45">
      <c r="B23" s="10"/>
      <c r="C23" s="898" t="s">
        <v>163</v>
      </c>
      <c r="D23" s="899"/>
      <c r="E23" s="899"/>
      <c r="F23" s="899"/>
      <c r="G23" s="899"/>
      <c r="H23" s="899"/>
      <c r="I23" s="899"/>
      <c r="J23" s="899"/>
      <c r="K23" s="924">
        <f>SUM(K17,K19:K22,L19,L21:L22)</f>
        <v>0</v>
      </c>
      <c r="L23" s="926"/>
      <c r="M23" s="921"/>
      <c r="N23" s="921"/>
      <c r="O23" s="921"/>
      <c r="P23" s="921"/>
      <c r="Q23" s="921"/>
      <c r="R23" s="921"/>
      <c r="S23" s="924">
        <f>SUM(S17,S19:S22,T19,T21:T22)</f>
        <v>0</v>
      </c>
      <c r="T23" s="925"/>
      <c r="U23" s="10"/>
    </row>
    <row r="24" spans="2:21" ht="39.6" customHeight="1" x14ac:dyDescent="0.4">
      <c r="C24" s="923" t="s">
        <v>515</v>
      </c>
      <c r="D24" s="923"/>
      <c r="E24" s="923"/>
      <c r="F24" s="923"/>
      <c r="G24" s="923"/>
      <c r="H24" s="923"/>
      <c r="I24" s="923"/>
      <c r="J24" s="923"/>
      <c r="K24" s="923"/>
      <c r="L24" s="923"/>
      <c r="M24" s="923"/>
      <c r="N24" s="923"/>
      <c r="O24" s="923"/>
      <c r="P24" s="923"/>
      <c r="Q24" s="923"/>
      <c r="R24" s="923"/>
      <c r="S24" s="923"/>
      <c r="T24" s="923"/>
      <c r="U24" s="93"/>
    </row>
    <row r="25" spans="2:21" ht="22.5" customHeight="1" x14ac:dyDescent="0.4">
      <c r="C25" s="922" t="s">
        <v>450</v>
      </c>
      <c r="D25" s="922"/>
      <c r="E25" s="922"/>
      <c r="F25" s="922"/>
      <c r="G25" s="922"/>
      <c r="H25" s="922"/>
      <c r="I25" s="922"/>
      <c r="J25" s="922"/>
      <c r="K25" s="922"/>
      <c r="L25" s="922"/>
      <c r="M25" s="922"/>
      <c r="N25" s="922"/>
      <c r="O25" s="922"/>
      <c r="P25" s="922"/>
      <c r="Q25" s="922"/>
      <c r="R25" s="922"/>
      <c r="S25" s="922"/>
      <c r="T25" s="922"/>
      <c r="U25" s="93"/>
    </row>
    <row r="26" spans="2:21" ht="65.099999999999994" customHeight="1" x14ac:dyDescent="0.4">
      <c r="C26" s="922" t="s">
        <v>451</v>
      </c>
      <c r="D26" s="922"/>
      <c r="E26" s="922"/>
      <c r="F26" s="922"/>
      <c r="G26" s="922"/>
      <c r="H26" s="922"/>
      <c r="I26" s="922"/>
      <c r="J26" s="922"/>
      <c r="K26" s="922"/>
      <c r="L26" s="922"/>
      <c r="M26" s="922"/>
      <c r="N26" s="922"/>
      <c r="O26" s="922"/>
      <c r="P26" s="922"/>
      <c r="Q26" s="922"/>
      <c r="R26" s="922"/>
      <c r="S26" s="922"/>
      <c r="T26" s="922"/>
      <c r="U26" s="90"/>
    </row>
    <row r="27" spans="2:21" ht="27.95" customHeight="1" x14ac:dyDescent="0.4">
      <c r="B27" s="10"/>
      <c r="C27" s="927" t="s">
        <v>685</v>
      </c>
      <c r="D27" s="927"/>
      <c r="E27" s="927"/>
      <c r="F27" s="927"/>
      <c r="G27" s="927"/>
      <c r="H27" s="927"/>
      <c r="I27" s="927"/>
      <c r="J27" s="927"/>
      <c r="K27" s="927"/>
      <c r="L27" s="927"/>
      <c r="M27" s="927"/>
      <c r="N27" s="927"/>
      <c r="O27" s="927"/>
      <c r="P27" s="927"/>
      <c r="Q27" s="927"/>
      <c r="R27" s="927"/>
      <c r="S27" s="927"/>
      <c r="T27" s="927"/>
      <c r="U27" s="10"/>
    </row>
    <row r="28" spans="2:21" ht="20.100000000000001" customHeight="1" thickBot="1" x14ac:dyDescent="0.45">
      <c r="B28" s="10"/>
      <c r="C28" s="39" t="s">
        <v>179</v>
      </c>
      <c r="D28" s="39"/>
      <c r="E28" s="10"/>
      <c r="F28" s="10"/>
      <c r="G28" s="10"/>
      <c r="H28" s="10"/>
      <c r="I28" s="10"/>
      <c r="J28" s="10"/>
      <c r="K28" s="10"/>
      <c r="L28" s="10"/>
      <c r="M28" s="10"/>
      <c r="N28" s="10"/>
      <c r="O28" s="10"/>
      <c r="P28" s="10"/>
      <c r="Q28" s="10"/>
      <c r="R28" s="10"/>
      <c r="S28" s="10"/>
      <c r="T28" s="10"/>
      <c r="U28" s="10"/>
    </row>
    <row r="29" spans="2:21" ht="18.75" customHeight="1" x14ac:dyDescent="0.4">
      <c r="B29" s="10"/>
      <c r="C29" s="917" t="s">
        <v>452</v>
      </c>
      <c r="D29" s="916"/>
      <c r="E29" s="916"/>
      <c r="F29" s="916"/>
      <c r="G29" s="916"/>
      <c r="H29" s="916"/>
      <c r="I29" s="916" t="str">
        <f>表紙!B2&amp;DBCS(表紙!C2)&amp;"年４月１日現在"</f>
        <v>令和７年４月１日現在</v>
      </c>
      <c r="J29" s="916"/>
      <c r="K29" s="916"/>
      <c r="L29" s="916"/>
      <c r="M29" s="916"/>
      <c r="N29" s="916"/>
      <c r="O29" s="914" t="str">
        <f>M9&amp;DBCS(P9)&amp;Q9</f>
        <v>監査前月月１日現在</v>
      </c>
      <c r="P29" s="914"/>
      <c r="Q29" s="914"/>
      <c r="R29" s="914"/>
      <c r="S29" s="914"/>
      <c r="T29" s="915"/>
      <c r="U29" s="10"/>
    </row>
    <row r="30" spans="2:21" ht="18.75" customHeight="1" thickBot="1" x14ac:dyDescent="0.45">
      <c r="B30" s="10"/>
      <c r="C30" s="918"/>
      <c r="D30" s="919"/>
      <c r="E30" s="919"/>
      <c r="F30" s="919"/>
      <c r="G30" s="919"/>
      <c r="H30" s="919"/>
      <c r="I30" s="920" t="s">
        <v>180</v>
      </c>
      <c r="J30" s="920"/>
      <c r="K30" s="920"/>
      <c r="L30" s="920" t="s">
        <v>181</v>
      </c>
      <c r="M30" s="920"/>
      <c r="N30" s="920"/>
      <c r="O30" s="912" t="s">
        <v>180</v>
      </c>
      <c r="P30" s="912"/>
      <c r="Q30" s="912"/>
      <c r="R30" s="912" t="s">
        <v>182</v>
      </c>
      <c r="S30" s="912"/>
      <c r="T30" s="913"/>
      <c r="U30" s="10"/>
    </row>
    <row r="31" spans="2:21" ht="90" customHeight="1" thickTop="1" x14ac:dyDescent="0.4">
      <c r="B31" s="10"/>
      <c r="C31" s="895" t="s">
        <v>263</v>
      </c>
      <c r="D31" s="896"/>
      <c r="E31" s="896"/>
      <c r="F31" s="896"/>
      <c r="G31" s="896"/>
      <c r="H31" s="897"/>
      <c r="I31" s="911"/>
      <c r="J31" s="891"/>
      <c r="K31" s="891"/>
      <c r="L31" s="891"/>
      <c r="M31" s="891"/>
      <c r="N31" s="891"/>
      <c r="O31" s="891"/>
      <c r="P31" s="891"/>
      <c r="Q31" s="891"/>
      <c r="R31" s="891"/>
      <c r="S31" s="891"/>
      <c r="T31" s="949"/>
      <c r="U31" s="10"/>
    </row>
    <row r="32" spans="2:21" ht="39.950000000000003" customHeight="1" x14ac:dyDescent="0.4">
      <c r="B32" s="10"/>
      <c r="C32" s="906" t="s">
        <v>183</v>
      </c>
      <c r="D32" s="907"/>
      <c r="E32" s="907"/>
      <c r="F32" s="907"/>
      <c r="G32" s="907"/>
      <c r="H32" s="908"/>
      <c r="I32" s="910"/>
      <c r="J32" s="892"/>
      <c r="K32" s="892"/>
      <c r="L32" s="892"/>
      <c r="M32" s="892"/>
      <c r="N32" s="892"/>
      <c r="O32" s="892"/>
      <c r="P32" s="892"/>
      <c r="Q32" s="892"/>
      <c r="R32" s="892"/>
      <c r="S32" s="892"/>
      <c r="T32" s="945"/>
      <c r="U32" s="10"/>
    </row>
    <row r="33" spans="2:21" ht="39.950000000000003" customHeight="1" x14ac:dyDescent="0.4">
      <c r="B33" s="10"/>
      <c r="C33" s="906" t="s">
        <v>282</v>
      </c>
      <c r="D33" s="907"/>
      <c r="E33" s="907"/>
      <c r="F33" s="907"/>
      <c r="G33" s="907"/>
      <c r="H33" s="908"/>
      <c r="I33" s="910"/>
      <c r="J33" s="892"/>
      <c r="K33" s="892"/>
      <c r="L33" s="892"/>
      <c r="M33" s="892"/>
      <c r="N33" s="892"/>
      <c r="O33" s="892"/>
      <c r="P33" s="892"/>
      <c r="Q33" s="892"/>
      <c r="R33" s="892"/>
      <c r="S33" s="892"/>
      <c r="T33" s="945"/>
      <c r="U33" s="10"/>
    </row>
    <row r="34" spans="2:21" ht="39.950000000000003" customHeight="1" x14ac:dyDescent="0.4">
      <c r="B34" s="10"/>
      <c r="C34" s="903" t="s">
        <v>264</v>
      </c>
      <c r="D34" s="904"/>
      <c r="E34" s="904"/>
      <c r="F34" s="904"/>
      <c r="G34" s="904"/>
      <c r="H34" s="905"/>
      <c r="I34" s="910"/>
      <c r="J34" s="892"/>
      <c r="K34" s="892"/>
      <c r="L34" s="892"/>
      <c r="M34" s="892"/>
      <c r="N34" s="892"/>
      <c r="O34" s="892"/>
      <c r="P34" s="892"/>
      <c r="Q34" s="892"/>
      <c r="R34" s="892"/>
      <c r="S34" s="892"/>
      <c r="T34" s="945"/>
      <c r="U34" s="10"/>
    </row>
    <row r="35" spans="2:21" ht="39.950000000000003" customHeight="1" thickBot="1" x14ac:dyDescent="0.45">
      <c r="B35" s="10"/>
      <c r="C35" s="900" t="s">
        <v>184</v>
      </c>
      <c r="D35" s="901"/>
      <c r="E35" s="901"/>
      <c r="F35" s="901"/>
      <c r="G35" s="901"/>
      <c r="H35" s="902"/>
      <c r="I35" s="909"/>
      <c r="J35" s="893"/>
      <c r="K35" s="893"/>
      <c r="L35" s="893"/>
      <c r="M35" s="893"/>
      <c r="N35" s="893"/>
      <c r="O35" s="893"/>
      <c r="P35" s="893"/>
      <c r="Q35" s="893"/>
      <c r="R35" s="893"/>
      <c r="S35" s="893"/>
      <c r="T35" s="995"/>
      <c r="U35" s="10"/>
    </row>
    <row r="36" spans="2:21" ht="35.1" customHeight="1" thickBot="1" x14ac:dyDescent="0.45">
      <c r="B36" s="10"/>
      <c r="C36" s="898" t="s">
        <v>163</v>
      </c>
      <c r="D36" s="899"/>
      <c r="E36" s="899"/>
      <c r="F36" s="899"/>
      <c r="G36" s="899"/>
      <c r="H36" s="899"/>
      <c r="I36" s="894">
        <f>SUM(I31:K35)</f>
        <v>0</v>
      </c>
      <c r="J36" s="894"/>
      <c r="K36" s="894"/>
      <c r="L36" s="894">
        <f>SUM(L31:N35)</f>
        <v>0</v>
      </c>
      <c r="M36" s="894"/>
      <c r="N36" s="894" t="str">
        <f>IF(SUM(N$31:O$35)=0,"",SUM(N$31:O$35))</f>
        <v/>
      </c>
      <c r="O36" s="894">
        <f>SUM(O31:Q35)</f>
        <v>0</v>
      </c>
      <c r="P36" s="894" t="str">
        <f>IF(SUM(P$31:Q$35)=0,"",SUM(P$31:Q$35))</f>
        <v/>
      </c>
      <c r="Q36" s="894"/>
      <c r="R36" s="894">
        <f>SUM(R31:T35)</f>
        <v>0</v>
      </c>
      <c r="S36" s="894"/>
      <c r="T36" s="996"/>
      <c r="U36" s="10"/>
    </row>
    <row r="37" spans="2:21" ht="20.100000000000001" customHeight="1" x14ac:dyDescent="0.4"/>
  </sheetData>
  <sheetProtection sheet="1" selectLockedCells="1"/>
  <mergeCells count="124">
    <mergeCell ref="R31:T31"/>
    <mergeCell ref="R32:T32"/>
    <mergeCell ref="R33:T33"/>
    <mergeCell ref="R34:T34"/>
    <mergeCell ref="O34:Q34"/>
    <mergeCell ref="R35:T35"/>
    <mergeCell ref="R36:T36"/>
    <mergeCell ref="O35:Q35"/>
    <mergeCell ref="O36:Q36"/>
    <mergeCell ref="O31:Q31"/>
    <mergeCell ref="O32:Q32"/>
    <mergeCell ref="O33:Q33"/>
    <mergeCell ref="S22:T22"/>
    <mergeCell ref="K22:L22"/>
    <mergeCell ref="K21:L21"/>
    <mergeCell ref="S21:T21"/>
    <mergeCell ref="K20:L20"/>
    <mergeCell ref="S20:T20"/>
    <mergeCell ref="D22:J22"/>
    <mergeCell ref="M22:R22"/>
    <mergeCell ref="C18:J18"/>
    <mergeCell ref="M18:R18"/>
    <mergeCell ref="C19:C22"/>
    <mergeCell ref="D19:J19"/>
    <mergeCell ref="M19:R19"/>
    <mergeCell ref="D20:J21"/>
    <mergeCell ref="M20:R21"/>
    <mergeCell ref="K18:L18"/>
    <mergeCell ref="K19:L19"/>
    <mergeCell ref="S18:T18"/>
    <mergeCell ref="K13:L14"/>
    <mergeCell ref="M13:N13"/>
    <mergeCell ref="O13:P13"/>
    <mergeCell ref="Q13:R13"/>
    <mergeCell ref="I13:J13"/>
    <mergeCell ref="I14:J14"/>
    <mergeCell ref="I15:J15"/>
    <mergeCell ref="S15:T15"/>
    <mergeCell ref="S19:T19"/>
    <mergeCell ref="I17:J17"/>
    <mergeCell ref="C12:E12"/>
    <mergeCell ref="K12:L12"/>
    <mergeCell ref="M12:N12"/>
    <mergeCell ref="O12:P12"/>
    <mergeCell ref="Q12:R12"/>
    <mergeCell ref="S12:T12"/>
    <mergeCell ref="C17:E17"/>
    <mergeCell ref="K17:L17"/>
    <mergeCell ref="M17:N17"/>
    <mergeCell ref="O17:P17"/>
    <mergeCell ref="Q17:R17"/>
    <mergeCell ref="S17:T17"/>
    <mergeCell ref="S13:T14"/>
    <mergeCell ref="C14:E14"/>
    <mergeCell ref="M14:N14"/>
    <mergeCell ref="O14:P14"/>
    <mergeCell ref="Q14:R14"/>
    <mergeCell ref="C15:E15"/>
    <mergeCell ref="K15:L15"/>
    <mergeCell ref="M15:N15"/>
    <mergeCell ref="O15:P15"/>
    <mergeCell ref="Q15:R15"/>
    <mergeCell ref="C13:E13"/>
    <mergeCell ref="F13:F14"/>
    <mergeCell ref="S10:T10"/>
    <mergeCell ref="F9:F11"/>
    <mergeCell ref="C9:E11"/>
    <mergeCell ref="D5:E5"/>
    <mergeCell ref="M9:O9"/>
    <mergeCell ref="Q9:T9"/>
    <mergeCell ref="S11:T11"/>
    <mergeCell ref="C16:E16"/>
    <mergeCell ref="K16:L16"/>
    <mergeCell ref="M16:N16"/>
    <mergeCell ref="O16:P16"/>
    <mergeCell ref="Q16:R16"/>
    <mergeCell ref="S16:T16"/>
    <mergeCell ref="K11:L11"/>
    <mergeCell ref="M11:N11"/>
    <mergeCell ref="O11:P11"/>
    <mergeCell ref="I12:J12"/>
    <mergeCell ref="I11:J11"/>
    <mergeCell ref="Q11:R11"/>
    <mergeCell ref="G9:L9"/>
    <mergeCell ref="G10:J10"/>
    <mergeCell ref="K10:L10"/>
    <mergeCell ref="M10:R10"/>
    <mergeCell ref="I16:J16"/>
    <mergeCell ref="C29:H30"/>
    <mergeCell ref="I30:K30"/>
    <mergeCell ref="L30:N30"/>
    <mergeCell ref="O30:Q30"/>
    <mergeCell ref="M23:R23"/>
    <mergeCell ref="C25:T25"/>
    <mergeCell ref="C24:T24"/>
    <mergeCell ref="C26:T26"/>
    <mergeCell ref="S23:T23"/>
    <mergeCell ref="C23:J23"/>
    <mergeCell ref="K23:L23"/>
    <mergeCell ref="C27:T27"/>
    <mergeCell ref="K5:L5"/>
    <mergeCell ref="I5:J5"/>
    <mergeCell ref="D6:T7"/>
    <mergeCell ref="L31:N31"/>
    <mergeCell ref="L32:N32"/>
    <mergeCell ref="L33:N33"/>
    <mergeCell ref="L34:N34"/>
    <mergeCell ref="L35:N35"/>
    <mergeCell ref="L36:N36"/>
    <mergeCell ref="C31:H31"/>
    <mergeCell ref="C36:H36"/>
    <mergeCell ref="C35:H35"/>
    <mergeCell ref="C34:H34"/>
    <mergeCell ref="C33:H33"/>
    <mergeCell ref="C32:H32"/>
    <mergeCell ref="I36:K36"/>
    <mergeCell ref="I35:K35"/>
    <mergeCell ref="I34:K34"/>
    <mergeCell ref="I33:K33"/>
    <mergeCell ref="I32:K32"/>
    <mergeCell ref="I31:K31"/>
    <mergeCell ref="R30:T30"/>
    <mergeCell ref="O29:T29"/>
    <mergeCell ref="I29:N29"/>
  </mergeCells>
  <phoneticPr fontId="1"/>
  <dataValidations count="1">
    <dataValidation imeMode="off" allowBlank="1" showInputMessage="1" showErrorMessage="1" sqref="K5:L5 M12:R17 D5:E5 P9 K19 K21:K22 I31:T35 S19 S21:S22 H5 G12:J17" xr:uid="{00000000-0002-0000-0300-000000000000}"/>
  </dataValidations>
  <printOptions horizontalCentered="1"/>
  <pageMargins left="0.70866141732283472" right="0.70866141732283472" top="0.55118110236220474" bottom="0.47244094488188981"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U37"/>
  <sheetViews>
    <sheetView showGridLines="0" zoomScale="90" zoomScaleNormal="90" zoomScaleSheetLayoutView="90" workbookViewId="0">
      <selection activeCell="I13" sqref="I13:J13"/>
    </sheetView>
  </sheetViews>
  <sheetFormatPr defaultColWidth="8.625" defaultRowHeight="18.75" x14ac:dyDescent="0.4"/>
  <cols>
    <col min="1" max="1" width="5.625" style="420" customWidth="1"/>
    <col min="2" max="2" width="3.625" style="420" customWidth="1"/>
    <col min="3" max="6" width="5.625" style="420" customWidth="1"/>
    <col min="7" max="8" width="10.625" style="420" customWidth="1"/>
    <col min="9" max="20" width="5.625" style="420" customWidth="1"/>
    <col min="21" max="21" width="3.625" style="420" customWidth="1"/>
    <col min="22" max="16384" width="8.625" style="420"/>
  </cols>
  <sheetData>
    <row r="2" spans="2:21" ht="20.100000000000001" customHeight="1" x14ac:dyDescent="0.4">
      <c r="B2" s="394" t="s">
        <v>269</v>
      </c>
      <c r="C2" s="483"/>
      <c r="D2" s="483" t="s">
        <v>713</v>
      </c>
      <c r="E2" s="483"/>
      <c r="F2" s="483"/>
      <c r="G2" s="483"/>
      <c r="H2" s="483"/>
      <c r="I2" s="497" t="s">
        <v>714</v>
      </c>
      <c r="J2" s="483"/>
      <c r="K2" s="483"/>
      <c r="L2" s="483"/>
      <c r="M2" s="483"/>
      <c r="N2" s="483"/>
      <c r="O2" s="483"/>
      <c r="P2" s="483"/>
      <c r="Q2" s="483"/>
      <c r="R2" s="483"/>
    </row>
    <row r="3" spans="2:21" ht="20.100000000000001" customHeight="1" x14ac:dyDescent="0.4">
      <c r="B3" s="420" t="str">
        <f>"（５）職員の充足状況（"&amp;表紙!B2&amp;DBCS(表紙!C2)&amp;"年度の状況）"</f>
        <v>（５）職員の充足状況（令和７年度の状況）</v>
      </c>
      <c r="J3" s="420" t="s">
        <v>166</v>
      </c>
    </row>
    <row r="4" spans="2:21" ht="20.100000000000001" customHeight="1" thickBot="1" x14ac:dyDescent="0.45">
      <c r="K4" s="420" t="s">
        <v>167</v>
      </c>
    </row>
    <row r="5" spans="2:21" ht="20.100000000000001" customHeight="1" thickTop="1" thickBot="1" x14ac:dyDescent="0.45">
      <c r="B5" s="420" t="s">
        <v>168</v>
      </c>
      <c r="D5" s="635"/>
      <c r="E5" s="637"/>
      <c r="F5" s="420" t="s">
        <v>268</v>
      </c>
      <c r="G5" s="423" t="s">
        <v>444</v>
      </c>
      <c r="H5" s="261"/>
      <c r="I5" s="643" t="s">
        <v>440</v>
      </c>
      <c r="J5" s="644"/>
      <c r="K5" s="635"/>
      <c r="L5" s="637"/>
      <c r="M5" s="420" t="s">
        <v>441</v>
      </c>
    </row>
    <row r="6" spans="2:21" ht="20.100000000000001" customHeight="1" thickTop="1" x14ac:dyDescent="0.4">
      <c r="D6" s="890" t="s">
        <v>443</v>
      </c>
      <c r="E6" s="890"/>
      <c r="F6" s="890"/>
      <c r="G6" s="890"/>
      <c r="H6" s="890"/>
      <c r="I6" s="890"/>
      <c r="J6" s="890"/>
      <c r="K6" s="890"/>
      <c r="L6" s="890"/>
      <c r="M6" s="890"/>
      <c r="N6" s="890"/>
      <c r="O6" s="890"/>
      <c r="P6" s="890"/>
      <c r="Q6" s="890"/>
      <c r="R6" s="890"/>
      <c r="S6" s="890"/>
      <c r="T6" s="890"/>
    </row>
    <row r="7" spans="2:21" ht="20.100000000000001" customHeight="1" x14ac:dyDescent="0.4">
      <c r="D7" s="890"/>
      <c r="E7" s="890"/>
      <c r="F7" s="890"/>
      <c r="G7" s="890"/>
      <c r="H7" s="890"/>
      <c r="I7" s="890"/>
      <c r="J7" s="890"/>
      <c r="K7" s="890"/>
      <c r="L7" s="890"/>
      <c r="M7" s="890"/>
      <c r="N7" s="890"/>
      <c r="O7" s="890"/>
      <c r="P7" s="890"/>
      <c r="Q7" s="890"/>
      <c r="R7" s="890"/>
      <c r="S7" s="890"/>
      <c r="T7" s="890"/>
    </row>
    <row r="8" spans="2:21" ht="20.100000000000001" customHeight="1" thickBot="1" x14ac:dyDescent="0.45">
      <c r="B8" s="36" t="s">
        <v>442</v>
      </c>
      <c r="C8" s="37"/>
      <c r="D8" s="37"/>
      <c r="E8" s="37"/>
      <c r="F8" s="37"/>
      <c r="G8" s="37"/>
      <c r="H8" s="37"/>
      <c r="I8" s="37"/>
      <c r="J8" s="37"/>
      <c r="K8" s="37"/>
      <c r="L8" s="37"/>
      <c r="M8" s="37"/>
      <c r="N8" s="37"/>
      <c r="O8" s="37"/>
      <c r="P8" s="37"/>
      <c r="Q8" s="37"/>
      <c r="R8" s="37"/>
      <c r="S8" s="37"/>
      <c r="T8" s="37"/>
      <c r="U8" s="37"/>
    </row>
    <row r="9" spans="2:21" ht="39.950000000000003" customHeight="1" thickTop="1" thickBot="1" x14ac:dyDescent="0.45">
      <c r="B9" s="38"/>
      <c r="C9" s="933" t="s">
        <v>266</v>
      </c>
      <c r="D9" s="914"/>
      <c r="E9" s="914"/>
      <c r="F9" s="916" t="s">
        <v>265</v>
      </c>
      <c r="G9" s="916" t="str">
        <f>表紙!B2&amp;DBCS(表紙!C2)&amp;"年４月１日現在"</f>
        <v>令和７年４月１日現在</v>
      </c>
      <c r="H9" s="916"/>
      <c r="I9" s="916"/>
      <c r="J9" s="916"/>
      <c r="K9" s="916"/>
      <c r="L9" s="916"/>
      <c r="M9" s="937" t="s">
        <v>270</v>
      </c>
      <c r="N9" s="938"/>
      <c r="O9" s="938"/>
      <c r="P9" s="137"/>
      <c r="Q9" s="939" t="s">
        <v>271</v>
      </c>
      <c r="R9" s="939"/>
      <c r="S9" s="939"/>
      <c r="T9" s="940"/>
    </row>
    <row r="10" spans="2:21" ht="39.950000000000003" customHeight="1" thickTop="1" x14ac:dyDescent="0.4">
      <c r="B10" s="38"/>
      <c r="C10" s="934"/>
      <c r="D10" s="799"/>
      <c r="E10" s="799"/>
      <c r="F10" s="928"/>
      <c r="G10" s="928" t="s">
        <v>446</v>
      </c>
      <c r="H10" s="928"/>
      <c r="I10" s="928"/>
      <c r="J10" s="928"/>
      <c r="K10" s="928" t="s">
        <v>445</v>
      </c>
      <c r="L10" s="928"/>
      <c r="M10" s="928" t="s">
        <v>446</v>
      </c>
      <c r="N10" s="928"/>
      <c r="O10" s="928"/>
      <c r="P10" s="950"/>
      <c r="Q10" s="928"/>
      <c r="R10" s="928"/>
      <c r="S10" s="928" t="s">
        <v>445</v>
      </c>
      <c r="T10" s="929"/>
    </row>
    <row r="11" spans="2:21" ht="39.950000000000003" customHeight="1" thickBot="1" x14ac:dyDescent="0.45">
      <c r="B11" s="38"/>
      <c r="C11" s="935"/>
      <c r="D11" s="936"/>
      <c r="E11" s="936"/>
      <c r="F11" s="919"/>
      <c r="G11" s="434" t="s">
        <v>347</v>
      </c>
      <c r="H11" s="434" t="s">
        <v>348</v>
      </c>
      <c r="I11" s="920" t="s">
        <v>262</v>
      </c>
      <c r="J11" s="920"/>
      <c r="K11" s="919" t="s">
        <v>169</v>
      </c>
      <c r="L11" s="919"/>
      <c r="M11" s="946" t="s">
        <v>349</v>
      </c>
      <c r="N11" s="947"/>
      <c r="O11" s="948" t="s">
        <v>350</v>
      </c>
      <c r="P11" s="948"/>
      <c r="Q11" s="920" t="s">
        <v>262</v>
      </c>
      <c r="R11" s="920"/>
      <c r="S11" s="919" t="s">
        <v>169</v>
      </c>
      <c r="T11" s="941"/>
    </row>
    <row r="12" spans="2:21" ht="39.950000000000003" customHeight="1" thickTop="1" x14ac:dyDescent="0.4">
      <c r="C12" s="917" t="s">
        <v>170</v>
      </c>
      <c r="D12" s="916"/>
      <c r="E12" s="916"/>
      <c r="F12" s="95" t="s">
        <v>171</v>
      </c>
      <c r="G12" s="428"/>
      <c r="H12" s="426"/>
      <c r="I12" s="891"/>
      <c r="J12" s="949"/>
      <c r="K12" s="951">
        <f>ROUNDDOWN((SUM($G12:$J12))/3,1)</f>
        <v>0</v>
      </c>
      <c r="L12" s="952"/>
      <c r="M12" s="911"/>
      <c r="N12" s="891"/>
      <c r="O12" s="891"/>
      <c r="P12" s="891"/>
      <c r="Q12" s="891"/>
      <c r="R12" s="949"/>
      <c r="S12" s="951">
        <f>ROUNDDOWN((SUM(M12:R12))/3,1)</f>
        <v>0</v>
      </c>
      <c r="T12" s="953"/>
    </row>
    <row r="13" spans="2:21" ht="39.950000000000003" customHeight="1" x14ac:dyDescent="0.4">
      <c r="C13" s="963" t="s">
        <v>172</v>
      </c>
      <c r="D13" s="928"/>
      <c r="E13" s="928"/>
      <c r="F13" s="964" t="s">
        <v>173</v>
      </c>
      <c r="G13" s="429"/>
      <c r="H13" s="427"/>
      <c r="I13" s="892"/>
      <c r="J13" s="945"/>
      <c r="K13" s="959">
        <f>ROUNDDOWN((SUM($G13:$J14))/6,1)</f>
        <v>0</v>
      </c>
      <c r="L13" s="965"/>
      <c r="M13" s="910"/>
      <c r="N13" s="892"/>
      <c r="O13" s="892"/>
      <c r="P13" s="892"/>
      <c r="Q13" s="892"/>
      <c r="R13" s="945"/>
      <c r="S13" s="959">
        <f>ROUNDDOWN((SUM($M13:$R14))/6,1)</f>
        <v>0</v>
      </c>
      <c r="T13" s="960"/>
    </row>
    <row r="14" spans="2:21" ht="39.950000000000003" customHeight="1" x14ac:dyDescent="0.4">
      <c r="C14" s="963" t="s">
        <v>174</v>
      </c>
      <c r="D14" s="928"/>
      <c r="E14" s="928"/>
      <c r="F14" s="964"/>
      <c r="G14" s="429"/>
      <c r="H14" s="427"/>
      <c r="I14" s="892"/>
      <c r="J14" s="945"/>
      <c r="K14" s="961"/>
      <c r="L14" s="966"/>
      <c r="M14" s="910"/>
      <c r="N14" s="892"/>
      <c r="O14" s="892"/>
      <c r="P14" s="892"/>
      <c r="Q14" s="892"/>
      <c r="R14" s="945"/>
      <c r="S14" s="961"/>
      <c r="T14" s="962"/>
    </row>
    <row r="15" spans="2:21" ht="39.950000000000003" customHeight="1" x14ac:dyDescent="0.4">
      <c r="C15" s="942" t="s">
        <v>694</v>
      </c>
      <c r="D15" s="931"/>
      <c r="E15" s="931"/>
      <c r="F15" s="431" t="s">
        <v>356</v>
      </c>
      <c r="G15" s="429"/>
      <c r="H15" s="427"/>
      <c r="I15" s="892"/>
      <c r="J15" s="945"/>
      <c r="K15" s="943">
        <f>ROUNDDOWN((SUM($G15:$J15))/20,1)</f>
        <v>0</v>
      </c>
      <c r="L15" s="944"/>
      <c r="M15" s="910"/>
      <c r="N15" s="892"/>
      <c r="O15" s="892"/>
      <c r="P15" s="892"/>
      <c r="Q15" s="892"/>
      <c r="R15" s="945"/>
      <c r="S15" s="943">
        <f>ROUNDDOWN((SUM(M15:R15))/20,1)</f>
        <v>0</v>
      </c>
      <c r="T15" s="929"/>
    </row>
    <row r="16" spans="2:21" ht="39.950000000000003" customHeight="1" thickBot="1" x14ac:dyDescent="0.45">
      <c r="C16" s="942" t="s">
        <v>695</v>
      </c>
      <c r="D16" s="931"/>
      <c r="E16" s="931"/>
      <c r="F16" s="445" t="s">
        <v>175</v>
      </c>
      <c r="G16" s="432"/>
      <c r="H16" s="433"/>
      <c r="I16" s="997"/>
      <c r="J16" s="998"/>
      <c r="K16" s="943">
        <f>ROUNDDOWN((SUM($G16:$J16))/30,1)</f>
        <v>0</v>
      </c>
      <c r="L16" s="944"/>
      <c r="M16" s="999"/>
      <c r="N16" s="997"/>
      <c r="O16" s="997"/>
      <c r="P16" s="997"/>
      <c r="Q16" s="997"/>
      <c r="R16" s="998"/>
      <c r="S16" s="943">
        <f>ROUNDDOWN((SUM(M16:R16))/30,1)</f>
        <v>0</v>
      </c>
      <c r="T16" s="929"/>
    </row>
    <row r="17" spans="2:21" ht="39.950000000000003" customHeight="1" thickTop="1" thickBot="1" x14ac:dyDescent="0.45">
      <c r="C17" s="954" t="s">
        <v>267</v>
      </c>
      <c r="D17" s="912"/>
      <c r="E17" s="912"/>
      <c r="F17" s="96"/>
      <c r="G17" s="430">
        <f>SUM(G$12:G$16)</f>
        <v>0</v>
      </c>
      <c r="H17" s="430">
        <f>SUM(H$12:H$16)</f>
        <v>0</v>
      </c>
      <c r="I17" s="957">
        <f>SUM(I12:J16)</f>
        <v>0</v>
      </c>
      <c r="J17" s="957"/>
      <c r="K17" s="955">
        <f>ROUND(SUM(K12:L16),0)</f>
        <v>0</v>
      </c>
      <c r="L17" s="956"/>
      <c r="M17" s="957">
        <f>SUM(M12:N16)</f>
        <v>0</v>
      </c>
      <c r="N17" s="957" t="str">
        <f>IF(SUM(N$12:N$16)=0,"",SUM(N$12:N$16))</f>
        <v/>
      </c>
      <c r="O17" s="957">
        <f>SUM(O12:P16)</f>
        <v>0</v>
      </c>
      <c r="P17" s="957" t="str">
        <f>IF(SUM(P$12:P$16)=0,"",SUM(P$12:P$16))</f>
        <v/>
      </c>
      <c r="Q17" s="957">
        <f>SUM(Q12:R16)</f>
        <v>0</v>
      </c>
      <c r="R17" s="957" t="str">
        <f>IF(SUM(R$12:R$16)=0,"",SUM(R$12:R$16))</f>
        <v/>
      </c>
      <c r="S17" s="955">
        <f>ROUND(SUM(S12:T16),0)</f>
        <v>0</v>
      </c>
      <c r="T17" s="958"/>
    </row>
    <row r="18" spans="2:21" ht="45" customHeight="1" thickBot="1" x14ac:dyDescent="0.45">
      <c r="B18" s="424"/>
      <c r="C18" s="917" t="s">
        <v>447</v>
      </c>
      <c r="D18" s="916"/>
      <c r="E18" s="916"/>
      <c r="F18" s="916"/>
      <c r="G18" s="950"/>
      <c r="H18" s="950"/>
      <c r="I18" s="950"/>
      <c r="J18" s="950"/>
      <c r="K18" s="992" t="s">
        <v>445</v>
      </c>
      <c r="L18" s="992"/>
      <c r="M18" s="979"/>
      <c r="N18" s="980"/>
      <c r="O18" s="980"/>
      <c r="P18" s="980"/>
      <c r="Q18" s="980"/>
      <c r="R18" s="981"/>
      <c r="S18" s="992" t="s">
        <v>445</v>
      </c>
      <c r="T18" s="992"/>
      <c r="U18" s="424"/>
    </row>
    <row r="19" spans="2:21" ht="39.950000000000003" customHeight="1" thickTop="1" thickBot="1" x14ac:dyDescent="0.45">
      <c r="B19" s="424"/>
      <c r="C19" s="982" t="s">
        <v>176</v>
      </c>
      <c r="D19" s="907" t="s">
        <v>448</v>
      </c>
      <c r="E19" s="907"/>
      <c r="F19" s="907"/>
      <c r="G19" s="907"/>
      <c r="H19" s="907"/>
      <c r="I19" s="907"/>
      <c r="J19" s="908"/>
      <c r="K19" s="993"/>
      <c r="L19" s="994"/>
      <c r="M19" s="984"/>
      <c r="N19" s="985"/>
      <c r="O19" s="985"/>
      <c r="P19" s="985"/>
      <c r="Q19" s="985"/>
      <c r="R19" s="986"/>
      <c r="S19" s="967"/>
      <c r="T19" s="968"/>
      <c r="U19" s="424"/>
    </row>
    <row r="20" spans="2:21" ht="15" customHeight="1" thickTop="1" thickBot="1" x14ac:dyDescent="0.45">
      <c r="B20" s="424"/>
      <c r="C20" s="982"/>
      <c r="D20" s="907" t="s">
        <v>177</v>
      </c>
      <c r="E20" s="987"/>
      <c r="F20" s="987"/>
      <c r="G20" s="987"/>
      <c r="H20" s="987"/>
      <c r="I20" s="987"/>
      <c r="J20" s="988"/>
      <c r="K20" s="972" t="s">
        <v>178</v>
      </c>
      <c r="L20" s="973"/>
      <c r="M20" s="989"/>
      <c r="N20" s="990"/>
      <c r="O20" s="990"/>
      <c r="P20" s="990"/>
      <c r="Q20" s="990"/>
      <c r="R20" s="991"/>
      <c r="S20" s="972" t="s">
        <v>178</v>
      </c>
      <c r="T20" s="973"/>
      <c r="U20" s="424"/>
    </row>
    <row r="21" spans="2:21" ht="30" customHeight="1" thickTop="1" x14ac:dyDescent="0.4">
      <c r="B21" s="424"/>
      <c r="C21" s="982"/>
      <c r="D21" s="987"/>
      <c r="E21" s="987"/>
      <c r="F21" s="987"/>
      <c r="G21" s="987"/>
      <c r="H21" s="987"/>
      <c r="I21" s="987"/>
      <c r="J21" s="988"/>
      <c r="K21" s="911"/>
      <c r="L21" s="971"/>
      <c r="M21" s="989"/>
      <c r="N21" s="990"/>
      <c r="O21" s="990"/>
      <c r="P21" s="990"/>
      <c r="Q21" s="990"/>
      <c r="R21" s="991"/>
      <c r="S21" s="911"/>
      <c r="T21" s="971"/>
      <c r="U21" s="424"/>
    </row>
    <row r="22" spans="2:21" ht="39.950000000000003" customHeight="1" thickBot="1" x14ac:dyDescent="0.45">
      <c r="B22" s="424"/>
      <c r="C22" s="983"/>
      <c r="D22" s="974" t="s">
        <v>449</v>
      </c>
      <c r="E22" s="974"/>
      <c r="F22" s="974"/>
      <c r="G22" s="974"/>
      <c r="H22" s="974"/>
      <c r="I22" s="974"/>
      <c r="J22" s="975"/>
      <c r="K22" s="969"/>
      <c r="L22" s="970"/>
      <c r="M22" s="976"/>
      <c r="N22" s="977"/>
      <c r="O22" s="977"/>
      <c r="P22" s="977"/>
      <c r="Q22" s="977"/>
      <c r="R22" s="978"/>
      <c r="S22" s="969"/>
      <c r="T22" s="970"/>
      <c r="U22" s="424"/>
    </row>
    <row r="23" spans="2:21" ht="39.950000000000003" customHeight="1" thickTop="1" thickBot="1" x14ac:dyDescent="0.45">
      <c r="B23" s="424"/>
      <c r="C23" s="898" t="s">
        <v>163</v>
      </c>
      <c r="D23" s="899"/>
      <c r="E23" s="899"/>
      <c r="F23" s="899"/>
      <c r="G23" s="899"/>
      <c r="H23" s="899"/>
      <c r="I23" s="899"/>
      <c r="J23" s="899"/>
      <c r="K23" s="924">
        <f>SUM(K17,K19:K22,L19,L21:L22)</f>
        <v>0</v>
      </c>
      <c r="L23" s="926"/>
      <c r="M23" s="921"/>
      <c r="N23" s="921"/>
      <c r="O23" s="921"/>
      <c r="P23" s="921"/>
      <c r="Q23" s="921"/>
      <c r="R23" s="921"/>
      <c r="S23" s="924">
        <f>SUM(S17,S19:S22,T19,T21:T22)</f>
        <v>0</v>
      </c>
      <c r="T23" s="925"/>
      <c r="U23" s="424"/>
    </row>
    <row r="24" spans="2:21" ht="36.950000000000003" customHeight="1" x14ac:dyDescent="0.4">
      <c r="C24" s="923" t="s">
        <v>515</v>
      </c>
      <c r="D24" s="923"/>
      <c r="E24" s="923"/>
      <c r="F24" s="923"/>
      <c r="G24" s="923"/>
      <c r="H24" s="923"/>
      <c r="I24" s="923"/>
      <c r="J24" s="923"/>
      <c r="K24" s="923"/>
      <c r="L24" s="923"/>
      <c r="M24" s="923"/>
      <c r="N24" s="923"/>
      <c r="O24" s="923"/>
      <c r="P24" s="923"/>
      <c r="Q24" s="923"/>
      <c r="R24" s="923"/>
      <c r="S24" s="923"/>
      <c r="T24" s="923"/>
      <c r="U24" s="435"/>
    </row>
    <row r="25" spans="2:21" ht="22.5" customHeight="1" x14ac:dyDescent="0.4">
      <c r="C25" s="922" t="s">
        <v>450</v>
      </c>
      <c r="D25" s="922"/>
      <c r="E25" s="922"/>
      <c r="F25" s="922"/>
      <c r="G25" s="922"/>
      <c r="H25" s="922"/>
      <c r="I25" s="922"/>
      <c r="J25" s="922"/>
      <c r="K25" s="922"/>
      <c r="L25" s="922"/>
      <c r="M25" s="922"/>
      <c r="N25" s="922"/>
      <c r="O25" s="922"/>
      <c r="P25" s="922"/>
      <c r="Q25" s="922"/>
      <c r="R25" s="922"/>
      <c r="S25" s="922"/>
      <c r="T25" s="922"/>
      <c r="U25" s="435"/>
    </row>
    <row r="26" spans="2:21" ht="62.45" customHeight="1" x14ac:dyDescent="0.4">
      <c r="C26" s="922" t="s">
        <v>451</v>
      </c>
      <c r="D26" s="922"/>
      <c r="E26" s="922"/>
      <c r="F26" s="922"/>
      <c r="G26" s="922"/>
      <c r="H26" s="922"/>
      <c r="I26" s="922"/>
      <c r="J26" s="922"/>
      <c r="K26" s="922"/>
      <c r="L26" s="922"/>
      <c r="M26" s="922"/>
      <c r="N26" s="922"/>
      <c r="O26" s="922"/>
      <c r="P26" s="922"/>
      <c r="Q26" s="922"/>
      <c r="R26" s="922"/>
      <c r="S26" s="922"/>
      <c r="T26" s="922"/>
      <c r="U26" s="419"/>
    </row>
    <row r="27" spans="2:21" ht="34.5" customHeight="1" x14ac:dyDescent="0.4">
      <c r="B27" s="424"/>
      <c r="C27" s="927" t="s">
        <v>685</v>
      </c>
      <c r="D27" s="927"/>
      <c r="E27" s="927"/>
      <c r="F27" s="927"/>
      <c r="G27" s="927"/>
      <c r="H27" s="927"/>
      <c r="I27" s="927"/>
      <c r="J27" s="927"/>
      <c r="K27" s="927"/>
      <c r="L27" s="927"/>
      <c r="M27" s="927"/>
      <c r="N27" s="927"/>
      <c r="O27" s="927"/>
      <c r="P27" s="927"/>
      <c r="Q27" s="927"/>
      <c r="R27" s="927"/>
      <c r="S27" s="927"/>
      <c r="T27" s="927"/>
      <c r="U27" s="424"/>
    </row>
    <row r="28" spans="2:21" ht="20.100000000000001" customHeight="1" thickBot="1" x14ac:dyDescent="0.45">
      <c r="B28" s="424"/>
      <c r="C28" s="436" t="s">
        <v>179</v>
      </c>
      <c r="D28" s="436"/>
      <c r="E28" s="424"/>
      <c r="F28" s="424"/>
      <c r="G28" s="424"/>
      <c r="H28" s="424"/>
      <c r="I28" s="424"/>
      <c r="J28" s="424"/>
      <c r="K28" s="424"/>
      <c r="L28" s="424"/>
      <c r="M28" s="424"/>
      <c r="N28" s="424"/>
      <c r="O28" s="424"/>
      <c r="P28" s="424"/>
      <c r="Q28" s="424"/>
      <c r="R28" s="424"/>
      <c r="S28" s="424"/>
      <c r="T28" s="424"/>
      <c r="U28" s="424"/>
    </row>
    <row r="29" spans="2:21" ht="18.75" customHeight="1" x14ac:dyDescent="0.4">
      <c r="B29" s="424"/>
      <c r="C29" s="917" t="s">
        <v>452</v>
      </c>
      <c r="D29" s="916"/>
      <c r="E29" s="916"/>
      <c r="F29" s="916"/>
      <c r="G29" s="916"/>
      <c r="H29" s="916"/>
      <c r="I29" s="916" t="str">
        <f>表紙!B2&amp;DBCS(表紙!C2)&amp;"年４月１日現在"</f>
        <v>令和７年４月１日現在</v>
      </c>
      <c r="J29" s="916"/>
      <c r="K29" s="916"/>
      <c r="L29" s="916"/>
      <c r="M29" s="916"/>
      <c r="N29" s="916"/>
      <c r="O29" s="914" t="str">
        <f>M9&amp;DBCS(P9)&amp;Q9</f>
        <v>監査前月月１日現在</v>
      </c>
      <c r="P29" s="914"/>
      <c r="Q29" s="914"/>
      <c r="R29" s="914"/>
      <c r="S29" s="914"/>
      <c r="T29" s="915"/>
      <c r="U29" s="424"/>
    </row>
    <row r="30" spans="2:21" ht="18.75" customHeight="1" thickBot="1" x14ac:dyDescent="0.45">
      <c r="B30" s="424"/>
      <c r="C30" s="918"/>
      <c r="D30" s="919"/>
      <c r="E30" s="919"/>
      <c r="F30" s="919"/>
      <c r="G30" s="919"/>
      <c r="H30" s="919"/>
      <c r="I30" s="920" t="s">
        <v>180</v>
      </c>
      <c r="J30" s="920"/>
      <c r="K30" s="920"/>
      <c r="L30" s="920" t="s">
        <v>181</v>
      </c>
      <c r="M30" s="920"/>
      <c r="N30" s="920"/>
      <c r="O30" s="912" t="s">
        <v>180</v>
      </c>
      <c r="P30" s="912"/>
      <c r="Q30" s="912"/>
      <c r="R30" s="912" t="s">
        <v>182</v>
      </c>
      <c r="S30" s="912"/>
      <c r="T30" s="913"/>
      <c r="U30" s="424"/>
    </row>
    <row r="31" spans="2:21" ht="90" customHeight="1" thickTop="1" x14ac:dyDescent="0.4">
      <c r="B31" s="424"/>
      <c r="C31" s="895" t="s">
        <v>263</v>
      </c>
      <c r="D31" s="896"/>
      <c r="E31" s="896"/>
      <c r="F31" s="896"/>
      <c r="G31" s="896"/>
      <c r="H31" s="897"/>
      <c r="I31" s="911"/>
      <c r="J31" s="891"/>
      <c r="K31" s="891"/>
      <c r="L31" s="891"/>
      <c r="M31" s="891"/>
      <c r="N31" s="891"/>
      <c r="O31" s="891"/>
      <c r="P31" s="891"/>
      <c r="Q31" s="891"/>
      <c r="R31" s="891"/>
      <c r="S31" s="891"/>
      <c r="T31" s="949"/>
      <c r="U31" s="424"/>
    </row>
    <row r="32" spans="2:21" ht="39.950000000000003" customHeight="1" x14ac:dyDescent="0.4">
      <c r="B32" s="424"/>
      <c r="C32" s="906" t="s">
        <v>183</v>
      </c>
      <c r="D32" s="907"/>
      <c r="E32" s="907"/>
      <c r="F32" s="907"/>
      <c r="G32" s="907"/>
      <c r="H32" s="908"/>
      <c r="I32" s="910"/>
      <c r="J32" s="892"/>
      <c r="K32" s="892"/>
      <c r="L32" s="892"/>
      <c r="M32" s="892"/>
      <c r="N32" s="892"/>
      <c r="O32" s="892"/>
      <c r="P32" s="892"/>
      <c r="Q32" s="892"/>
      <c r="R32" s="892"/>
      <c r="S32" s="892"/>
      <c r="T32" s="945"/>
      <c r="U32" s="424"/>
    </row>
    <row r="33" spans="2:21" ht="39.950000000000003" customHeight="1" x14ac:dyDescent="0.4">
      <c r="B33" s="424"/>
      <c r="C33" s="906" t="s">
        <v>282</v>
      </c>
      <c r="D33" s="907"/>
      <c r="E33" s="907"/>
      <c r="F33" s="907"/>
      <c r="G33" s="907"/>
      <c r="H33" s="908"/>
      <c r="I33" s="910"/>
      <c r="J33" s="892"/>
      <c r="K33" s="892"/>
      <c r="L33" s="892"/>
      <c r="M33" s="892"/>
      <c r="N33" s="892"/>
      <c r="O33" s="892"/>
      <c r="P33" s="892"/>
      <c r="Q33" s="892"/>
      <c r="R33" s="892"/>
      <c r="S33" s="892"/>
      <c r="T33" s="945"/>
      <c r="U33" s="424"/>
    </row>
    <row r="34" spans="2:21" ht="39.950000000000003" customHeight="1" x14ac:dyDescent="0.4">
      <c r="B34" s="424"/>
      <c r="C34" s="903" t="s">
        <v>264</v>
      </c>
      <c r="D34" s="904"/>
      <c r="E34" s="904"/>
      <c r="F34" s="904"/>
      <c r="G34" s="904"/>
      <c r="H34" s="905"/>
      <c r="I34" s="910"/>
      <c r="J34" s="892"/>
      <c r="K34" s="892"/>
      <c r="L34" s="892"/>
      <c r="M34" s="892"/>
      <c r="N34" s="892"/>
      <c r="O34" s="892"/>
      <c r="P34" s="892"/>
      <c r="Q34" s="892"/>
      <c r="R34" s="892"/>
      <c r="S34" s="892"/>
      <c r="T34" s="945"/>
      <c r="U34" s="424"/>
    </row>
    <row r="35" spans="2:21" ht="39.950000000000003" customHeight="1" thickBot="1" x14ac:dyDescent="0.45">
      <c r="B35" s="424"/>
      <c r="C35" s="900" t="s">
        <v>184</v>
      </c>
      <c r="D35" s="901"/>
      <c r="E35" s="901"/>
      <c r="F35" s="901"/>
      <c r="G35" s="901"/>
      <c r="H35" s="902"/>
      <c r="I35" s="909"/>
      <c r="J35" s="893"/>
      <c r="K35" s="893"/>
      <c r="L35" s="893"/>
      <c r="M35" s="893"/>
      <c r="N35" s="893"/>
      <c r="O35" s="893"/>
      <c r="P35" s="893"/>
      <c r="Q35" s="893"/>
      <c r="R35" s="893"/>
      <c r="S35" s="893"/>
      <c r="T35" s="995"/>
      <c r="U35" s="424"/>
    </row>
    <row r="36" spans="2:21" ht="35.1" customHeight="1" thickBot="1" x14ac:dyDescent="0.45">
      <c r="B36" s="424"/>
      <c r="C36" s="898" t="s">
        <v>163</v>
      </c>
      <c r="D36" s="899"/>
      <c r="E36" s="899"/>
      <c r="F36" s="899"/>
      <c r="G36" s="899"/>
      <c r="H36" s="899"/>
      <c r="I36" s="894">
        <f>SUM(I31:K35)</f>
        <v>0</v>
      </c>
      <c r="J36" s="894"/>
      <c r="K36" s="894"/>
      <c r="L36" s="894">
        <f>SUM(L31:N35)</f>
        <v>0</v>
      </c>
      <c r="M36" s="894"/>
      <c r="N36" s="894" t="str">
        <f>IF(SUM(N$31:O$35)=0,"",SUM(N$31:O$35))</f>
        <v/>
      </c>
      <c r="O36" s="894">
        <f>SUM(O31:Q35)</f>
        <v>0</v>
      </c>
      <c r="P36" s="894" t="str">
        <f>IF(SUM(P$31:Q$35)=0,"",SUM(P$31:Q$35))</f>
        <v/>
      </c>
      <c r="Q36" s="894"/>
      <c r="R36" s="894">
        <f>SUM(R31:T35)</f>
        <v>0</v>
      </c>
      <c r="S36" s="894"/>
      <c r="T36" s="996"/>
      <c r="U36" s="424"/>
    </row>
    <row r="37" spans="2:21" ht="20.100000000000001" customHeight="1" x14ac:dyDescent="0.4"/>
  </sheetData>
  <sheetProtection sheet="1" selectLockedCells="1"/>
  <mergeCells count="124">
    <mergeCell ref="C35:H35"/>
    <mergeCell ref="I35:K35"/>
    <mergeCell ref="L35:N35"/>
    <mergeCell ref="O35:Q35"/>
    <mergeCell ref="R35:T35"/>
    <mergeCell ref="C36:H36"/>
    <mergeCell ref="I36:K36"/>
    <mergeCell ref="L36:N36"/>
    <mergeCell ref="O36:Q36"/>
    <mergeCell ref="R36:T36"/>
    <mergeCell ref="C33:H33"/>
    <mergeCell ref="I33:K33"/>
    <mergeCell ref="L33:N33"/>
    <mergeCell ref="O33:Q33"/>
    <mergeCell ref="R33:T33"/>
    <mergeCell ref="C34:H34"/>
    <mergeCell ref="I34:K34"/>
    <mergeCell ref="L34:N34"/>
    <mergeCell ref="O34:Q34"/>
    <mergeCell ref="R34:T34"/>
    <mergeCell ref="C31:H31"/>
    <mergeCell ref="I31:K31"/>
    <mergeCell ref="L31:N31"/>
    <mergeCell ref="O31:Q31"/>
    <mergeCell ref="R31:T31"/>
    <mergeCell ref="C32:H32"/>
    <mergeCell ref="I32:K32"/>
    <mergeCell ref="L32:N32"/>
    <mergeCell ref="O32:Q32"/>
    <mergeCell ref="R32:T32"/>
    <mergeCell ref="C24:T24"/>
    <mergeCell ref="C25:T25"/>
    <mergeCell ref="C26:T26"/>
    <mergeCell ref="C29:H30"/>
    <mergeCell ref="I29:N29"/>
    <mergeCell ref="O29:T29"/>
    <mergeCell ref="I30:K30"/>
    <mergeCell ref="L30:N30"/>
    <mergeCell ref="O30:Q30"/>
    <mergeCell ref="R30:T30"/>
    <mergeCell ref="C27:T27"/>
    <mergeCell ref="C23:J23"/>
    <mergeCell ref="K23:L23"/>
    <mergeCell ref="M23:R23"/>
    <mergeCell ref="S23:T23"/>
    <mergeCell ref="D20:J21"/>
    <mergeCell ref="K20:L20"/>
    <mergeCell ref="M20:R21"/>
    <mergeCell ref="S20:T20"/>
    <mergeCell ref="K21:L21"/>
    <mergeCell ref="S21:T21"/>
    <mergeCell ref="S17:T17"/>
    <mergeCell ref="C18:J18"/>
    <mergeCell ref="K18:L18"/>
    <mergeCell ref="M18:R18"/>
    <mergeCell ref="S18:T18"/>
    <mergeCell ref="C19:C22"/>
    <mergeCell ref="D19:J19"/>
    <mergeCell ref="K19:L19"/>
    <mergeCell ref="M19:R19"/>
    <mergeCell ref="S19:T19"/>
    <mergeCell ref="C17:E17"/>
    <mergeCell ref="I17:J17"/>
    <mergeCell ref="K17:L17"/>
    <mergeCell ref="M17:N17"/>
    <mergeCell ref="O17:P17"/>
    <mergeCell ref="Q17:R17"/>
    <mergeCell ref="D22:J22"/>
    <mergeCell ref="K22:L22"/>
    <mergeCell ref="M22:R22"/>
    <mergeCell ref="S22:T22"/>
    <mergeCell ref="S15:T15"/>
    <mergeCell ref="C16:E16"/>
    <mergeCell ref="I16:J16"/>
    <mergeCell ref="K16:L16"/>
    <mergeCell ref="M16:N16"/>
    <mergeCell ref="O16:P16"/>
    <mergeCell ref="Q16:R16"/>
    <mergeCell ref="S16:T16"/>
    <mergeCell ref="I14:J14"/>
    <mergeCell ref="M14:N14"/>
    <mergeCell ref="O14:P14"/>
    <mergeCell ref="Q14:R14"/>
    <mergeCell ref="C15:E15"/>
    <mergeCell ref="I15:J15"/>
    <mergeCell ref="K15:L15"/>
    <mergeCell ref="M15:N15"/>
    <mergeCell ref="O15:P15"/>
    <mergeCell ref="Q15:R15"/>
    <mergeCell ref="S12:T12"/>
    <mergeCell ref="C13:E13"/>
    <mergeCell ref="F13:F14"/>
    <mergeCell ref="I13:J13"/>
    <mergeCell ref="K13:L14"/>
    <mergeCell ref="M13:N13"/>
    <mergeCell ref="O13:P13"/>
    <mergeCell ref="Q13:R13"/>
    <mergeCell ref="S13:T14"/>
    <mergeCell ref="C14:E14"/>
    <mergeCell ref="C12:E12"/>
    <mergeCell ref="I12:J12"/>
    <mergeCell ref="K12:L12"/>
    <mergeCell ref="M12:N12"/>
    <mergeCell ref="O12:P12"/>
    <mergeCell ref="Q12:R12"/>
    <mergeCell ref="D5:E5"/>
    <mergeCell ref="I5:J5"/>
    <mergeCell ref="K5:L5"/>
    <mergeCell ref="D6:T7"/>
    <mergeCell ref="C9:E11"/>
    <mergeCell ref="F9:F11"/>
    <mergeCell ref="G9:L9"/>
    <mergeCell ref="M9:O9"/>
    <mergeCell ref="Q9:T9"/>
    <mergeCell ref="G10:J10"/>
    <mergeCell ref="K10:L10"/>
    <mergeCell ref="M10:R10"/>
    <mergeCell ref="S10:T10"/>
    <mergeCell ref="I11:J11"/>
    <mergeCell ref="K11:L11"/>
    <mergeCell ref="M11:N11"/>
    <mergeCell ref="O11:P11"/>
    <mergeCell ref="Q11:R11"/>
    <mergeCell ref="S11:T11"/>
  </mergeCells>
  <phoneticPr fontId="1"/>
  <dataValidations count="1">
    <dataValidation imeMode="off" allowBlank="1" showInputMessage="1" showErrorMessage="1" sqref="K5:L5 G12:J17 M12:R17 P9 K19 K21:K22 I31:T35 S19 S21:S22 H5 D5:E5" xr:uid="{00000000-0002-0000-0400-000000000000}"/>
  </dataValidations>
  <printOptions horizontalCentered="1"/>
  <pageMargins left="0.70866141732283472" right="0.70866141732283472" top="0.55118110236220474" bottom="0.47244094488188981" header="0.31496062992125984" footer="0.31496062992125984"/>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F0"/>
  </sheetPr>
  <dimension ref="C2:K32"/>
  <sheetViews>
    <sheetView showGridLines="0" view="pageBreakPreview" zoomScale="90" zoomScaleNormal="90" zoomScaleSheetLayoutView="90" workbookViewId="0">
      <selection activeCell="E10" sqref="E10"/>
    </sheetView>
  </sheetViews>
  <sheetFormatPr defaultRowHeight="18.75" x14ac:dyDescent="0.4"/>
  <cols>
    <col min="1" max="1" width="5.625" customWidth="1"/>
    <col min="2" max="2" width="2.625" customWidth="1"/>
    <col min="3" max="3" width="5.625" customWidth="1"/>
    <col min="4" max="4" width="35.625" customWidth="1"/>
    <col min="5" max="8" width="13.375" customWidth="1"/>
    <col min="9" max="9" width="10.625" customWidth="1"/>
    <col min="10" max="10" width="10.625" style="224" customWidth="1"/>
    <col min="11" max="11" width="13.375" customWidth="1"/>
    <col min="12" max="12" width="2.625" customWidth="1"/>
  </cols>
  <sheetData>
    <row r="2" spans="3:11" ht="15" customHeight="1" x14ac:dyDescent="0.4"/>
    <row r="3" spans="3:11" ht="24.95" customHeight="1" x14ac:dyDescent="0.4">
      <c r="C3" t="s">
        <v>272</v>
      </c>
    </row>
    <row r="4" spans="3:11" ht="24.95" customHeight="1" x14ac:dyDescent="0.4">
      <c r="C4" t="str">
        <f>"（５）職員の充足状況（"&amp;表紙!B2&amp;DBCS(表紙!C2)&amp;"年度の状況）"</f>
        <v>（５）職員の充足状況（令和７年度の状況）</v>
      </c>
    </row>
    <row r="5" spans="3:11" ht="20.100000000000001" customHeight="1" x14ac:dyDescent="0.4"/>
    <row r="6" spans="3:11" ht="24.95" customHeight="1" thickBot="1" x14ac:dyDescent="0.45">
      <c r="C6" s="22" t="str">
        <f>"◎職員配置状況【監査前月 "&amp;DBCS('表１（新基準）'!P9)&amp;"月１日現在】    ※休業中の職員は除く"</f>
        <v>◎職員配置状況【監査前月 月１日現在】    ※休業中の職員は除く</v>
      </c>
      <c r="D6" s="40"/>
      <c r="E6" s="40"/>
      <c r="F6" s="40"/>
      <c r="G6" s="40"/>
      <c r="H6" s="40"/>
      <c r="I6" s="40"/>
      <c r="J6" s="40"/>
    </row>
    <row r="7" spans="3:11" ht="24.95" customHeight="1" x14ac:dyDescent="0.4">
      <c r="C7" s="1004"/>
      <c r="D7" s="1005"/>
      <c r="E7" s="1010" t="s">
        <v>453</v>
      </c>
      <c r="F7" s="1012" t="s">
        <v>608</v>
      </c>
      <c r="G7" s="1014" t="s">
        <v>462</v>
      </c>
      <c r="H7" s="1015"/>
      <c r="I7" s="1014" t="s">
        <v>456</v>
      </c>
      <c r="J7" s="1015"/>
      <c r="K7" s="1000" t="s">
        <v>351</v>
      </c>
    </row>
    <row r="8" spans="3:11" ht="129.94999999999999" customHeight="1" x14ac:dyDescent="0.4">
      <c r="C8" s="1006"/>
      <c r="D8" s="1007"/>
      <c r="E8" s="1011"/>
      <c r="F8" s="1013"/>
      <c r="G8" s="108" t="s">
        <v>465</v>
      </c>
      <c r="H8" s="48" t="s">
        <v>275</v>
      </c>
      <c r="I8" s="253" t="s">
        <v>454</v>
      </c>
      <c r="J8" s="254" t="s">
        <v>455</v>
      </c>
      <c r="K8" s="1001"/>
    </row>
    <row r="9" spans="3:11" ht="20.100000000000001" customHeight="1" thickBot="1" x14ac:dyDescent="0.45">
      <c r="C9" s="1008"/>
      <c r="D9" s="1009"/>
      <c r="E9" s="41" t="s">
        <v>185</v>
      </c>
      <c r="F9" s="42" t="s">
        <v>185</v>
      </c>
      <c r="G9" s="42" t="s">
        <v>185</v>
      </c>
      <c r="H9" s="42" t="s">
        <v>185</v>
      </c>
      <c r="I9" s="42" t="s">
        <v>185</v>
      </c>
      <c r="J9" s="42" t="s">
        <v>185</v>
      </c>
      <c r="K9" s="43" t="s">
        <v>185</v>
      </c>
    </row>
    <row r="10" spans="3:11" ht="45" customHeight="1" thickTop="1" thickBot="1" x14ac:dyDescent="0.45">
      <c r="C10" s="308" t="s">
        <v>186</v>
      </c>
      <c r="D10" s="44" t="s">
        <v>457</v>
      </c>
      <c r="E10" s="193"/>
      <c r="F10" s="194"/>
      <c r="G10" s="194"/>
      <c r="H10" s="194"/>
      <c r="I10" s="194"/>
      <c r="J10" s="243"/>
      <c r="K10" s="142"/>
    </row>
    <row r="11" spans="3:11" ht="45" customHeight="1" x14ac:dyDescent="0.4">
      <c r="C11" s="1016" t="s">
        <v>510</v>
      </c>
      <c r="D11" s="1017"/>
      <c r="E11" s="195"/>
      <c r="F11" s="196"/>
      <c r="G11" s="196"/>
      <c r="H11" s="196"/>
      <c r="I11" s="196"/>
      <c r="J11" s="244"/>
      <c r="K11" s="143"/>
    </row>
    <row r="12" spans="3:11" ht="45" customHeight="1" x14ac:dyDescent="0.4">
      <c r="C12" s="1018" t="s">
        <v>187</v>
      </c>
      <c r="D12" s="1019"/>
      <c r="E12" s="197"/>
      <c r="F12" s="198"/>
      <c r="G12" s="198"/>
      <c r="H12" s="198"/>
      <c r="I12" s="198"/>
      <c r="J12" s="245"/>
      <c r="K12" s="144"/>
    </row>
    <row r="13" spans="3:11" ht="45" customHeight="1" x14ac:dyDescent="0.4">
      <c r="C13" s="1018" t="s">
        <v>188</v>
      </c>
      <c r="D13" s="1019"/>
      <c r="E13" s="197"/>
      <c r="F13" s="198"/>
      <c r="G13" s="198"/>
      <c r="H13" s="198"/>
      <c r="I13" s="198"/>
      <c r="J13" s="245"/>
      <c r="K13" s="144"/>
    </row>
    <row r="14" spans="3:11" ht="45" customHeight="1" x14ac:dyDescent="0.4">
      <c r="C14" s="1002" t="s">
        <v>189</v>
      </c>
      <c r="D14" s="1003"/>
      <c r="E14" s="197"/>
      <c r="F14" s="198"/>
      <c r="G14" s="198"/>
      <c r="H14" s="198"/>
      <c r="I14" s="198"/>
      <c r="J14" s="245"/>
      <c r="K14" s="144"/>
    </row>
    <row r="15" spans="3:11" ht="45" customHeight="1" x14ac:dyDescent="0.4">
      <c r="C15" s="1002" t="s">
        <v>190</v>
      </c>
      <c r="D15" s="1003"/>
      <c r="E15" s="197"/>
      <c r="F15" s="198"/>
      <c r="G15" s="198"/>
      <c r="H15" s="198"/>
      <c r="I15" s="198"/>
      <c r="J15" s="245"/>
      <c r="K15" s="144"/>
    </row>
    <row r="16" spans="3:11" ht="45" customHeight="1" thickBot="1" x14ac:dyDescent="0.45">
      <c r="C16" s="1020" t="s">
        <v>191</v>
      </c>
      <c r="D16" s="1021"/>
      <c r="E16" s="199"/>
      <c r="F16" s="200"/>
      <c r="G16" s="200"/>
      <c r="H16" s="200"/>
      <c r="I16" s="200"/>
      <c r="J16" s="246"/>
      <c r="K16" s="145"/>
    </row>
    <row r="17" spans="3:11" ht="45" customHeight="1" thickBot="1" x14ac:dyDescent="0.45">
      <c r="C17" s="1022" t="s">
        <v>192</v>
      </c>
      <c r="D17" s="1023"/>
      <c r="E17" s="207">
        <f>E$11-E$12-E$13-E$14-E$15-E$16</f>
        <v>0</v>
      </c>
      <c r="F17" s="208">
        <f t="shared" ref="F17:K17" si="0">F$11-F$12-F$13-F$14-F$15-F$16</f>
        <v>0</v>
      </c>
      <c r="G17" s="208">
        <f t="shared" si="0"/>
        <v>0</v>
      </c>
      <c r="H17" s="208">
        <f t="shared" si="0"/>
        <v>0</v>
      </c>
      <c r="I17" s="208">
        <f t="shared" si="0"/>
        <v>0</v>
      </c>
      <c r="J17" s="208">
        <f>J$11-J$12-J$13-J$14-J$15-J$16</f>
        <v>0</v>
      </c>
      <c r="K17" s="209">
        <f t="shared" si="0"/>
        <v>0</v>
      </c>
    </row>
    <row r="18" spans="3:11" ht="45" customHeight="1" thickTop="1" thickBot="1" x14ac:dyDescent="0.45">
      <c r="C18" s="1024" t="s">
        <v>193</v>
      </c>
      <c r="D18" s="1025"/>
      <c r="E18" s="201"/>
      <c r="F18" s="202"/>
      <c r="G18" s="202"/>
      <c r="H18" s="202"/>
      <c r="I18" s="203"/>
      <c r="J18" s="247"/>
      <c r="K18" s="146"/>
    </row>
    <row r="19" spans="3:11" ht="45" customHeight="1" thickBot="1" x14ac:dyDescent="0.45">
      <c r="C19" s="1026" t="s">
        <v>194</v>
      </c>
      <c r="D19" s="104" t="s">
        <v>195</v>
      </c>
      <c r="E19" s="204"/>
      <c r="F19" s="205"/>
      <c r="G19" s="205"/>
      <c r="H19" s="206"/>
      <c r="I19" s="97"/>
      <c r="J19" s="248"/>
      <c r="K19" s="98"/>
    </row>
    <row r="20" spans="3:11" ht="20.100000000000001" customHeight="1" thickTop="1" x14ac:dyDescent="0.4">
      <c r="C20" s="1027"/>
      <c r="D20" s="1031" t="s">
        <v>458</v>
      </c>
      <c r="E20" s="1029" t="s">
        <v>196</v>
      </c>
      <c r="F20" s="1030"/>
      <c r="G20" s="1030"/>
      <c r="H20" s="1049"/>
      <c r="I20" s="1035"/>
      <c r="J20" s="249"/>
      <c r="K20" s="1037"/>
    </row>
    <row r="21" spans="3:11" ht="30" customHeight="1" x14ac:dyDescent="0.4">
      <c r="C21" s="1027"/>
      <c r="D21" s="1032"/>
      <c r="E21" s="1039" t="str">
        <f>表３!J32</f>
        <v/>
      </c>
      <c r="F21" s="1040"/>
      <c r="G21" s="1041"/>
      <c r="H21" s="1050"/>
      <c r="I21" s="1036"/>
      <c r="J21" s="250"/>
      <c r="K21" s="1038"/>
    </row>
    <row r="22" spans="3:11" ht="20.100000000000001" customHeight="1" x14ac:dyDescent="0.4">
      <c r="C22" s="1027"/>
      <c r="D22" s="1033" t="s">
        <v>354</v>
      </c>
      <c r="E22" s="1042" t="s">
        <v>197</v>
      </c>
      <c r="F22" s="1043"/>
      <c r="G22" s="1043"/>
      <c r="H22" s="1043"/>
      <c r="I22" s="1035"/>
      <c r="J22" s="249"/>
      <c r="K22" s="1037"/>
    </row>
    <row r="23" spans="3:11" ht="30" customHeight="1" thickBot="1" x14ac:dyDescent="0.45">
      <c r="C23" s="1028"/>
      <c r="D23" s="1034"/>
      <c r="E23" s="1046" t="str">
        <f>表３!J38</f>
        <v/>
      </c>
      <c r="F23" s="1047"/>
      <c r="G23" s="1047"/>
      <c r="H23" s="1048"/>
      <c r="I23" s="1044"/>
      <c r="J23" s="251"/>
      <c r="K23" s="1045"/>
    </row>
    <row r="24" spans="3:11" ht="45" customHeight="1" thickBot="1" x14ac:dyDescent="0.45">
      <c r="C24" s="1051" t="s">
        <v>508</v>
      </c>
      <c r="D24" s="1052"/>
      <c r="E24" s="1053">
        <f>SUM(E18:G18,E21)</f>
        <v>0</v>
      </c>
      <c r="F24" s="1054"/>
      <c r="G24" s="1054"/>
      <c r="H24" s="105"/>
      <c r="I24" s="106"/>
      <c r="J24" s="252"/>
      <c r="K24" s="107"/>
    </row>
    <row r="25" spans="3:11" ht="45" customHeight="1" thickBot="1" x14ac:dyDescent="0.45">
      <c r="C25" s="1055" t="s">
        <v>509</v>
      </c>
      <c r="D25" s="1056"/>
      <c r="E25" s="1053">
        <f>SUM(E18:H18,E23)</f>
        <v>0</v>
      </c>
      <c r="F25" s="1054"/>
      <c r="G25" s="1054"/>
      <c r="H25" s="1054"/>
      <c r="I25" s="106"/>
      <c r="J25" s="252"/>
      <c r="K25" s="107"/>
    </row>
    <row r="26" spans="3:11" ht="9.9499999999999993" customHeight="1" x14ac:dyDescent="0.4">
      <c r="C26" s="46"/>
      <c r="D26" s="46"/>
      <c r="E26" s="46"/>
      <c r="F26" s="46"/>
      <c r="G26" s="46"/>
      <c r="H26" s="46"/>
      <c r="I26" s="46"/>
      <c r="J26" s="46"/>
      <c r="K26" s="46"/>
    </row>
    <row r="27" spans="3:11" ht="35.1" customHeight="1" x14ac:dyDescent="0.4">
      <c r="C27" s="807" t="s">
        <v>459</v>
      </c>
      <c r="D27" s="807"/>
      <c r="E27" s="807"/>
      <c r="F27" s="807"/>
      <c r="G27" s="807"/>
      <c r="H27" s="807"/>
      <c r="I27" s="807"/>
      <c r="J27" s="807"/>
      <c r="K27" s="807"/>
    </row>
    <row r="28" spans="3:11" ht="69.95" customHeight="1" x14ac:dyDescent="0.4">
      <c r="C28" s="807" t="s">
        <v>461</v>
      </c>
      <c r="D28" s="807"/>
      <c r="E28" s="807"/>
      <c r="F28" s="807"/>
      <c r="G28" s="807"/>
      <c r="H28" s="807"/>
      <c r="I28" s="807"/>
      <c r="J28" s="807"/>
      <c r="K28" s="807"/>
    </row>
    <row r="29" spans="3:11" ht="45" customHeight="1" x14ac:dyDescent="0.4">
      <c r="C29" s="807" t="s">
        <v>460</v>
      </c>
      <c r="D29" s="807"/>
      <c r="E29" s="807"/>
      <c r="F29" s="807"/>
      <c r="G29" s="807"/>
      <c r="H29" s="807"/>
      <c r="I29" s="807"/>
      <c r="J29" s="807"/>
      <c r="K29" s="807"/>
    </row>
    <row r="30" spans="3:11" ht="34.5" customHeight="1" x14ac:dyDescent="0.4">
      <c r="C30" s="807" t="s">
        <v>609</v>
      </c>
      <c r="D30" s="807"/>
      <c r="E30" s="807"/>
      <c r="F30" s="807"/>
      <c r="G30" s="807"/>
      <c r="H30" s="807"/>
      <c r="I30" s="807"/>
      <c r="J30" s="807"/>
      <c r="K30" s="807"/>
    </row>
    <row r="32" spans="3:11" x14ac:dyDescent="0.4">
      <c r="D32" s="47"/>
    </row>
  </sheetData>
  <sheetProtection sheet="1" selectLockedCells="1"/>
  <mergeCells count="34">
    <mergeCell ref="C30:K30"/>
    <mergeCell ref="C29:K29"/>
    <mergeCell ref="C24:D24"/>
    <mergeCell ref="E24:G24"/>
    <mergeCell ref="C25:D25"/>
    <mergeCell ref="E25:H25"/>
    <mergeCell ref="C27:K27"/>
    <mergeCell ref="C28:K28"/>
    <mergeCell ref="I20:I21"/>
    <mergeCell ref="K20:K21"/>
    <mergeCell ref="E21:G21"/>
    <mergeCell ref="E22:H22"/>
    <mergeCell ref="I22:I23"/>
    <mergeCell ref="K22:K23"/>
    <mergeCell ref="E23:H23"/>
    <mergeCell ref="H20:H21"/>
    <mergeCell ref="C16:D16"/>
    <mergeCell ref="C17:D17"/>
    <mergeCell ref="C18:D18"/>
    <mergeCell ref="C19:C23"/>
    <mergeCell ref="E20:G20"/>
    <mergeCell ref="D20:D21"/>
    <mergeCell ref="D22:D23"/>
    <mergeCell ref="K7:K8"/>
    <mergeCell ref="C15:D15"/>
    <mergeCell ref="C7:D9"/>
    <mergeCell ref="E7:E8"/>
    <mergeCell ref="F7:F8"/>
    <mergeCell ref="G7:H7"/>
    <mergeCell ref="C11:D11"/>
    <mergeCell ref="C12:D12"/>
    <mergeCell ref="C13:D13"/>
    <mergeCell ref="C14:D14"/>
    <mergeCell ref="I7:J7"/>
  </mergeCells>
  <phoneticPr fontId="1"/>
  <dataValidations count="1">
    <dataValidation imeMode="off" allowBlank="1" showInputMessage="1" showErrorMessage="1" sqref="E19:H19 E10:K18" xr:uid="{00000000-0002-0000-0500-000000000000}"/>
  </dataValidations>
  <printOptions horizontalCentered="1"/>
  <pageMargins left="0.59055118110236227" right="0.59055118110236227" top="0.74803149606299213" bottom="0.74803149606299213" header="0.31496062992125984" footer="0.31496062992125984"/>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sheetPr>
  <dimension ref="B2:N58"/>
  <sheetViews>
    <sheetView showGridLines="0" zoomScale="90" zoomScaleNormal="90" zoomScaleSheetLayoutView="90" workbookViewId="0">
      <selection activeCell="E32" sqref="E32:F36"/>
    </sheetView>
  </sheetViews>
  <sheetFormatPr defaultRowHeight="18.75" x14ac:dyDescent="0.4"/>
  <cols>
    <col min="1" max="1" width="5.625" customWidth="1"/>
    <col min="2" max="2" width="3.625" customWidth="1"/>
    <col min="3" max="3" width="15.625" customWidth="1"/>
    <col min="4" max="4" width="5.625" customWidth="1"/>
    <col min="5" max="5" width="15.625" customWidth="1"/>
    <col min="6" max="7" width="10.625" customWidth="1"/>
    <col min="8" max="8" width="5.625" customWidth="1"/>
    <col min="9" max="9" width="20.625" customWidth="1"/>
    <col min="10" max="10" width="5.625" customWidth="1"/>
    <col min="11" max="11" width="20.625" customWidth="1"/>
    <col min="12" max="12" width="3.625" customWidth="1"/>
    <col min="13" max="13" width="9.375" bestFit="1" customWidth="1"/>
  </cols>
  <sheetData>
    <row r="2" spans="2:11" ht="20.100000000000001" customHeight="1" x14ac:dyDescent="0.4"/>
    <row r="3" spans="2:11" ht="24.95" customHeight="1" x14ac:dyDescent="0.4">
      <c r="C3" t="s">
        <v>273</v>
      </c>
    </row>
    <row r="4" spans="2:11" ht="24.95" customHeight="1" x14ac:dyDescent="0.4">
      <c r="C4" t="str">
        <f>"（５）職員の充足状況（"&amp;表紙!B2&amp;DBCS(表紙!C2)&amp;"年度の状況）"</f>
        <v>（５）職員の充足状況（令和７年度の状況）</v>
      </c>
    </row>
    <row r="5" spans="2:11" ht="20.100000000000001" customHeight="1" x14ac:dyDescent="0.4"/>
    <row r="6" spans="2:11" ht="24.95" customHeight="1" thickBot="1" x14ac:dyDescent="0.45">
      <c r="B6" s="44"/>
      <c r="C6" s="49" t="str">
        <f>"◎非常勤保育教諭等の常勤換算【監査前月 "&amp;DBCS('表１（新基準）'!P9)&amp;"月１日現在】"</f>
        <v>◎非常勤保育教諭等の常勤換算【監査前月 月１日現在】</v>
      </c>
      <c r="D6" s="44"/>
      <c r="E6" s="44"/>
      <c r="F6" s="44"/>
      <c r="G6" s="44"/>
      <c r="H6" s="44"/>
      <c r="I6" s="44"/>
      <c r="J6" s="49"/>
      <c r="K6" s="44"/>
    </row>
    <row r="7" spans="2:11" ht="43.5" customHeight="1" thickBot="1" x14ac:dyDescent="0.45">
      <c r="B7" s="10"/>
      <c r="C7" s="45" t="s">
        <v>198</v>
      </c>
      <c r="D7" s="1057" t="s">
        <v>315</v>
      </c>
      <c r="E7" s="951"/>
      <c r="F7" s="1057" t="s">
        <v>199</v>
      </c>
      <c r="G7" s="1010"/>
      <c r="H7" s="50" t="s">
        <v>90</v>
      </c>
      <c r="I7" s="89" t="s">
        <v>200</v>
      </c>
      <c r="J7" s="952" t="s">
        <v>201</v>
      </c>
      <c r="K7" s="1058"/>
    </row>
    <row r="8" spans="2:11" ht="30" customHeight="1" thickTop="1" x14ac:dyDescent="0.4">
      <c r="B8" s="10"/>
      <c r="C8" s="1059" t="s">
        <v>463</v>
      </c>
      <c r="D8" s="210"/>
      <c r="E8" s="114" t="str">
        <f>IF(D8="","",INDEX(職員名簿!$E$10:$E$109,MATCH(D8,職員名簿!$C$10:$C$109),0))</f>
        <v/>
      </c>
      <c r="F8" s="1060"/>
      <c r="G8" s="1061"/>
      <c r="H8" s="51" t="s">
        <v>90</v>
      </c>
      <c r="I8" s="210"/>
      <c r="J8" s="91"/>
      <c r="K8" s="213">
        <f>$F8*$I8</f>
        <v>0</v>
      </c>
    </row>
    <row r="9" spans="2:11" ht="30" customHeight="1" x14ac:dyDescent="0.4">
      <c r="B9" s="10"/>
      <c r="C9" s="1059"/>
      <c r="D9" s="211"/>
      <c r="E9" s="114" t="str">
        <f>IF(D9="","",INDEX(職員名簿!$E$10:$E$109,MATCH(D9,職員名簿!$C$10:$C$109),0))</f>
        <v/>
      </c>
      <c r="F9" s="1062"/>
      <c r="G9" s="1063"/>
      <c r="H9" s="51" t="s">
        <v>90</v>
      </c>
      <c r="I9" s="211"/>
      <c r="J9" s="91"/>
      <c r="K9" s="213">
        <f t="shared" ref="K9:K23" si="0">$F9*$I9</f>
        <v>0</v>
      </c>
    </row>
    <row r="10" spans="2:11" ht="30" customHeight="1" x14ac:dyDescent="0.4">
      <c r="B10" s="10"/>
      <c r="C10" s="1059"/>
      <c r="D10" s="211"/>
      <c r="E10" s="114" t="str">
        <f>IF(D10="","",INDEX(職員名簿!$E$10:$E$109,MATCH(D10,職員名簿!$C$10:$C$109),0))</f>
        <v/>
      </c>
      <c r="F10" s="1062"/>
      <c r="G10" s="1063"/>
      <c r="H10" s="51" t="s">
        <v>90</v>
      </c>
      <c r="I10" s="211"/>
      <c r="J10" s="91"/>
      <c r="K10" s="213">
        <f t="shared" si="0"/>
        <v>0</v>
      </c>
    </row>
    <row r="11" spans="2:11" ht="30" customHeight="1" x14ac:dyDescent="0.4">
      <c r="B11" s="10"/>
      <c r="C11" s="1059"/>
      <c r="D11" s="211"/>
      <c r="E11" s="114" t="str">
        <f>IF(D11="","",INDEX(職員名簿!$E$10:$E$109,MATCH(D11,職員名簿!$C$10:$C$109),0))</f>
        <v/>
      </c>
      <c r="F11" s="1062"/>
      <c r="G11" s="1063"/>
      <c r="H11" s="51" t="s">
        <v>90</v>
      </c>
      <c r="I11" s="211"/>
      <c r="J11" s="91"/>
      <c r="K11" s="213">
        <f t="shared" si="0"/>
        <v>0</v>
      </c>
    </row>
    <row r="12" spans="2:11" ht="30" customHeight="1" x14ac:dyDescent="0.4">
      <c r="B12" s="10"/>
      <c r="C12" s="1059"/>
      <c r="D12" s="211"/>
      <c r="E12" s="114" t="str">
        <f>IF(D12="","",INDEX(職員名簿!$E$10:$E$109,MATCH(D12,職員名簿!$C$10:$C$109),0))</f>
        <v/>
      </c>
      <c r="F12" s="1062"/>
      <c r="G12" s="1063"/>
      <c r="H12" s="51" t="s">
        <v>90</v>
      </c>
      <c r="I12" s="211"/>
      <c r="J12" s="91"/>
      <c r="K12" s="213">
        <f t="shared" si="0"/>
        <v>0</v>
      </c>
    </row>
    <row r="13" spans="2:11" ht="30" customHeight="1" x14ac:dyDescent="0.4">
      <c r="B13" s="10"/>
      <c r="C13" s="1059"/>
      <c r="D13" s="211"/>
      <c r="E13" s="114" t="str">
        <f>IF(D13="","",INDEX(職員名簿!$E$10:$E$109,MATCH(D13,職員名簿!$C$10:$C$109),0))</f>
        <v/>
      </c>
      <c r="F13" s="1062"/>
      <c r="G13" s="1063"/>
      <c r="H13" s="51" t="s">
        <v>90</v>
      </c>
      <c r="I13" s="211"/>
      <c r="J13" s="91"/>
      <c r="K13" s="213">
        <f t="shared" si="0"/>
        <v>0</v>
      </c>
    </row>
    <row r="14" spans="2:11" ht="30" customHeight="1" x14ac:dyDescent="0.4">
      <c r="B14" s="10"/>
      <c r="C14" s="1059"/>
      <c r="D14" s="211"/>
      <c r="E14" s="114" t="str">
        <f>IF(D14="","",INDEX(職員名簿!$E$10:$E$109,MATCH(D14,職員名簿!$C$10:$C$109),0))</f>
        <v/>
      </c>
      <c r="F14" s="1062"/>
      <c r="G14" s="1063"/>
      <c r="H14" s="51" t="s">
        <v>90</v>
      </c>
      <c r="I14" s="211"/>
      <c r="J14" s="91"/>
      <c r="K14" s="213">
        <f t="shared" si="0"/>
        <v>0</v>
      </c>
    </row>
    <row r="15" spans="2:11" ht="30" customHeight="1" x14ac:dyDescent="0.4">
      <c r="B15" s="10"/>
      <c r="C15" s="1059"/>
      <c r="D15" s="211"/>
      <c r="E15" s="114" t="str">
        <f>IF(D15="","",INDEX(職員名簿!$E$10:$E$109,MATCH(D15,職員名簿!$C$10:$C$109),0))</f>
        <v/>
      </c>
      <c r="F15" s="1062"/>
      <c r="G15" s="1063"/>
      <c r="H15" s="51" t="s">
        <v>90</v>
      </c>
      <c r="I15" s="211"/>
      <c r="J15" s="91"/>
      <c r="K15" s="213">
        <f t="shared" si="0"/>
        <v>0</v>
      </c>
    </row>
    <row r="16" spans="2:11" ht="30" customHeight="1" x14ac:dyDescent="0.4">
      <c r="B16" s="10"/>
      <c r="C16" s="1059"/>
      <c r="D16" s="211"/>
      <c r="E16" s="114" t="str">
        <f>IF(D16="","",INDEX(職員名簿!$E$10:$E$109,MATCH(D16,職員名簿!$C$10:$C$109),0))</f>
        <v/>
      </c>
      <c r="F16" s="1062"/>
      <c r="G16" s="1063"/>
      <c r="H16" s="51" t="s">
        <v>90</v>
      </c>
      <c r="I16" s="211"/>
      <c r="J16" s="91"/>
      <c r="K16" s="213">
        <f t="shared" si="0"/>
        <v>0</v>
      </c>
    </row>
    <row r="17" spans="2:14" ht="30" customHeight="1" x14ac:dyDescent="0.4">
      <c r="B17" s="10"/>
      <c r="C17" s="1059"/>
      <c r="D17" s="211"/>
      <c r="E17" s="114" t="str">
        <f>IF(D17="","",INDEX(職員名簿!$E$10:$E$109,MATCH(D17,職員名簿!$C$10:$C$109),0))</f>
        <v/>
      </c>
      <c r="F17" s="1062"/>
      <c r="G17" s="1063"/>
      <c r="H17" s="51" t="s">
        <v>90</v>
      </c>
      <c r="I17" s="211"/>
      <c r="J17" s="91"/>
      <c r="K17" s="213">
        <f t="shared" si="0"/>
        <v>0</v>
      </c>
    </row>
    <row r="18" spans="2:14" ht="30" customHeight="1" x14ac:dyDescent="0.4">
      <c r="B18" s="10"/>
      <c r="C18" s="1059" t="s">
        <v>202</v>
      </c>
      <c r="D18" s="211"/>
      <c r="E18" s="114" t="str">
        <f>IF(D18="","",INDEX(職員名簿!$E$10:$E$109,MATCH(D18,職員名簿!$C$10:$C$109),0))</f>
        <v/>
      </c>
      <c r="F18" s="1062"/>
      <c r="G18" s="1063"/>
      <c r="H18" s="51" t="s">
        <v>90</v>
      </c>
      <c r="I18" s="211"/>
      <c r="J18" s="91"/>
      <c r="K18" s="213">
        <f t="shared" si="0"/>
        <v>0</v>
      </c>
    </row>
    <row r="19" spans="2:14" ht="30" customHeight="1" x14ac:dyDescent="0.4">
      <c r="B19" s="10"/>
      <c r="C19" s="1059"/>
      <c r="D19" s="211"/>
      <c r="E19" s="114" t="str">
        <f>IF(D19="","",INDEX(職員名簿!$E$10:$E$109,MATCH(D19,職員名簿!$C$10:$C$109),0))</f>
        <v/>
      </c>
      <c r="F19" s="1062"/>
      <c r="G19" s="1063"/>
      <c r="H19" s="51" t="s">
        <v>90</v>
      </c>
      <c r="I19" s="211"/>
      <c r="J19" s="91"/>
      <c r="K19" s="213">
        <f t="shared" si="0"/>
        <v>0</v>
      </c>
    </row>
    <row r="20" spans="2:14" ht="30" customHeight="1" x14ac:dyDescent="0.4">
      <c r="B20" s="10"/>
      <c r="C20" s="1059"/>
      <c r="D20" s="211"/>
      <c r="E20" s="114" t="str">
        <f>IF(D20="","",INDEX(職員名簿!$E$10:$E$109,MATCH(D20,職員名簿!$C$10:$C$109),0))</f>
        <v/>
      </c>
      <c r="F20" s="1062"/>
      <c r="G20" s="1063"/>
      <c r="H20" s="51" t="s">
        <v>90</v>
      </c>
      <c r="I20" s="211"/>
      <c r="J20" s="91"/>
      <c r="K20" s="213">
        <f t="shared" si="0"/>
        <v>0</v>
      </c>
    </row>
    <row r="21" spans="2:14" ht="30" customHeight="1" x14ac:dyDescent="0.4">
      <c r="B21" s="10"/>
      <c r="C21" s="1059" t="s">
        <v>464</v>
      </c>
      <c r="D21" s="211"/>
      <c r="E21" s="114" t="str">
        <f>IF(D21="","",INDEX(職員名簿!$E$10:$E$109,MATCH(D21,職員名簿!$C$10:$C$109),0))</f>
        <v/>
      </c>
      <c r="F21" s="1062"/>
      <c r="G21" s="1063"/>
      <c r="H21" s="51" t="s">
        <v>90</v>
      </c>
      <c r="I21" s="211"/>
      <c r="J21" s="91"/>
      <c r="K21" s="213">
        <f t="shared" si="0"/>
        <v>0</v>
      </c>
    </row>
    <row r="22" spans="2:14" ht="30" customHeight="1" x14ac:dyDescent="0.4">
      <c r="B22" s="10"/>
      <c r="C22" s="1059"/>
      <c r="D22" s="211"/>
      <c r="E22" s="114" t="str">
        <f>IF(D22="","",INDEX(職員名簿!$E$10:$E$109,MATCH(D22,職員名簿!$C$10:$C$109),0))</f>
        <v/>
      </c>
      <c r="F22" s="1062"/>
      <c r="G22" s="1063"/>
      <c r="H22" s="51" t="s">
        <v>90</v>
      </c>
      <c r="I22" s="211"/>
      <c r="J22" s="91"/>
      <c r="K22" s="213">
        <f t="shared" si="0"/>
        <v>0</v>
      </c>
    </row>
    <row r="23" spans="2:14" ht="30" customHeight="1" thickBot="1" x14ac:dyDescent="0.45">
      <c r="B23" s="10"/>
      <c r="C23" s="1064"/>
      <c r="D23" s="212"/>
      <c r="E23" s="114" t="str">
        <f>IF(D23="","",INDEX(職員名簿!$E$10:$E$109,MATCH(D23,職員名簿!$C$10:$C$109),0))</f>
        <v/>
      </c>
      <c r="F23" s="1065"/>
      <c r="G23" s="1066"/>
      <c r="H23" s="51" t="s">
        <v>90</v>
      </c>
      <c r="I23" s="212"/>
      <c r="J23" s="101"/>
      <c r="K23" s="214">
        <f t="shared" si="0"/>
        <v>0</v>
      </c>
    </row>
    <row r="24" spans="2:14" ht="30" customHeight="1" thickTop="1" thickBot="1" x14ac:dyDescent="0.45">
      <c r="B24" s="10"/>
      <c r="C24" s="1067" t="s">
        <v>203</v>
      </c>
      <c r="D24" s="1011"/>
      <c r="E24" s="1068"/>
      <c r="F24" s="1011"/>
      <c r="G24" s="1011"/>
      <c r="H24" s="1068"/>
      <c r="I24" s="1069"/>
      <c r="J24" s="99" t="s">
        <v>204</v>
      </c>
      <c r="K24" s="215">
        <f>SUM($K$8:$K$23)</f>
        <v>0</v>
      </c>
    </row>
    <row r="25" spans="2:14" ht="30" customHeight="1" thickTop="1" x14ac:dyDescent="0.4">
      <c r="B25" s="10"/>
      <c r="C25" s="1070" t="s">
        <v>205</v>
      </c>
      <c r="D25" s="210"/>
      <c r="E25" s="114" t="str">
        <f>IF(D25="","",INDEX(職員名簿!$E$10:$E$109,MATCH(D25,職員名簿!$C$10:$C$109),0))</f>
        <v/>
      </c>
      <c r="F25" s="1060"/>
      <c r="G25" s="1061"/>
      <c r="H25" s="50" t="s">
        <v>90</v>
      </c>
      <c r="I25" s="210"/>
      <c r="J25" s="100"/>
      <c r="K25" s="216">
        <f>$F25*$I25</f>
        <v>0</v>
      </c>
    </row>
    <row r="26" spans="2:14" ht="30" customHeight="1" x14ac:dyDescent="0.4">
      <c r="B26" s="10"/>
      <c r="C26" s="1059"/>
      <c r="D26" s="211"/>
      <c r="E26" s="114" t="str">
        <f>IF(D26="","",INDEX(職員名簿!$E$10:$E$109,MATCH(D26,職員名簿!$C$10:$C$109),0))</f>
        <v/>
      </c>
      <c r="F26" s="1062"/>
      <c r="G26" s="1063"/>
      <c r="H26" s="51" t="s">
        <v>90</v>
      </c>
      <c r="I26" s="211"/>
      <c r="J26" s="91"/>
      <c r="K26" s="213">
        <f>$F26*$I26</f>
        <v>0</v>
      </c>
    </row>
    <row r="27" spans="2:14" ht="30" customHeight="1" thickBot="1" x14ac:dyDescent="0.45">
      <c r="B27" s="10"/>
      <c r="C27" s="1059"/>
      <c r="D27" s="212"/>
      <c r="E27" s="114" t="str">
        <f>IF(D27="","",INDEX(職員名簿!$E$10:$E$109,MATCH(D27,職員名簿!$C$10:$C$109),0))</f>
        <v/>
      </c>
      <c r="F27" s="1065"/>
      <c r="G27" s="1066"/>
      <c r="H27" s="51" t="s">
        <v>90</v>
      </c>
      <c r="I27" s="212"/>
      <c r="J27" s="92"/>
      <c r="K27" s="217">
        <f>$F27*$I27</f>
        <v>0</v>
      </c>
    </row>
    <row r="28" spans="2:14" ht="30" customHeight="1" thickTop="1" thickBot="1" x14ac:dyDescent="0.45">
      <c r="B28" s="10"/>
      <c r="C28" s="1074" t="s">
        <v>206</v>
      </c>
      <c r="D28" s="1075"/>
      <c r="E28" s="1075"/>
      <c r="F28" s="1075"/>
      <c r="G28" s="1075"/>
      <c r="H28" s="1075"/>
      <c r="I28" s="1076"/>
      <c r="J28" s="52" t="s">
        <v>207</v>
      </c>
      <c r="K28" s="215">
        <f>SUM(K24,K25:K27)</f>
        <v>0</v>
      </c>
    </row>
    <row r="29" spans="2:14" ht="38.25" customHeight="1" x14ac:dyDescent="0.4">
      <c r="B29" s="807" t="s">
        <v>316</v>
      </c>
      <c r="C29" s="1078"/>
      <c r="D29" s="1078"/>
      <c r="E29" s="1078"/>
      <c r="F29" s="1078"/>
      <c r="G29" s="1078"/>
      <c r="H29" s="1078"/>
      <c r="I29" s="1078"/>
      <c r="J29" s="1078"/>
      <c r="K29" s="1078"/>
    </row>
    <row r="30" spans="2:14" ht="39" customHeight="1" thickBot="1" x14ac:dyDescent="0.45">
      <c r="B30" s="1091"/>
      <c r="C30" s="1092"/>
      <c r="D30" s="1092"/>
      <c r="E30" s="1092"/>
      <c r="F30" s="1092"/>
      <c r="G30" s="1092"/>
      <c r="H30" s="1092"/>
      <c r="I30" s="1092"/>
      <c r="J30" s="1092"/>
      <c r="K30" s="1092"/>
      <c r="N30" s="387"/>
    </row>
    <row r="31" spans="2:14" ht="20.100000000000001" customHeight="1" thickBot="1" x14ac:dyDescent="0.45">
      <c r="B31" s="10"/>
      <c r="C31" s="1071" t="s">
        <v>208</v>
      </c>
      <c r="D31" s="1079"/>
      <c r="E31" s="1080" t="s">
        <v>209</v>
      </c>
      <c r="F31" s="1081"/>
      <c r="G31" s="1071" t="s">
        <v>276</v>
      </c>
      <c r="H31" s="1010"/>
      <c r="I31" s="1082"/>
      <c r="J31" s="1010" t="s">
        <v>210</v>
      </c>
      <c r="K31" s="1072"/>
    </row>
    <row r="32" spans="2:14" ht="20.100000000000001" customHeight="1" thickTop="1" x14ac:dyDescent="0.4">
      <c r="B32" s="10"/>
      <c r="C32" s="1073"/>
      <c r="D32" s="1011"/>
      <c r="E32" s="1085"/>
      <c r="F32" s="1086"/>
      <c r="G32" s="1011"/>
      <c r="H32" s="1011"/>
      <c r="I32" s="1083"/>
      <c r="J32" s="1047" t="str">
        <f>IF(E32="","",ROUNDDOWN(K24/E32,0))</f>
        <v/>
      </c>
      <c r="K32" s="1077"/>
    </row>
    <row r="33" spans="2:11" ht="20.100000000000001" customHeight="1" x14ac:dyDescent="0.4">
      <c r="B33" s="10"/>
      <c r="C33" s="1073"/>
      <c r="D33" s="1011"/>
      <c r="E33" s="1087"/>
      <c r="F33" s="1088"/>
      <c r="G33" s="1011"/>
      <c r="H33" s="1011"/>
      <c r="I33" s="1083"/>
      <c r="J33" s="1047"/>
      <c r="K33" s="1077"/>
    </row>
    <row r="34" spans="2:11" ht="20.100000000000001" customHeight="1" x14ac:dyDescent="0.4">
      <c r="B34" s="10"/>
      <c r="C34" s="1073"/>
      <c r="D34" s="1011"/>
      <c r="E34" s="1087"/>
      <c r="F34" s="1088"/>
      <c r="G34" s="1011"/>
      <c r="H34" s="1011"/>
      <c r="I34" s="1083"/>
      <c r="J34" s="1047"/>
      <c r="K34" s="1077"/>
    </row>
    <row r="35" spans="2:11" ht="20.100000000000001" customHeight="1" x14ac:dyDescent="0.4">
      <c r="B35" s="10"/>
      <c r="C35" s="1073"/>
      <c r="D35" s="1011"/>
      <c r="E35" s="1087"/>
      <c r="F35" s="1088"/>
      <c r="G35" s="1011"/>
      <c r="H35" s="1011"/>
      <c r="I35" s="1083"/>
      <c r="J35" s="1047"/>
      <c r="K35" s="1077"/>
    </row>
    <row r="36" spans="2:11" ht="20.100000000000001" customHeight="1" thickBot="1" x14ac:dyDescent="0.45">
      <c r="B36" s="10"/>
      <c r="C36" s="1074"/>
      <c r="D36" s="1075"/>
      <c r="E36" s="1089"/>
      <c r="F36" s="1090"/>
      <c r="G36" s="1075"/>
      <c r="H36" s="1075"/>
      <c r="I36" s="1084"/>
      <c r="J36" s="1075" t="s">
        <v>211</v>
      </c>
      <c r="K36" s="1076"/>
    </row>
    <row r="37" spans="2:11" ht="20.100000000000001" customHeight="1" x14ac:dyDescent="0.4">
      <c r="B37" s="10"/>
      <c r="C37" s="48"/>
      <c r="D37" s="48"/>
      <c r="E37" s="48"/>
      <c r="F37" s="53"/>
      <c r="G37" s="1071" t="s">
        <v>277</v>
      </c>
      <c r="H37" s="1010"/>
      <c r="I37" s="1072"/>
      <c r="J37" s="1071" t="s">
        <v>210</v>
      </c>
      <c r="K37" s="1072"/>
    </row>
    <row r="38" spans="2:11" ht="20.100000000000001" customHeight="1" x14ac:dyDescent="0.4">
      <c r="B38" s="10"/>
      <c r="C38" s="54"/>
      <c r="D38" s="54"/>
      <c r="E38" s="48"/>
      <c r="F38" s="53"/>
      <c r="G38" s="1073"/>
      <c r="H38" s="1011"/>
      <c r="I38" s="1069"/>
      <c r="J38" s="1046" t="str">
        <f>IF(E32="","",ROUNDDOWN(K28/E32,0))</f>
        <v/>
      </c>
      <c r="K38" s="1077"/>
    </row>
    <row r="39" spans="2:11" ht="20.100000000000001" customHeight="1" x14ac:dyDescent="0.4">
      <c r="B39" s="10"/>
      <c r="C39" s="54"/>
      <c r="D39" s="54"/>
      <c r="E39" s="48"/>
      <c r="F39" s="53"/>
      <c r="G39" s="1073"/>
      <c r="H39" s="1011"/>
      <c r="I39" s="1069"/>
      <c r="J39" s="1046"/>
      <c r="K39" s="1077"/>
    </row>
    <row r="40" spans="2:11" ht="20.100000000000001" customHeight="1" x14ac:dyDescent="0.4">
      <c r="B40" s="10"/>
      <c r="C40" s="54"/>
      <c r="D40" s="54"/>
      <c r="E40" s="48"/>
      <c r="F40" s="53"/>
      <c r="G40" s="1073"/>
      <c r="H40" s="1011"/>
      <c r="I40" s="1069"/>
      <c r="J40" s="1046"/>
      <c r="K40" s="1077"/>
    </row>
    <row r="41" spans="2:11" ht="20.100000000000001" customHeight="1" x14ac:dyDescent="0.4">
      <c r="B41" s="10"/>
      <c r="C41" s="54"/>
      <c r="D41" s="54"/>
      <c r="E41" s="48"/>
      <c r="F41" s="53"/>
      <c r="G41" s="1073"/>
      <c r="H41" s="1011"/>
      <c r="I41" s="1069"/>
      <c r="J41" s="1046"/>
      <c r="K41" s="1077"/>
    </row>
    <row r="42" spans="2:11" ht="20.100000000000001" customHeight="1" thickBot="1" x14ac:dyDescent="0.45">
      <c r="B42" s="10"/>
      <c r="C42" s="54"/>
      <c r="D42" s="54"/>
      <c r="E42" s="48"/>
      <c r="F42" s="53"/>
      <c r="G42" s="1074"/>
      <c r="H42" s="1075"/>
      <c r="I42" s="1076"/>
      <c r="J42" s="1074" t="s">
        <v>212</v>
      </c>
      <c r="K42" s="1076"/>
    </row>
    <row r="43" spans="2:11" x14ac:dyDescent="0.4">
      <c r="C43" s="55"/>
      <c r="D43" s="55"/>
    </row>
    <row r="44" spans="2:11" x14ac:dyDescent="0.4">
      <c r="C44" s="55"/>
      <c r="D44" s="55"/>
    </row>
    <row r="45" spans="2:11" x14ac:dyDescent="0.4">
      <c r="C45" s="55"/>
      <c r="D45" s="55"/>
    </row>
    <row r="46" spans="2:11" x14ac:dyDescent="0.4">
      <c r="C46" s="55"/>
      <c r="D46" s="55"/>
    </row>
    <row r="47" spans="2:11" x14ac:dyDescent="0.4">
      <c r="C47" s="55"/>
      <c r="D47" s="55"/>
    </row>
    <row r="48" spans="2:11" x14ac:dyDescent="0.4">
      <c r="C48" s="55"/>
      <c r="D48" s="55"/>
    </row>
    <row r="49" spans="3:4" x14ac:dyDescent="0.4">
      <c r="C49" s="55"/>
      <c r="D49" s="55"/>
    </row>
    <row r="50" spans="3:4" x14ac:dyDescent="0.4">
      <c r="C50" s="55"/>
      <c r="D50" s="55"/>
    </row>
    <row r="51" spans="3:4" x14ac:dyDescent="0.4">
      <c r="C51" s="55"/>
      <c r="D51" s="55"/>
    </row>
    <row r="52" spans="3:4" x14ac:dyDescent="0.4">
      <c r="C52" s="55"/>
      <c r="D52" s="55"/>
    </row>
    <row r="53" spans="3:4" x14ac:dyDescent="0.4">
      <c r="C53" s="55"/>
      <c r="D53" s="55"/>
    </row>
    <row r="54" spans="3:4" x14ac:dyDescent="0.4">
      <c r="C54" s="55"/>
      <c r="D54" s="55"/>
    </row>
    <row r="55" spans="3:4" x14ac:dyDescent="0.4">
      <c r="C55" s="55"/>
      <c r="D55" s="55"/>
    </row>
    <row r="56" spans="3:4" x14ac:dyDescent="0.4">
      <c r="C56" s="55"/>
      <c r="D56" s="55"/>
    </row>
    <row r="58" spans="3:4" x14ac:dyDescent="0.4">
      <c r="C58" s="56"/>
      <c r="D58" s="56"/>
    </row>
  </sheetData>
  <sheetProtection sheet="1" selectLockedCells="1"/>
  <mergeCells count="41">
    <mergeCell ref="G37:I42"/>
    <mergeCell ref="J37:K37"/>
    <mergeCell ref="J38:K41"/>
    <mergeCell ref="J42:K42"/>
    <mergeCell ref="C28:I28"/>
    <mergeCell ref="B29:K29"/>
    <mergeCell ref="C31:D36"/>
    <mergeCell ref="E31:F31"/>
    <mergeCell ref="G31:I36"/>
    <mergeCell ref="J31:K31"/>
    <mergeCell ref="E32:F36"/>
    <mergeCell ref="J32:K35"/>
    <mergeCell ref="J36:K36"/>
    <mergeCell ref="B30:K30"/>
    <mergeCell ref="C24:I24"/>
    <mergeCell ref="C25:C27"/>
    <mergeCell ref="F25:G25"/>
    <mergeCell ref="F26:G26"/>
    <mergeCell ref="F27:G27"/>
    <mergeCell ref="C18:C20"/>
    <mergeCell ref="F18:G18"/>
    <mergeCell ref="F19:G19"/>
    <mergeCell ref="F20:G20"/>
    <mergeCell ref="C21:C23"/>
    <mergeCell ref="F21:G21"/>
    <mergeCell ref="F22:G22"/>
    <mergeCell ref="F23:G23"/>
    <mergeCell ref="D7:E7"/>
    <mergeCell ref="F7:G7"/>
    <mergeCell ref="J7:K7"/>
    <mergeCell ref="C8:C17"/>
    <mergeCell ref="F8:G8"/>
    <mergeCell ref="F9:G9"/>
    <mergeCell ref="F10:G10"/>
    <mergeCell ref="F11:G11"/>
    <mergeCell ref="F12:G12"/>
    <mergeCell ref="F13:G13"/>
    <mergeCell ref="F14:G14"/>
    <mergeCell ref="F15:G15"/>
    <mergeCell ref="F16:G16"/>
    <mergeCell ref="F17:G17"/>
  </mergeCells>
  <phoneticPr fontId="1"/>
  <dataValidations count="1">
    <dataValidation imeMode="off" allowBlank="1" showInputMessage="1" showErrorMessage="1" sqref="F25:G27 I25:I27 F8:G23 I8:I23 D25:D27 D8:D23" xr:uid="{00000000-0002-0000-0600-000000000000}"/>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B2:V36"/>
  <sheetViews>
    <sheetView showGridLines="0" zoomScale="90" zoomScaleNormal="90" zoomScaleSheetLayoutView="95" workbookViewId="0">
      <selection activeCell="P24" sqref="P24:Q24"/>
    </sheetView>
  </sheetViews>
  <sheetFormatPr defaultRowHeight="18.75" x14ac:dyDescent="0.4"/>
  <cols>
    <col min="1" max="2" width="5.625" customWidth="1"/>
    <col min="3" max="4" width="10.625" customWidth="1"/>
    <col min="5" max="7" width="5.625" customWidth="1"/>
    <col min="8" max="8" width="5" customWidth="1"/>
    <col min="9" max="9" width="4.375" customWidth="1"/>
    <col min="10" max="16" width="5.625" customWidth="1"/>
    <col min="17" max="17" width="10" customWidth="1"/>
    <col min="18" max="18" width="3.625" customWidth="1"/>
  </cols>
  <sheetData>
    <row r="2" spans="2:17" ht="20.100000000000001" customHeight="1" x14ac:dyDescent="0.4"/>
    <row r="3" spans="2:17" ht="20.100000000000001" customHeight="1" x14ac:dyDescent="0.4">
      <c r="B3" t="s">
        <v>274</v>
      </c>
    </row>
    <row r="4" spans="2:17" ht="20.100000000000001" customHeight="1" x14ac:dyDescent="0.4">
      <c r="B4" s="580" t="s">
        <v>469</v>
      </c>
      <c r="C4" s="580"/>
      <c r="D4" s="580"/>
      <c r="E4" s="580"/>
      <c r="F4" s="580"/>
      <c r="G4" s="580"/>
      <c r="H4" s="580"/>
      <c r="I4" s="580"/>
      <c r="J4" s="580"/>
      <c r="K4" s="580"/>
      <c r="L4" s="580"/>
      <c r="M4" s="580"/>
      <c r="N4" s="580"/>
      <c r="O4" s="580"/>
      <c r="P4" s="580"/>
      <c r="Q4" s="580"/>
    </row>
    <row r="5" spans="2:17" ht="20.100000000000001" customHeight="1" x14ac:dyDescent="0.4"/>
    <row r="6" spans="2:17" ht="20.100000000000001" customHeight="1" x14ac:dyDescent="0.4">
      <c r="C6" s="580" t="s">
        <v>468</v>
      </c>
      <c r="D6" s="580"/>
      <c r="E6" s="580"/>
      <c r="F6" s="580"/>
      <c r="G6" s="580"/>
      <c r="H6" s="580"/>
      <c r="I6" s="580"/>
      <c r="J6" s="580"/>
      <c r="K6" s="580"/>
      <c r="L6" s="580"/>
      <c r="M6" s="580"/>
      <c r="N6" s="580"/>
      <c r="O6" s="580"/>
      <c r="P6" s="580"/>
      <c r="Q6" s="580"/>
    </row>
    <row r="7" spans="2:17" ht="20.100000000000001" customHeight="1" x14ac:dyDescent="0.4"/>
    <row r="8" spans="2:17" ht="20.100000000000001" customHeight="1" x14ac:dyDescent="0.4">
      <c r="C8" s="601" t="str">
        <f>"【監査前月 "&amp;DBCS('表１（新基準）'!P9)&amp;"月１日現在】"</f>
        <v>【監査前月 月１日現在】</v>
      </c>
      <c r="D8" s="601"/>
      <c r="E8" s="601"/>
      <c r="F8" s="601"/>
      <c r="G8" s="601"/>
      <c r="H8" s="601"/>
      <c r="I8" s="601"/>
      <c r="J8" s="601"/>
      <c r="K8" s="601"/>
      <c r="L8" s="601"/>
      <c r="M8" s="601"/>
      <c r="N8" s="601"/>
      <c r="O8" s="601"/>
      <c r="P8" s="601"/>
      <c r="Q8" s="601"/>
    </row>
    <row r="9" spans="2:17" ht="24.95" customHeight="1" thickBot="1" x14ac:dyDescent="0.45">
      <c r="C9" s="102" t="s">
        <v>466</v>
      </c>
      <c r="D9" s="103" t="s">
        <v>93</v>
      </c>
      <c r="E9" s="721" t="s">
        <v>96</v>
      </c>
      <c r="F9" s="722"/>
      <c r="G9" s="721" t="s">
        <v>278</v>
      </c>
      <c r="H9" s="722"/>
      <c r="I9" s="721" t="s">
        <v>97</v>
      </c>
      <c r="J9" s="722"/>
      <c r="K9" s="721" t="s">
        <v>280</v>
      </c>
      <c r="L9" s="722"/>
      <c r="M9" s="721" t="s">
        <v>94</v>
      </c>
      <c r="N9" s="722"/>
      <c r="O9" s="721" t="s">
        <v>281</v>
      </c>
      <c r="P9" s="722"/>
      <c r="Q9" s="103" t="s">
        <v>95</v>
      </c>
    </row>
    <row r="10" spans="2:17" ht="24.95" customHeight="1" thickTop="1" thickBot="1" x14ac:dyDescent="0.45">
      <c r="C10" s="88" t="s">
        <v>467</v>
      </c>
      <c r="D10" s="148"/>
      <c r="E10" s="1117"/>
      <c r="F10" s="1118"/>
      <c r="G10" s="1117"/>
      <c r="H10" s="1118"/>
      <c r="I10" s="1117"/>
      <c r="J10" s="1118"/>
      <c r="K10" s="1117"/>
      <c r="L10" s="1118"/>
      <c r="M10" s="1117"/>
      <c r="N10" s="1118"/>
      <c r="O10" s="1117"/>
      <c r="P10" s="637"/>
      <c r="Q10" s="147">
        <f>SUM(D10:P10)</f>
        <v>0</v>
      </c>
    </row>
    <row r="11" spans="2:17" ht="20.100000000000001" customHeight="1" thickTop="1" x14ac:dyDescent="0.4"/>
    <row r="12" spans="2:17" s="228" customFormat="1" ht="20.100000000000001" customHeight="1" thickBot="1" x14ac:dyDescent="0.45">
      <c r="C12" s="228" t="s">
        <v>484</v>
      </c>
    </row>
    <row r="13" spans="2:17" s="228" customFormat="1" ht="24.95" customHeight="1" thickTop="1" thickBot="1" x14ac:dyDescent="0.45">
      <c r="C13" s="260"/>
    </row>
    <row r="14" spans="2:17" s="228" customFormat="1" ht="35.1" customHeight="1" thickTop="1" x14ac:dyDescent="0.4">
      <c r="C14" s="1151" t="s">
        <v>480</v>
      </c>
      <c r="D14" s="1152"/>
      <c r="E14" s="1152"/>
      <c r="F14" s="1152"/>
      <c r="G14" s="1152"/>
      <c r="H14" s="1152"/>
      <c r="I14" s="1152"/>
      <c r="J14" s="1152"/>
      <c r="K14" s="1152"/>
      <c r="L14" s="1152"/>
      <c r="M14" s="1152"/>
      <c r="N14" s="1152"/>
      <c r="O14" s="1152"/>
      <c r="P14" s="1152"/>
      <c r="Q14" s="1152"/>
    </row>
    <row r="15" spans="2:17" s="228" customFormat="1" ht="35.1" customHeight="1" x14ac:dyDescent="0.4">
      <c r="C15" s="1154" t="s">
        <v>481</v>
      </c>
      <c r="D15" s="1154"/>
      <c r="E15" s="1154"/>
      <c r="F15" s="1154"/>
      <c r="G15" s="1154"/>
      <c r="H15" s="1154"/>
      <c r="I15" s="1154"/>
      <c r="J15" s="1154"/>
      <c r="K15" s="1154"/>
      <c r="L15" s="1154"/>
      <c r="M15" s="1154"/>
      <c r="N15" s="1154"/>
      <c r="O15" s="1154"/>
      <c r="P15" s="1154"/>
      <c r="Q15" s="1154"/>
    </row>
    <row r="16" spans="2:17" s="228" customFormat="1" ht="35.1" customHeight="1" x14ac:dyDescent="0.4">
      <c r="C16" s="1153" t="s">
        <v>482</v>
      </c>
      <c r="D16" s="1153"/>
      <c r="E16" s="1153"/>
      <c r="F16" s="1153"/>
      <c r="G16" s="1153"/>
      <c r="H16" s="1153"/>
      <c r="I16" s="1153"/>
      <c r="J16" s="1153"/>
      <c r="K16" s="1153"/>
      <c r="L16" s="1153"/>
      <c r="M16" s="1153"/>
      <c r="N16" s="1153"/>
      <c r="O16" s="1153"/>
      <c r="P16" s="1153"/>
      <c r="Q16" s="1153"/>
    </row>
    <row r="17" spans="3:22" s="228" customFormat="1" ht="20.100000000000001" customHeight="1" x14ac:dyDescent="0.4">
      <c r="C17" s="20"/>
    </row>
    <row r="18" spans="3:22" ht="20.100000000000001" customHeight="1" x14ac:dyDescent="0.4">
      <c r="C18" s="627" t="s">
        <v>470</v>
      </c>
      <c r="D18" s="627"/>
      <c r="E18" s="627"/>
      <c r="F18" s="627"/>
      <c r="G18" s="627"/>
      <c r="H18" s="627"/>
      <c r="I18" s="627"/>
      <c r="J18" s="627"/>
      <c r="K18" s="627"/>
      <c r="L18" s="627"/>
      <c r="M18" s="627"/>
      <c r="N18" s="627"/>
      <c r="O18" s="627"/>
      <c r="P18" s="627"/>
      <c r="Q18" s="627"/>
    </row>
    <row r="19" spans="3:22" ht="24.95" customHeight="1" x14ac:dyDescent="0.4">
      <c r="C19" s="601" t="str">
        <f>"【監査前月 "&amp;DBCS('表１（新基準）'!P9)&amp;"月１日現在】"</f>
        <v>【監査前月 月１日現在】</v>
      </c>
      <c r="D19" s="601"/>
      <c r="E19" s="601"/>
      <c r="F19" s="601"/>
      <c r="G19" s="601"/>
      <c r="H19" s="601"/>
      <c r="I19" s="601"/>
      <c r="J19" s="601"/>
      <c r="K19" s="601"/>
      <c r="L19" s="601"/>
      <c r="M19" s="601"/>
      <c r="N19" s="601"/>
      <c r="O19" s="601"/>
      <c r="P19" s="601"/>
      <c r="Q19" s="601"/>
    </row>
    <row r="20" spans="3:22" ht="22.5" customHeight="1" x14ac:dyDescent="0.4">
      <c r="C20" s="598" t="s">
        <v>477</v>
      </c>
      <c r="D20" s="600"/>
      <c r="E20" s="546" t="s">
        <v>99</v>
      </c>
      <c r="F20" s="597"/>
      <c r="G20" s="597"/>
      <c r="H20" s="597"/>
      <c r="I20" s="597"/>
      <c r="J20" s="597"/>
      <c r="K20" s="597"/>
      <c r="L20" s="547"/>
      <c r="M20" s="598" t="s">
        <v>279</v>
      </c>
      <c r="N20" s="599"/>
      <c r="O20" s="599"/>
      <c r="P20" s="599"/>
      <c r="Q20" s="600"/>
    </row>
    <row r="21" spans="3:22" ht="22.5" customHeight="1" x14ac:dyDescent="0.4">
      <c r="C21" s="606"/>
      <c r="D21" s="608"/>
      <c r="E21" s="546" t="s">
        <v>98</v>
      </c>
      <c r="F21" s="597"/>
      <c r="G21" s="1155" t="s">
        <v>479</v>
      </c>
      <c r="H21" s="1156"/>
      <c r="I21" s="1156"/>
      <c r="J21" s="1156"/>
      <c r="K21" s="1108" t="s">
        <v>100</v>
      </c>
      <c r="L21" s="1109"/>
      <c r="M21" s="1110"/>
      <c r="N21" s="817"/>
      <c r="O21" s="817"/>
      <c r="P21" s="817"/>
      <c r="Q21" s="1111"/>
    </row>
    <row r="22" spans="3:22" s="228" customFormat="1" ht="30" customHeight="1" thickBot="1" x14ac:dyDescent="0.45">
      <c r="C22" s="363" t="s">
        <v>485</v>
      </c>
      <c r="D22" s="235"/>
      <c r="E22" s="230"/>
      <c r="F22" s="231"/>
      <c r="G22" s="256"/>
      <c r="H22" s="259"/>
      <c r="I22" s="259"/>
      <c r="J22" s="256"/>
      <c r="K22" s="241"/>
      <c r="L22" s="242"/>
      <c r="M22" s="230"/>
      <c r="N22" s="231"/>
      <c r="O22" s="231"/>
      <c r="P22" s="257"/>
      <c r="Q22" s="258"/>
    </row>
    <row r="23" spans="3:22" s="228" customFormat="1" ht="30" customHeight="1" thickTop="1" thickBot="1" x14ac:dyDescent="0.45">
      <c r="C23" s="1112" t="s">
        <v>582</v>
      </c>
      <c r="D23" s="1113"/>
      <c r="E23" s="1121" t="s">
        <v>483</v>
      </c>
      <c r="F23" s="1122"/>
      <c r="G23" s="1123"/>
      <c r="H23" s="615"/>
      <c r="I23" s="617"/>
      <c r="J23" s="234" t="s">
        <v>91</v>
      </c>
      <c r="K23" s="1119">
        <f>IF(H23=0,0,IF(H23=1,180,IF(H23&gt;=2,320+100*(H23-2),"")))</f>
        <v>0</v>
      </c>
      <c r="L23" s="1120"/>
      <c r="M23" s="1124"/>
      <c r="N23" s="1125"/>
      <c r="O23" s="1125"/>
      <c r="P23" s="1126"/>
      <c r="Q23" s="1127"/>
      <c r="R23" s="353"/>
    </row>
    <row r="24" spans="3:22" s="228" customFormat="1" ht="30" customHeight="1" thickTop="1" x14ac:dyDescent="0.4">
      <c r="C24" s="1114" t="s">
        <v>474</v>
      </c>
      <c r="D24" s="1115"/>
      <c r="E24" s="1110">
        <v>1.65</v>
      </c>
      <c r="F24" s="817">
        <v>1.65</v>
      </c>
      <c r="G24" s="234" t="s">
        <v>90</v>
      </c>
      <c r="H24" s="618"/>
      <c r="I24" s="620"/>
      <c r="J24" s="234" t="s">
        <v>91</v>
      </c>
      <c r="K24" s="1119">
        <f>$E24*$H24</f>
        <v>0</v>
      </c>
      <c r="L24" s="1120"/>
      <c r="M24" s="1110" t="s">
        <v>6</v>
      </c>
      <c r="N24" s="817"/>
      <c r="O24" s="644"/>
      <c r="P24" s="1132"/>
      <c r="Q24" s="1133"/>
    </row>
    <row r="25" spans="3:22" s="228" customFormat="1" ht="30" customHeight="1" x14ac:dyDescent="0.4">
      <c r="C25" s="1116" t="s">
        <v>475</v>
      </c>
      <c r="D25" s="1115"/>
      <c r="E25" s="1128">
        <v>3.3</v>
      </c>
      <c r="F25" s="1129">
        <v>1.65</v>
      </c>
      <c r="G25" s="352" t="s">
        <v>90</v>
      </c>
      <c r="H25" s="618"/>
      <c r="I25" s="620"/>
      <c r="J25" s="355" t="s">
        <v>91</v>
      </c>
      <c r="K25" s="1119">
        <f>$E25*$H25</f>
        <v>0</v>
      </c>
      <c r="L25" s="1120"/>
      <c r="M25" s="1128" t="s">
        <v>7</v>
      </c>
      <c r="N25" s="1129"/>
      <c r="O25" s="1161"/>
      <c r="P25" s="1157"/>
      <c r="Q25" s="1158"/>
      <c r="T25" s="353"/>
    </row>
    <row r="26" spans="3:22" s="228" customFormat="1" ht="30" customHeight="1" x14ac:dyDescent="0.4">
      <c r="C26" s="1116" t="s">
        <v>476</v>
      </c>
      <c r="D26" s="1115"/>
      <c r="E26" s="1130">
        <v>1.98</v>
      </c>
      <c r="F26" s="1131">
        <v>1.65</v>
      </c>
      <c r="G26" s="370" t="s">
        <v>90</v>
      </c>
      <c r="H26" s="618"/>
      <c r="I26" s="620"/>
      <c r="J26" s="369" t="s">
        <v>91</v>
      </c>
      <c r="K26" s="1106">
        <f>$E26*$H26</f>
        <v>0</v>
      </c>
      <c r="L26" s="1107"/>
      <c r="M26" s="1110" t="s">
        <v>472</v>
      </c>
      <c r="N26" s="817"/>
      <c r="O26" s="644"/>
      <c r="P26" s="1159"/>
      <c r="Q26" s="1160"/>
    </row>
    <row r="27" spans="3:22" s="228" customFormat="1" ht="30" customHeight="1" thickBot="1" x14ac:dyDescent="0.45">
      <c r="C27" s="1114" t="s">
        <v>478</v>
      </c>
      <c r="D27" s="1115"/>
      <c r="E27" s="1110">
        <v>1.98</v>
      </c>
      <c r="F27" s="817">
        <v>1.65</v>
      </c>
      <c r="G27" s="352" t="s">
        <v>90</v>
      </c>
      <c r="H27" s="653"/>
      <c r="I27" s="655"/>
      <c r="J27" s="368" t="s">
        <v>91</v>
      </c>
      <c r="K27" s="1119">
        <f>$E27*$H27</f>
        <v>0</v>
      </c>
      <c r="L27" s="1120"/>
      <c r="M27" s="1093" t="s">
        <v>473</v>
      </c>
      <c r="N27" s="1094"/>
      <c r="O27" s="1095"/>
      <c r="P27" s="1104"/>
      <c r="Q27" s="1105"/>
      <c r="U27" s="359"/>
    </row>
    <row r="28" spans="3:22" s="351" customFormat="1" ht="30" customHeight="1" thickTop="1" thickBot="1" x14ac:dyDescent="0.45">
      <c r="C28" s="357"/>
      <c r="D28" s="358"/>
      <c r="E28" s="1100" t="s">
        <v>578</v>
      </c>
      <c r="F28" s="1101"/>
      <c r="G28" s="1101"/>
      <c r="H28" s="366"/>
      <c r="I28" s="367"/>
      <c r="J28" s="362"/>
      <c r="K28" s="1102">
        <f>SUM(K26:L27)</f>
        <v>0</v>
      </c>
      <c r="L28" s="1103"/>
      <c r="M28" s="1096" t="s">
        <v>577</v>
      </c>
      <c r="N28" s="1097"/>
      <c r="O28" s="1097"/>
      <c r="P28" s="1098">
        <f>SUM(P26:Q27)</f>
        <v>0</v>
      </c>
      <c r="Q28" s="1099"/>
      <c r="U28" s="359"/>
    </row>
    <row r="29" spans="3:22" s="228" customFormat="1" ht="30" customHeight="1" thickTop="1" thickBot="1" x14ac:dyDescent="0.45">
      <c r="C29" s="233"/>
      <c r="D29" s="235"/>
      <c r="E29" s="1141" t="s">
        <v>95</v>
      </c>
      <c r="F29" s="1142"/>
      <c r="G29" s="255"/>
      <c r="H29" s="1142"/>
      <c r="I29" s="1142"/>
      <c r="J29" s="255"/>
      <c r="K29" s="1134">
        <f>IF(C13="①",SUM(K23:L25),IF(C13="②",SUM(K24:L27),SUM($K$23:$L$26)))</f>
        <v>0</v>
      </c>
      <c r="L29" s="1135"/>
      <c r="M29" s="1136" t="s">
        <v>580</v>
      </c>
      <c r="N29" s="1137"/>
      <c r="O29" s="1138"/>
      <c r="P29" s="1139"/>
      <c r="Q29" s="1140"/>
      <c r="R29" s="354"/>
    </row>
    <row r="30" spans="3:22" s="228" customFormat="1" ht="30" customHeight="1" thickTop="1" x14ac:dyDescent="0.4">
      <c r="C30" s="230" t="s">
        <v>486</v>
      </c>
      <c r="D30" s="232"/>
      <c r="E30" s="230"/>
      <c r="F30" s="231"/>
      <c r="G30" s="256"/>
      <c r="H30" s="256"/>
      <c r="I30" s="256"/>
      <c r="J30" s="256"/>
      <c r="K30" s="241"/>
      <c r="L30" s="242"/>
      <c r="M30" s="360"/>
      <c r="N30" s="361"/>
      <c r="O30" s="361"/>
      <c r="P30" s="239"/>
      <c r="Q30" s="240"/>
    </row>
    <row r="31" spans="3:22" s="228" customFormat="1" ht="30" customHeight="1" x14ac:dyDescent="0.4">
      <c r="C31" s="1112" t="s">
        <v>582</v>
      </c>
      <c r="D31" s="1113"/>
      <c r="E31" s="1143" t="s">
        <v>471</v>
      </c>
      <c r="F31" s="1144"/>
      <c r="G31" s="1144"/>
      <c r="H31" s="1145">
        <f>H23</f>
        <v>0</v>
      </c>
      <c r="I31" s="1146"/>
      <c r="J31" s="234" t="s">
        <v>91</v>
      </c>
      <c r="K31" s="1119">
        <f>IF(H31=0,0,IF(H31&lt;=2,330+30*(H31-1),IF(H31&gt;=3,400+80*(H31-3),"")))</f>
        <v>0</v>
      </c>
      <c r="L31" s="1120"/>
      <c r="M31" s="365"/>
      <c r="N31" s="362"/>
      <c r="O31" s="362"/>
      <c r="P31" s="239"/>
      <c r="Q31" s="240"/>
      <c r="U31" s="359"/>
      <c r="V31" s="359"/>
    </row>
    <row r="32" spans="3:22" s="228" customFormat="1" ht="30" customHeight="1" x14ac:dyDescent="0.4">
      <c r="C32" s="1114" t="s">
        <v>478</v>
      </c>
      <c r="D32" s="1115"/>
      <c r="E32" s="1110">
        <v>3.3</v>
      </c>
      <c r="F32" s="817">
        <v>1.65</v>
      </c>
      <c r="G32" s="234" t="s">
        <v>90</v>
      </c>
      <c r="H32" s="1147">
        <f>H27</f>
        <v>0</v>
      </c>
      <c r="I32" s="1148"/>
      <c r="J32" s="234" t="s">
        <v>91</v>
      </c>
      <c r="K32" s="1119">
        <f>$E32*$H32</f>
        <v>0</v>
      </c>
      <c r="L32" s="1120"/>
      <c r="M32" s="365"/>
      <c r="N32" s="362"/>
      <c r="O32" s="362"/>
      <c r="P32" s="239"/>
      <c r="Q32" s="240"/>
    </row>
    <row r="33" spans="3:17" s="228" customFormat="1" ht="30" customHeight="1" thickBot="1" x14ac:dyDescent="0.45">
      <c r="C33" s="1116" t="s">
        <v>476</v>
      </c>
      <c r="D33" s="1115"/>
      <c r="E33" s="1110">
        <v>3.3</v>
      </c>
      <c r="F33" s="817">
        <v>1.65</v>
      </c>
      <c r="G33" s="234" t="s">
        <v>90</v>
      </c>
      <c r="H33" s="1110">
        <f>H26</f>
        <v>0</v>
      </c>
      <c r="I33" s="1111"/>
      <c r="J33" s="234" t="s">
        <v>91</v>
      </c>
      <c r="K33" s="1119">
        <f>$E33*$H33</f>
        <v>0</v>
      </c>
      <c r="L33" s="1120"/>
      <c r="M33" s="365"/>
      <c r="N33" s="362"/>
      <c r="O33" s="362"/>
      <c r="P33" s="239"/>
      <c r="Q33" s="240"/>
    </row>
    <row r="34" spans="3:17" s="228" customFormat="1" ht="30" customHeight="1" thickTop="1" thickBot="1" x14ac:dyDescent="0.45">
      <c r="C34" s="237"/>
      <c r="D34" s="238"/>
      <c r="E34" s="1141" t="s">
        <v>95</v>
      </c>
      <c r="F34" s="1142"/>
      <c r="G34" s="1149"/>
      <c r="H34" s="1150"/>
      <c r="I34" s="1150"/>
      <c r="J34" s="1150"/>
      <c r="K34" s="1134">
        <f>IF(C13="①",K31+K33,IF(C13="②",K32+K33,MAX(K31,K32)+K33))</f>
        <v>0</v>
      </c>
      <c r="L34" s="1135"/>
      <c r="M34" s="1136" t="s">
        <v>581</v>
      </c>
      <c r="N34" s="1137"/>
      <c r="O34" s="1138"/>
      <c r="P34" s="1139"/>
      <c r="Q34" s="1140"/>
    </row>
    <row r="35" spans="3:17" ht="20.100000000000001" customHeight="1" thickTop="1" x14ac:dyDescent="0.4">
      <c r="C35" s="364" t="s">
        <v>579</v>
      </c>
    </row>
    <row r="36" spans="3:17" ht="20.100000000000001" customHeight="1" x14ac:dyDescent="0.4"/>
  </sheetData>
  <sheetProtection sheet="1" selectLockedCells="1"/>
  <mergeCells count="82">
    <mergeCell ref="E34:F34"/>
    <mergeCell ref="G34:J34"/>
    <mergeCell ref="C14:Q14"/>
    <mergeCell ref="C16:Q16"/>
    <mergeCell ref="C15:Q15"/>
    <mergeCell ref="C27:D27"/>
    <mergeCell ref="E27:F27"/>
    <mergeCell ref="H27:I27"/>
    <mergeCell ref="K27:L27"/>
    <mergeCell ref="C33:D33"/>
    <mergeCell ref="C32:D32"/>
    <mergeCell ref="C31:D31"/>
    <mergeCell ref="G21:J21"/>
    <mergeCell ref="P25:Q25"/>
    <mergeCell ref="P26:Q26"/>
    <mergeCell ref="M25:O25"/>
    <mergeCell ref="K34:L34"/>
    <mergeCell ref="M34:O34"/>
    <mergeCell ref="P34:Q34"/>
    <mergeCell ref="E29:F29"/>
    <mergeCell ref="H29:I29"/>
    <mergeCell ref="K29:L29"/>
    <mergeCell ref="M29:O29"/>
    <mergeCell ref="P29:Q29"/>
    <mergeCell ref="E33:F33"/>
    <mergeCell ref="H33:I33"/>
    <mergeCell ref="K33:L33"/>
    <mergeCell ref="E31:G31"/>
    <mergeCell ref="H31:I31"/>
    <mergeCell ref="K31:L31"/>
    <mergeCell ref="E32:F32"/>
    <mergeCell ref="H32:I32"/>
    <mergeCell ref="K32:L32"/>
    <mergeCell ref="K23:L23"/>
    <mergeCell ref="E23:G23"/>
    <mergeCell ref="M23:O23"/>
    <mergeCell ref="P23:Q23"/>
    <mergeCell ref="E25:F25"/>
    <mergeCell ref="H25:I25"/>
    <mergeCell ref="E26:F26"/>
    <mergeCell ref="H26:I26"/>
    <mergeCell ref="H23:I23"/>
    <mergeCell ref="E24:F24"/>
    <mergeCell ref="H24:I24"/>
    <mergeCell ref="K24:L24"/>
    <mergeCell ref="M24:O24"/>
    <mergeCell ref="P24:Q24"/>
    <mergeCell ref="K25:L25"/>
    <mergeCell ref="C6:Q6"/>
    <mergeCell ref="B4:Q4"/>
    <mergeCell ref="C8:Q8"/>
    <mergeCell ref="C19:Q19"/>
    <mergeCell ref="E9:F9"/>
    <mergeCell ref="E10:F10"/>
    <mergeCell ref="G10:H10"/>
    <mergeCell ref="I10:J10"/>
    <mergeCell ref="K10:L10"/>
    <mergeCell ref="M10:N10"/>
    <mergeCell ref="O10:P10"/>
    <mergeCell ref="K9:L9"/>
    <mergeCell ref="I9:J9"/>
    <mergeCell ref="G9:H9"/>
    <mergeCell ref="O9:P9"/>
    <mergeCell ref="K26:L26"/>
    <mergeCell ref="K21:L21"/>
    <mergeCell ref="M20:Q21"/>
    <mergeCell ref="M9:N9"/>
    <mergeCell ref="C20:D21"/>
    <mergeCell ref="E20:L20"/>
    <mergeCell ref="E21:F21"/>
    <mergeCell ref="C18:Q18"/>
    <mergeCell ref="C23:D23"/>
    <mergeCell ref="C24:D24"/>
    <mergeCell ref="C25:D25"/>
    <mergeCell ref="C26:D26"/>
    <mergeCell ref="M26:O26"/>
    <mergeCell ref="M27:O27"/>
    <mergeCell ref="M28:O28"/>
    <mergeCell ref="P28:Q28"/>
    <mergeCell ref="E28:G28"/>
    <mergeCell ref="K28:L28"/>
    <mergeCell ref="P27:Q27"/>
  </mergeCells>
  <phoneticPr fontId="1"/>
  <dataValidations count="2">
    <dataValidation imeMode="off" allowBlank="1" showInputMessage="1" showErrorMessage="1" sqref="P34 O10 D10:E10 Q10 G10 I10 K10 M10 H23:I26 H31:I31 P23:P26 P29" xr:uid="{00000000-0002-0000-0700-000000000000}"/>
    <dataValidation type="list" allowBlank="1" showInputMessage="1" showErrorMessage="1" sqref="C13" xr:uid="{00000000-0002-0000-0700-000001000000}">
      <formula1>"①,②,③"</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sheetPr>
  <dimension ref="C2:O109"/>
  <sheetViews>
    <sheetView showGridLines="0" topLeftCell="C1" zoomScale="90" zoomScaleNormal="90" zoomScaleSheetLayoutView="90" workbookViewId="0">
      <pane ySplit="9" topLeftCell="A10" activePane="bottomLeft" state="frozen"/>
      <selection activeCell="C4" sqref="C4:M4"/>
      <selection pane="bottomLeft" activeCell="D10" sqref="D10"/>
    </sheetView>
  </sheetViews>
  <sheetFormatPr defaultRowHeight="18.75" x14ac:dyDescent="0.4"/>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style="112" customWidth="1"/>
    <col min="10" max="12" width="8.125" customWidth="1"/>
    <col min="13" max="13" width="15.625" customWidth="1"/>
    <col min="14" max="14" width="3.125" customWidth="1"/>
  </cols>
  <sheetData>
    <row r="2" spans="3:15" x14ac:dyDescent="0.4">
      <c r="C2" s="483"/>
      <c r="D2" s="483"/>
      <c r="E2" s="483"/>
      <c r="F2" s="483"/>
      <c r="G2" s="483"/>
      <c r="H2" s="483"/>
      <c r="I2" s="483" t="s">
        <v>719</v>
      </c>
      <c r="J2" s="483"/>
      <c r="K2" s="483"/>
      <c r="L2" s="483"/>
      <c r="M2" s="483"/>
      <c r="N2" s="483"/>
      <c r="O2" s="483"/>
    </row>
    <row r="3" spans="3:15" ht="30" x14ac:dyDescent="0.4">
      <c r="C3" s="1162" t="s">
        <v>309</v>
      </c>
      <c r="D3" s="1162"/>
      <c r="E3" s="1162"/>
      <c r="F3" s="1162"/>
      <c r="G3" s="1162"/>
      <c r="H3" s="1162"/>
      <c r="I3" s="1162"/>
      <c r="J3" s="1162"/>
      <c r="K3" s="1162"/>
      <c r="L3" s="1162"/>
      <c r="M3" s="1162"/>
      <c r="N3" s="483"/>
      <c r="O3" s="483"/>
    </row>
    <row r="4" spans="3:15" ht="19.5" thickBot="1" x14ac:dyDescent="0.45">
      <c r="C4" s="631" t="str">
        <f>"【監査前月 "&amp;DBCS('表１（新基準）'!P9)&amp;"月１日現在】"</f>
        <v>【監査前月 月１日現在】</v>
      </c>
      <c r="D4" s="631"/>
      <c r="E4" s="631"/>
      <c r="F4" s="631"/>
      <c r="G4" s="631"/>
      <c r="H4" s="631"/>
      <c r="I4" s="631"/>
      <c r="J4" s="631"/>
      <c r="K4" s="631"/>
      <c r="L4" s="631"/>
      <c r="M4" s="631"/>
    </row>
    <row r="5" spans="3:15" ht="65.099999999999994" customHeight="1" thickBot="1" x14ac:dyDescent="0.45">
      <c r="C5" s="118" t="s">
        <v>301</v>
      </c>
      <c r="D5" s="119" t="s">
        <v>297</v>
      </c>
      <c r="E5" s="119" t="s">
        <v>298</v>
      </c>
      <c r="F5" s="175" t="s">
        <v>293</v>
      </c>
      <c r="G5" s="176" t="s">
        <v>342</v>
      </c>
      <c r="H5" s="119" t="s">
        <v>294</v>
      </c>
      <c r="I5" s="120" t="s">
        <v>341</v>
      </c>
      <c r="J5" s="179" t="s">
        <v>295</v>
      </c>
      <c r="K5" s="180" t="s">
        <v>300</v>
      </c>
      <c r="L5" s="121" t="s">
        <v>307</v>
      </c>
      <c r="M5" s="122" t="s">
        <v>296</v>
      </c>
    </row>
    <row r="6" spans="3:15" s="112" customFormat="1" ht="20.100000000000001" customHeight="1" x14ac:dyDescent="0.4">
      <c r="C6" s="123" t="s">
        <v>310</v>
      </c>
      <c r="D6" s="124" t="s">
        <v>305</v>
      </c>
      <c r="E6" s="124" t="s">
        <v>317</v>
      </c>
      <c r="F6" s="177" t="s">
        <v>312</v>
      </c>
      <c r="G6" s="178"/>
      <c r="H6" s="125" t="s">
        <v>304</v>
      </c>
      <c r="I6" s="126"/>
      <c r="J6" s="181" t="s">
        <v>313</v>
      </c>
      <c r="K6" s="182"/>
      <c r="L6" s="124"/>
      <c r="M6" s="127"/>
    </row>
    <row r="7" spans="3:15" s="463" customFormat="1" ht="20.100000000000001" customHeight="1" x14ac:dyDescent="0.4">
      <c r="C7" s="500" t="s">
        <v>310</v>
      </c>
      <c r="D7" s="501" t="s">
        <v>180</v>
      </c>
      <c r="E7" s="501" t="s">
        <v>715</v>
      </c>
      <c r="F7" s="502" t="s">
        <v>716</v>
      </c>
      <c r="G7" s="503" t="s">
        <v>717</v>
      </c>
      <c r="H7" s="504" t="s">
        <v>304</v>
      </c>
      <c r="I7" s="505"/>
      <c r="J7" s="506" t="s">
        <v>313</v>
      </c>
      <c r="K7" s="507"/>
      <c r="L7" s="508"/>
      <c r="M7" s="467"/>
    </row>
    <row r="8" spans="3:15" s="463" customFormat="1" ht="20.100000000000001" customHeight="1" x14ac:dyDescent="0.4">
      <c r="C8" s="500" t="s">
        <v>310</v>
      </c>
      <c r="D8" s="501" t="s">
        <v>180</v>
      </c>
      <c r="E8" s="501" t="s">
        <v>715</v>
      </c>
      <c r="F8" s="509" t="s">
        <v>716</v>
      </c>
      <c r="G8" s="510" t="s">
        <v>718</v>
      </c>
      <c r="H8" s="511" t="s">
        <v>304</v>
      </c>
      <c r="I8" s="512"/>
      <c r="J8" s="513" t="s">
        <v>313</v>
      </c>
      <c r="K8" s="507"/>
      <c r="L8" s="508"/>
      <c r="M8" s="467"/>
    </row>
    <row r="9" spans="3:15" s="112" customFormat="1" ht="20.100000000000001" customHeight="1" thickBot="1" x14ac:dyDescent="0.45">
      <c r="C9" s="514" t="s">
        <v>310</v>
      </c>
      <c r="D9" s="515" t="s">
        <v>311</v>
      </c>
      <c r="E9" s="515" t="s">
        <v>318</v>
      </c>
      <c r="F9" s="516" t="s">
        <v>181</v>
      </c>
      <c r="G9" s="517" t="s">
        <v>314</v>
      </c>
      <c r="H9" s="504" t="s">
        <v>306</v>
      </c>
      <c r="I9" s="505" t="s">
        <v>308</v>
      </c>
      <c r="J9" s="518" t="s">
        <v>299</v>
      </c>
      <c r="K9" s="519">
        <v>80</v>
      </c>
      <c r="L9" s="515"/>
      <c r="M9" s="128"/>
    </row>
    <row r="10" spans="3:15" ht="24.95" customHeight="1" thickTop="1" x14ac:dyDescent="0.4">
      <c r="C10" s="129" t="str">
        <f>IF(E10="","",1)</f>
        <v/>
      </c>
      <c r="D10" s="149"/>
      <c r="E10" s="150"/>
      <c r="F10" s="151"/>
      <c r="G10" s="152"/>
      <c r="H10" s="153"/>
      <c r="I10" s="153"/>
      <c r="J10" s="154"/>
      <c r="K10" s="155"/>
      <c r="L10" s="150"/>
      <c r="M10" s="156"/>
    </row>
    <row r="11" spans="3:15" s="112" customFormat="1" ht="24.95" customHeight="1" x14ac:dyDescent="0.4">
      <c r="C11" s="129" t="str">
        <f>IF(E11="","",C10+1)</f>
        <v/>
      </c>
      <c r="D11" s="157"/>
      <c r="E11" s="158"/>
      <c r="F11" s="159"/>
      <c r="G11" s="160"/>
      <c r="H11" s="161"/>
      <c r="I11" s="161"/>
      <c r="J11" s="162"/>
      <c r="K11" s="163"/>
      <c r="L11" s="158"/>
      <c r="M11" s="164"/>
    </row>
    <row r="12" spans="3:15" s="112" customFormat="1" ht="24.95" customHeight="1" x14ac:dyDescent="0.4">
      <c r="C12" s="129" t="str">
        <f t="shared" ref="C12:C75" si="0">IF(E12="","",C11+1)</f>
        <v/>
      </c>
      <c r="D12" s="157"/>
      <c r="E12" s="158"/>
      <c r="F12" s="159"/>
      <c r="G12" s="160"/>
      <c r="H12" s="161"/>
      <c r="I12" s="161"/>
      <c r="J12" s="162"/>
      <c r="K12" s="163"/>
      <c r="L12" s="158"/>
      <c r="M12" s="164"/>
    </row>
    <row r="13" spans="3:15" s="112" customFormat="1" ht="24.95" customHeight="1" x14ac:dyDescent="0.4">
      <c r="C13" s="129" t="str">
        <f t="shared" si="0"/>
        <v/>
      </c>
      <c r="D13" s="157"/>
      <c r="E13" s="158"/>
      <c r="F13" s="159"/>
      <c r="G13" s="160"/>
      <c r="H13" s="161"/>
      <c r="I13" s="161"/>
      <c r="J13" s="162"/>
      <c r="K13" s="163"/>
      <c r="L13" s="158"/>
      <c r="M13" s="164"/>
    </row>
    <row r="14" spans="3:15" s="112" customFormat="1" ht="24.95" customHeight="1" x14ac:dyDescent="0.4">
      <c r="C14" s="129" t="str">
        <f t="shared" si="0"/>
        <v/>
      </c>
      <c r="D14" s="157"/>
      <c r="E14" s="158"/>
      <c r="F14" s="159"/>
      <c r="G14" s="160"/>
      <c r="H14" s="161"/>
      <c r="I14" s="161"/>
      <c r="J14" s="162"/>
      <c r="K14" s="163"/>
      <c r="L14" s="158"/>
      <c r="M14" s="164"/>
    </row>
    <row r="15" spans="3:15" s="112" customFormat="1" ht="24.95" customHeight="1" x14ac:dyDescent="0.4">
      <c r="C15" s="129" t="str">
        <f t="shared" si="0"/>
        <v/>
      </c>
      <c r="D15" s="157"/>
      <c r="E15" s="158"/>
      <c r="F15" s="159"/>
      <c r="G15" s="160"/>
      <c r="H15" s="161"/>
      <c r="I15" s="161"/>
      <c r="J15" s="162"/>
      <c r="K15" s="163"/>
      <c r="L15" s="158"/>
      <c r="M15" s="164"/>
    </row>
    <row r="16" spans="3:15" s="112" customFormat="1" ht="24.95" customHeight="1" x14ac:dyDescent="0.4">
      <c r="C16" s="129" t="str">
        <f t="shared" si="0"/>
        <v/>
      </c>
      <c r="D16" s="157"/>
      <c r="E16" s="158"/>
      <c r="F16" s="159"/>
      <c r="G16" s="160"/>
      <c r="H16" s="161"/>
      <c r="I16" s="161"/>
      <c r="J16" s="162"/>
      <c r="K16" s="163"/>
      <c r="L16" s="158"/>
      <c r="M16" s="164"/>
    </row>
    <row r="17" spans="3:13" s="112" customFormat="1" ht="24.95" customHeight="1" x14ac:dyDescent="0.4">
      <c r="C17" s="129" t="str">
        <f t="shared" si="0"/>
        <v/>
      </c>
      <c r="D17" s="157"/>
      <c r="E17" s="158"/>
      <c r="F17" s="159"/>
      <c r="G17" s="160"/>
      <c r="H17" s="161"/>
      <c r="I17" s="161"/>
      <c r="J17" s="162"/>
      <c r="K17" s="163"/>
      <c r="L17" s="158"/>
      <c r="M17" s="164"/>
    </row>
    <row r="18" spans="3:13" s="112" customFormat="1" ht="24.95" customHeight="1" x14ac:dyDescent="0.4">
      <c r="C18" s="129" t="str">
        <f t="shared" si="0"/>
        <v/>
      </c>
      <c r="D18" s="157"/>
      <c r="E18" s="158"/>
      <c r="F18" s="159"/>
      <c r="G18" s="160"/>
      <c r="H18" s="161"/>
      <c r="I18" s="161"/>
      <c r="J18" s="162"/>
      <c r="K18" s="163"/>
      <c r="L18" s="158"/>
      <c r="M18" s="164"/>
    </row>
    <row r="19" spans="3:13" s="112" customFormat="1" ht="24.95" customHeight="1" x14ac:dyDescent="0.4">
      <c r="C19" s="129" t="str">
        <f t="shared" si="0"/>
        <v/>
      </c>
      <c r="D19" s="157"/>
      <c r="E19" s="158"/>
      <c r="F19" s="159"/>
      <c r="G19" s="160"/>
      <c r="H19" s="161"/>
      <c r="I19" s="161"/>
      <c r="J19" s="162"/>
      <c r="K19" s="163"/>
      <c r="L19" s="158"/>
      <c r="M19" s="164"/>
    </row>
    <row r="20" spans="3:13" s="112" customFormat="1" ht="24.95" customHeight="1" x14ac:dyDescent="0.4">
      <c r="C20" s="129" t="str">
        <f t="shared" si="0"/>
        <v/>
      </c>
      <c r="D20" s="157"/>
      <c r="E20" s="158"/>
      <c r="F20" s="159"/>
      <c r="G20" s="160"/>
      <c r="H20" s="161"/>
      <c r="I20" s="161"/>
      <c r="J20" s="162"/>
      <c r="K20" s="163"/>
      <c r="L20" s="158"/>
      <c r="M20" s="164"/>
    </row>
    <row r="21" spans="3:13" s="112" customFormat="1" ht="24.95" customHeight="1" x14ac:dyDescent="0.4">
      <c r="C21" s="129" t="str">
        <f t="shared" si="0"/>
        <v/>
      </c>
      <c r="D21" s="157"/>
      <c r="E21" s="158"/>
      <c r="F21" s="159"/>
      <c r="G21" s="160"/>
      <c r="H21" s="161"/>
      <c r="I21" s="161"/>
      <c r="J21" s="162"/>
      <c r="K21" s="163"/>
      <c r="L21" s="158"/>
      <c r="M21" s="164"/>
    </row>
    <row r="22" spans="3:13" s="112" customFormat="1" ht="24.95" customHeight="1" x14ac:dyDescent="0.4">
      <c r="C22" s="129" t="str">
        <f t="shared" si="0"/>
        <v/>
      </c>
      <c r="D22" s="157"/>
      <c r="E22" s="158"/>
      <c r="F22" s="159"/>
      <c r="G22" s="160"/>
      <c r="H22" s="161"/>
      <c r="I22" s="161"/>
      <c r="J22" s="162"/>
      <c r="K22" s="163"/>
      <c r="L22" s="158"/>
      <c r="M22" s="164"/>
    </row>
    <row r="23" spans="3:13" s="112" customFormat="1" ht="24.95" customHeight="1" x14ac:dyDescent="0.4">
      <c r="C23" s="129" t="str">
        <f t="shared" si="0"/>
        <v/>
      </c>
      <c r="D23" s="157"/>
      <c r="E23" s="158"/>
      <c r="F23" s="159"/>
      <c r="G23" s="160"/>
      <c r="H23" s="161"/>
      <c r="I23" s="161"/>
      <c r="J23" s="162"/>
      <c r="K23" s="163"/>
      <c r="L23" s="158"/>
      <c r="M23" s="164"/>
    </row>
    <row r="24" spans="3:13" s="112" customFormat="1" ht="24.95" customHeight="1" x14ac:dyDescent="0.4">
      <c r="C24" s="129" t="str">
        <f t="shared" si="0"/>
        <v/>
      </c>
      <c r="D24" s="157"/>
      <c r="E24" s="158"/>
      <c r="F24" s="159"/>
      <c r="G24" s="160"/>
      <c r="H24" s="161"/>
      <c r="I24" s="161"/>
      <c r="J24" s="162"/>
      <c r="K24" s="163"/>
      <c r="L24" s="158"/>
      <c r="M24" s="164"/>
    </row>
    <row r="25" spans="3:13" s="112" customFormat="1" ht="24.95" customHeight="1" x14ac:dyDescent="0.4">
      <c r="C25" s="129" t="str">
        <f t="shared" si="0"/>
        <v/>
      </c>
      <c r="D25" s="157"/>
      <c r="E25" s="158"/>
      <c r="F25" s="159"/>
      <c r="G25" s="160"/>
      <c r="H25" s="161"/>
      <c r="I25" s="161"/>
      <c r="J25" s="162"/>
      <c r="K25" s="163"/>
      <c r="L25" s="158"/>
      <c r="M25" s="164"/>
    </row>
    <row r="26" spans="3:13" s="112" customFormat="1" ht="24.95" customHeight="1" x14ac:dyDescent="0.4">
      <c r="C26" s="129" t="str">
        <f t="shared" si="0"/>
        <v/>
      </c>
      <c r="D26" s="157"/>
      <c r="E26" s="158"/>
      <c r="F26" s="159"/>
      <c r="G26" s="160"/>
      <c r="H26" s="161"/>
      <c r="I26" s="161"/>
      <c r="J26" s="162"/>
      <c r="K26" s="163"/>
      <c r="L26" s="158"/>
      <c r="M26" s="164"/>
    </row>
    <row r="27" spans="3:13" s="112" customFormat="1" ht="24.95" customHeight="1" x14ac:dyDescent="0.4">
      <c r="C27" s="129" t="str">
        <f t="shared" si="0"/>
        <v/>
      </c>
      <c r="D27" s="157"/>
      <c r="E27" s="158"/>
      <c r="F27" s="159"/>
      <c r="G27" s="160"/>
      <c r="H27" s="161"/>
      <c r="I27" s="161"/>
      <c r="J27" s="162"/>
      <c r="K27" s="163"/>
      <c r="L27" s="158"/>
      <c r="M27" s="164"/>
    </row>
    <row r="28" spans="3:13" s="112" customFormat="1" ht="24.95" customHeight="1" x14ac:dyDescent="0.4">
      <c r="C28" s="129" t="str">
        <f t="shared" si="0"/>
        <v/>
      </c>
      <c r="D28" s="157"/>
      <c r="E28" s="158"/>
      <c r="F28" s="159"/>
      <c r="G28" s="160"/>
      <c r="H28" s="161"/>
      <c r="I28" s="161"/>
      <c r="J28" s="162"/>
      <c r="K28" s="163"/>
      <c r="L28" s="158"/>
      <c r="M28" s="164"/>
    </row>
    <row r="29" spans="3:13" s="112" customFormat="1" ht="24.95" customHeight="1" x14ac:dyDescent="0.4">
      <c r="C29" s="129" t="str">
        <f t="shared" si="0"/>
        <v/>
      </c>
      <c r="D29" s="157"/>
      <c r="E29" s="158"/>
      <c r="F29" s="159"/>
      <c r="G29" s="160"/>
      <c r="H29" s="161"/>
      <c r="I29" s="161"/>
      <c r="J29" s="162"/>
      <c r="K29" s="163"/>
      <c r="L29" s="158"/>
      <c r="M29" s="164"/>
    </row>
    <row r="30" spans="3:13" s="112" customFormat="1" ht="24.95" customHeight="1" x14ac:dyDescent="0.4">
      <c r="C30" s="129" t="str">
        <f t="shared" si="0"/>
        <v/>
      </c>
      <c r="D30" s="157"/>
      <c r="E30" s="158"/>
      <c r="F30" s="159"/>
      <c r="G30" s="160"/>
      <c r="H30" s="161"/>
      <c r="I30" s="161"/>
      <c r="J30" s="162"/>
      <c r="K30" s="163"/>
      <c r="L30" s="158"/>
      <c r="M30" s="164"/>
    </row>
    <row r="31" spans="3:13" s="112" customFormat="1" ht="24.95" customHeight="1" x14ac:dyDescent="0.4">
      <c r="C31" s="129" t="str">
        <f t="shared" si="0"/>
        <v/>
      </c>
      <c r="D31" s="157"/>
      <c r="E31" s="158"/>
      <c r="F31" s="159"/>
      <c r="G31" s="160"/>
      <c r="H31" s="161"/>
      <c r="I31" s="161"/>
      <c r="J31" s="162"/>
      <c r="K31" s="163"/>
      <c r="L31" s="158"/>
      <c r="M31" s="164"/>
    </row>
    <row r="32" spans="3:13" s="112" customFormat="1" ht="24.95" customHeight="1" x14ac:dyDescent="0.4">
      <c r="C32" s="129" t="str">
        <f t="shared" si="0"/>
        <v/>
      </c>
      <c r="D32" s="157"/>
      <c r="E32" s="158"/>
      <c r="F32" s="159"/>
      <c r="G32" s="160"/>
      <c r="H32" s="161"/>
      <c r="I32" s="161"/>
      <c r="J32" s="162"/>
      <c r="K32" s="163"/>
      <c r="L32" s="158"/>
      <c r="M32" s="164"/>
    </row>
    <row r="33" spans="3:13" s="112" customFormat="1" ht="24.95" customHeight="1" x14ac:dyDescent="0.4">
      <c r="C33" s="129" t="str">
        <f t="shared" si="0"/>
        <v/>
      </c>
      <c r="D33" s="157"/>
      <c r="E33" s="158"/>
      <c r="F33" s="159"/>
      <c r="G33" s="160"/>
      <c r="H33" s="161"/>
      <c r="I33" s="161"/>
      <c r="J33" s="162"/>
      <c r="K33" s="163"/>
      <c r="L33" s="158"/>
      <c r="M33" s="164"/>
    </row>
    <row r="34" spans="3:13" s="112" customFormat="1" ht="24.95" customHeight="1" x14ac:dyDescent="0.4">
      <c r="C34" s="129" t="str">
        <f t="shared" si="0"/>
        <v/>
      </c>
      <c r="D34" s="157"/>
      <c r="E34" s="158"/>
      <c r="F34" s="159"/>
      <c r="G34" s="160"/>
      <c r="H34" s="161"/>
      <c r="I34" s="161"/>
      <c r="J34" s="162"/>
      <c r="K34" s="163"/>
      <c r="L34" s="158"/>
      <c r="M34" s="164"/>
    </row>
    <row r="35" spans="3:13" s="112" customFormat="1" ht="24.95" customHeight="1" x14ac:dyDescent="0.4">
      <c r="C35" s="129" t="str">
        <f t="shared" si="0"/>
        <v/>
      </c>
      <c r="D35" s="157"/>
      <c r="E35" s="158"/>
      <c r="F35" s="159"/>
      <c r="G35" s="160"/>
      <c r="H35" s="161"/>
      <c r="I35" s="161"/>
      <c r="J35" s="162"/>
      <c r="K35" s="163"/>
      <c r="L35" s="158"/>
      <c r="M35" s="164"/>
    </row>
    <row r="36" spans="3:13" s="112" customFormat="1" ht="24.95" customHeight="1" x14ac:dyDescent="0.4">
      <c r="C36" s="129" t="str">
        <f t="shared" si="0"/>
        <v/>
      </c>
      <c r="D36" s="157"/>
      <c r="E36" s="158"/>
      <c r="F36" s="159"/>
      <c r="G36" s="160"/>
      <c r="H36" s="161"/>
      <c r="I36" s="161"/>
      <c r="J36" s="162"/>
      <c r="K36" s="163"/>
      <c r="L36" s="158"/>
      <c r="M36" s="164"/>
    </row>
    <row r="37" spans="3:13" s="112" customFormat="1" ht="24.95" customHeight="1" x14ac:dyDescent="0.4">
      <c r="C37" s="129" t="str">
        <f t="shared" si="0"/>
        <v/>
      </c>
      <c r="D37" s="157"/>
      <c r="E37" s="158"/>
      <c r="F37" s="159"/>
      <c r="G37" s="160"/>
      <c r="H37" s="161"/>
      <c r="I37" s="161"/>
      <c r="J37" s="162"/>
      <c r="K37" s="163"/>
      <c r="L37" s="158"/>
      <c r="M37" s="164"/>
    </row>
    <row r="38" spans="3:13" s="112" customFormat="1" ht="24.95" customHeight="1" x14ac:dyDescent="0.4">
      <c r="C38" s="129" t="str">
        <f t="shared" si="0"/>
        <v/>
      </c>
      <c r="D38" s="157"/>
      <c r="E38" s="158"/>
      <c r="F38" s="159"/>
      <c r="G38" s="160"/>
      <c r="H38" s="161"/>
      <c r="I38" s="161"/>
      <c r="J38" s="162"/>
      <c r="K38" s="163"/>
      <c r="L38" s="158"/>
      <c r="M38" s="164"/>
    </row>
    <row r="39" spans="3:13" s="112" customFormat="1" ht="24.95" customHeight="1" x14ac:dyDescent="0.4">
      <c r="C39" s="129" t="str">
        <f t="shared" si="0"/>
        <v/>
      </c>
      <c r="D39" s="157"/>
      <c r="E39" s="158"/>
      <c r="F39" s="159"/>
      <c r="G39" s="160"/>
      <c r="H39" s="161"/>
      <c r="I39" s="161"/>
      <c r="J39" s="162"/>
      <c r="K39" s="163"/>
      <c r="L39" s="158"/>
      <c r="M39" s="164"/>
    </row>
    <row r="40" spans="3:13" s="112" customFormat="1" ht="24.95" customHeight="1" x14ac:dyDescent="0.4">
      <c r="C40" s="129" t="str">
        <f t="shared" si="0"/>
        <v/>
      </c>
      <c r="D40" s="157"/>
      <c r="E40" s="158"/>
      <c r="F40" s="159"/>
      <c r="G40" s="160"/>
      <c r="H40" s="161"/>
      <c r="I40" s="161"/>
      <c r="J40" s="162"/>
      <c r="K40" s="163"/>
      <c r="L40" s="158"/>
      <c r="M40" s="164"/>
    </row>
    <row r="41" spans="3:13" s="112" customFormat="1" ht="24.95" customHeight="1" x14ac:dyDescent="0.4">
      <c r="C41" s="129" t="str">
        <f t="shared" si="0"/>
        <v/>
      </c>
      <c r="D41" s="157"/>
      <c r="E41" s="158"/>
      <c r="F41" s="159"/>
      <c r="G41" s="160"/>
      <c r="H41" s="161"/>
      <c r="I41" s="161"/>
      <c r="J41" s="162"/>
      <c r="K41" s="163"/>
      <c r="L41" s="158"/>
      <c r="M41" s="164"/>
    </row>
    <row r="42" spans="3:13" s="112" customFormat="1" ht="24.95" customHeight="1" x14ac:dyDescent="0.4">
      <c r="C42" s="129" t="str">
        <f t="shared" si="0"/>
        <v/>
      </c>
      <c r="D42" s="157"/>
      <c r="E42" s="158"/>
      <c r="F42" s="159"/>
      <c r="G42" s="160"/>
      <c r="H42" s="161"/>
      <c r="I42" s="161"/>
      <c r="J42" s="162"/>
      <c r="K42" s="163"/>
      <c r="L42" s="158"/>
      <c r="M42" s="164"/>
    </row>
    <row r="43" spans="3:13" s="112" customFormat="1" ht="24.95" customHeight="1" x14ac:dyDescent="0.4">
      <c r="C43" s="129" t="str">
        <f t="shared" si="0"/>
        <v/>
      </c>
      <c r="D43" s="157"/>
      <c r="E43" s="158"/>
      <c r="F43" s="159"/>
      <c r="G43" s="160"/>
      <c r="H43" s="161"/>
      <c r="I43" s="161"/>
      <c r="J43" s="162"/>
      <c r="K43" s="163"/>
      <c r="L43" s="158"/>
      <c r="M43" s="164"/>
    </row>
    <row r="44" spans="3:13" s="112" customFormat="1" ht="24.95" customHeight="1" x14ac:dyDescent="0.4">
      <c r="C44" s="129" t="str">
        <f t="shared" si="0"/>
        <v/>
      </c>
      <c r="D44" s="157"/>
      <c r="E44" s="158"/>
      <c r="F44" s="159"/>
      <c r="G44" s="160"/>
      <c r="H44" s="161"/>
      <c r="I44" s="161"/>
      <c r="J44" s="162"/>
      <c r="K44" s="163"/>
      <c r="L44" s="158"/>
      <c r="M44" s="164"/>
    </row>
    <row r="45" spans="3:13" s="112" customFormat="1" ht="24.95" customHeight="1" x14ac:dyDescent="0.4">
      <c r="C45" s="129" t="str">
        <f t="shared" si="0"/>
        <v/>
      </c>
      <c r="D45" s="157"/>
      <c r="E45" s="158"/>
      <c r="F45" s="159"/>
      <c r="G45" s="160"/>
      <c r="H45" s="161"/>
      <c r="I45" s="161"/>
      <c r="J45" s="162"/>
      <c r="K45" s="163"/>
      <c r="L45" s="158"/>
      <c r="M45" s="164"/>
    </row>
    <row r="46" spans="3:13" s="112" customFormat="1" ht="24.95" customHeight="1" x14ac:dyDescent="0.4">
      <c r="C46" s="129" t="str">
        <f t="shared" si="0"/>
        <v/>
      </c>
      <c r="D46" s="157"/>
      <c r="E46" s="158"/>
      <c r="F46" s="159"/>
      <c r="G46" s="160"/>
      <c r="H46" s="161"/>
      <c r="I46" s="161"/>
      <c r="J46" s="162"/>
      <c r="K46" s="163"/>
      <c r="L46" s="158"/>
      <c r="M46" s="164"/>
    </row>
    <row r="47" spans="3:13" s="112" customFormat="1" ht="24.95" customHeight="1" x14ac:dyDescent="0.4">
      <c r="C47" s="129" t="str">
        <f t="shared" si="0"/>
        <v/>
      </c>
      <c r="D47" s="157"/>
      <c r="E47" s="158"/>
      <c r="F47" s="159"/>
      <c r="G47" s="160"/>
      <c r="H47" s="161"/>
      <c r="I47" s="161"/>
      <c r="J47" s="162"/>
      <c r="K47" s="163"/>
      <c r="L47" s="158"/>
      <c r="M47" s="164"/>
    </row>
    <row r="48" spans="3:13" s="112" customFormat="1" ht="24.95" customHeight="1" x14ac:dyDescent="0.4">
      <c r="C48" s="129" t="str">
        <f t="shared" si="0"/>
        <v/>
      </c>
      <c r="D48" s="157"/>
      <c r="E48" s="158"/>
      <c r="F48" s="159"/>
      <c r="G48" s="160"/>
      <c r="H48" s="161"/>
      <c r="I48" s="161"/>
      <c r="J48" s="162"/>
      <c r="K48" s="163"/>
      <c r="L48" s="158"/>
      <c r="M48" s="164"/>
    </row>
    <row r="49" spans="3:13" s="112" customFormat="1" ht="24.95" customHeight="1" x14ac:dyDescent="0.4">
      <c r="C49" s="129" t="str">
        <f t="shared" si="0"/>
        <v/>
      </c>
      <c r="D49" s="157"/>
      <c r="E49" s="158"/>
      <c r="F49" s="159"/>
      <c r="G49" s="160"/>
      <c r="H49" s="161"/>
      <c r="I49" s="161"/>
      <c r="J49" s="162"/>
      <c r="K49" s="163"/>
      <c r="L49" s="158"/>
      <c r="M49" s="164"/>
    </row>
    <row r="50" spans="3:13" s="112" customFormat="1" ht="24.95" customHeight="1" x14ac:dyDescent="0.4">
      <c r="C50" s="129" t="str">
        <f t="shared" si="0"/>
        <v/>
      </c>
      <c r="D50" s="157"/>
      <c r="E50" s="158"/>
      <c r="F50" s="159"/>
      <c r="G50" s="160"/>
      <c r="H50" s="161"/>
      <c r="I50" s="161"/>
      <c r="J50" s="162"/>
      <c r="K50" s="163"/>
      <c r="L50" s="158"/>
      <c r="M50" s="164"/>
    </row>
    <row r="51" spans="3:13" s="112" customFormat="1" ht="24.95" customHeight="1" x14ac:dyDescent="0.4">
      <c r="C51" s="129" t="str">
        <f t="shared" si="0"/>
        <v/>
      </c>
      <c r="D51" s="157"/>
      <c r="E51" s="158"/>
      <c r="F51" s="159"/>
      <c r="G51" s="160"/>
      <c r="H51" s="161"/>
      <c r="I51" s="161"/>
      <c r="J51" s="162"/>
      <c r="K51" s="163"/>
      <c r="L51" s="158"/>
      <c r="M51" s="164"/>
    </row>
    <row r="52" spans="3:13" s="112" customFormat="1" ht="24.95" customHeight="1" x14ac:dyDescent="0.4">
      <c r="C52" s="129" t="str">
        <f t="shared" si="0"/>
        <v/>
      </c>
      <c r="D52" s="157"/>
      <c r="E52" s="158"/>
      <c r="F52" s="159"/>
      <c r="G52" s="160"/>
      <c r="H52" s="161"/>
      <c r="I52" s="161"/>
      <c r="J52" s="162"/>
      <c r="K52" s="163"/>
      <c r="L52" s="158"/>
      <c r="M52" s="164"/>
    </row>
    <row r="53" spans="3:13" s="112" customFormat="1" ht="24.95" customHeight="1" x14ac:dyDescent="0.4">
      <c r="C53" s="129" t="str">
        <f t="shared" si="0"/>
        <v/>
      </c>
      <c r="D53" s="157"/>
      <c r="E53" s="158"/>
      <c r="F53" s="159"/>
      <c r="G53" s="160"/>
      <c r="H53" s="161"/>
      <c r="I53" s="161"/>
      <c r="J53" s="162"/>
      <c r="K53" s="163"/>
      <c r="L53" s="158"/>
      <c r="M53" s="164"/>
    </row>
    <row r="54" spans="3:13" s="112" customFormat="1" ht="24.95" customHeight="1" x14ac:dyDescent="0.4">
      <c r="C54" s="129" t="str">
        <f t="shared" si="0"/>
        <v/>
      </c>
      <c r="D54" s="157"/>
      <c r="E54" s="158"/>
      <c r="F54" s="159"/>
      <c r="G54" s="160"/>
      <c r="H54" s="161"/>
      <c r="I54" s="161"/>
      <c r="J54" s="162"/>
      <c r="K54" s="163"/>
      <c r="L54" s="158"/>
      <c r="M54" s="164"/>
    </row>
    <row r="55" spans="3:13" s="112" customFormat="1" ht="24.95" customHeight="1" x14ac:dyDescent="0.4">
      <c r="C55" s="129" t="str">
        <f t="shared" si="0"/>
        <v/>
      </c>
      <c r="D55" s="157"/>
      <c r="E55" s="158"/>
      <c r="F55" s="159"/>
      <c r="G55" s="160"/>
      <c r="H55" s="161"/>
      <c r="I55" s="161"/>
      <c r="J55" s="162"/>
      <c r="K55" s="163"/>
      <c r="L55" s="158"/>
      <c r="M55" s="164"/>
    </row>
    <row r="56" spans="3:13" s="112" customFormat="1" ht="24.95" customHeight="1" x14ac:dyDescent="0.4">
      <c r="C56" s="129" t="str">
        <f t="shared" si="0"/>
        <v/>
      </c>
      <c r="D56" s="157"/>
      <c r="E56" s="158"/>
      <c r="F56" s="159"/>
      <c r="G56" s="160"/>
      <c r="H56" s="161"/>
      <c r="I56" s="161"/>
      <c r="J56" s="162"/>
      <c r="K56" s="163"/>
      <c r="L56" s="158"/>
      <c r="M56" s="164"/>
    </row>
    <row r="57" spans="3:13" s="112" customFormat="1" ht="24.95" customHeight="1" x14ac:dyDescent="0.4">
      <c r="C57" s="129" t="str">
        <f t="shared" si="0"/>
        <v/>
      </c>
      <c r="D57" s="157"/>
      <c r="E57" s="158"/>
      <c r="F57" s="159"/>
      <c r="G57" s="160"/>
      <c r="H57" s="161"/>
      <c r="I57" s="161"/>
      <c r="J57" s="162"/>
      <c r="K57" s="163"/>
      <c r="L57" s="158"/>
      <c r="M57" s="164"/>
    </row>
    <row r="58" spans="3:13" s="112" customFormat="1" ht="24.95" customHeight="1" x14ac:dyDescent="0.4">
      <c r="C58" s="129" t="str">
        <f t="shared" si="0"/>
        <v/>
      </c>
      <c r="D58" s="157"/>
      <c r="E58" s="158"/>
      <c r="F58" s="159"/>
      <c r="G58" s="160"/>
      <c r="H58" s="161"/>
      <c r="I58" s="161"/>
      <c r="J58" s="162"/>
      <c r="K58" s="163"/>
      <c r="L58" s="158"/>
      <c r="M58" s="164"/>
    </row>
    <row r="59" spans="3:13" s="112" customFormat="1" ht="24.95" customHeight="1" x14ac:dyDescent="0.4">
      <c r="C59" s="129" t="str">
        <f t="shared" si="0"/>
        <v/>
      </c>
      <c r="D59" s="157"/>
      <c r="E59" s="158"/>
      <c r="F59" s="159"/>
      <c r="G59" s="160"/>
      <c r="H59" s="161"/>
      <c r="I59" s="161"/>
      <c r="J59" s="162"/>
      <c r="K59" s="163"/>
      <c r="L59" s="158"/>
      <c r="M59" s="164"/>
    </row>
    <row r="60" spans="3:13" s="112" customFormat="1" ht="24.95" customHeight="1" x14ac:dyDescent="0.4">
      <c r="C60" s="129" t="str">
        <f t="shared" si="0"/>
        <v/>
      </c>
      <c r="D60" s="157"/>
      <c r="E60" s="158"/>
      <c r="F60" s="159"/>
      <c r="G60" s="160"/>
      <c r="H60" s="161"/>
      <c r="I60" s="161"/>
      <c r="J60" s="162"/>
      <c r="K60" s="163"/>
      <c r="L60" s="158"/>
      <c r="M60" s="164"/>
    </row>
    <row r="61" spans="3:13" s="112" customFormat="1" ht="24.95" customHeight="1" x14ac:dyDescent="0.4">
      <c r="C61" s="129" t="str">
        <f t="shared" si="0"/>
        <v/>
      </c>
      <c r="D61" s="157"/>
      <c r="E61" s="158"/>
      <c r="F61" s="159"/>
      <c r="G61" s="160"/>
      <c r="H61" s="161"/>
      <c r="I61" s="161"/>
      <c r="J61" s="162"/>
      <c r="K61" s="163"/>
      <c r="L61" s="158"/>
      <c r="M61" s="164"/>
    </row>
    <row r="62" spans="3:13" s="112" customFormat="1" ht="24.95" customHeight="1" x14ac:dyDescent="0.4">
      <c r="C62" s="129" t="str">
        <f t="shared" si="0"/>
        <v/>
      </c>
      <c r="D62" s="157"/>
      <c r="E62" s="158"/>
      <c r="F62" s="159"/>
      <c r="G62" s="160"/>
      <c r="H62" s="161"/>
      <c r="I62" s="161"/>
      <c r="J62" s="162"/>
      <c r="K62" s="163"/>
      <c r="L62" s="158"/>
      <c r="M62" s="164"/>
    </row>
    <row r="63" spans="3:13" s="112" customFormat="1" ht="24.95" customHeight="1" x14ac:dyDescent="0.4">
      <c r="C63" s="129" t="str">
        <f t="shared" si="0"/>
        <v/>
      </c>
      <c r="D63" s="157"/>
      <c r="E63" s="158"/>
      <c r="F63" s="159"/>
      <c r="G63" s="160"/>
      <c r="H63" s="161"/>
      <c r="I63" s="161"/>
      <c r="J63" s="162"/>
      <c r="K63" s="163"/>
      <c r="L63" s="158"/>
      <c r="M63" s="164"/>
    </row>
    <row r="64" spans="3:13" s="112" customFormat="1" ht="24.95" customHeight="1" x14ac:dyDescent="0.4">
      <c r="C64" s="129" t="str">
        <f t="shared" si="0"/>
        <v/>
      </c>
      <c r="D64" s="157"/>
      <c r="E64" s="158"/>
      <c r="F64" s="159"/>
      <c r="G64" s="160"/>
      <c r="H64" s="161"/>
      <c r="I64" s="161"/>
      <c r="J64" s="162"/>
      <c r="K64" s="163"/>
      <c r="L64" s="158"/>
      <c r="M64" s="164"/>
    </row>
    <row r="65" spans="3:13" s="112" customFormat="1" ht="24.95" customHeight="1" x14ac:dyDescent="0.4">
      <c r="C65" s="129" t="str">
        <f t="shared" si="0"/>
        <v/>
      </c>
      <c r="D65" s="157"/>
      <c r="E65" s="158"/>
      <c r="F65" s="159"/>
      <c r="G65" s="160"/>
      <c r="H65" s="161"/>
      <c r="I65" s="161"/>
      <c r="J65" s="162"/>
      <c r="K65" s="163"/>
      <c r="L65" s="158"/>
      <c r="M65" s="164"/>
    </row>
    <row r="66" spans="3:13" s="112" customFormat="1" ht="24.95" customHeight="1" x14ac:dyDescent="0.4">
      <c r="C66" s="129" t="str">
        <f t="shared" si="0"/>
        <v/>
      </c>
      <c r="D66" s="157"/>
      <c r="E66" s="158"/>
      <c r="F66" s="159"/>
      <c r="G66" s="160"/>
      <c r="H66" s="161"/>
      <c r="I66" s="161"/>
      <c r="J66" s="162"/>
      <c r="K66" s="163"/>
      <c r="L66" s="158"/>
      <c r="M66" s="164"/>
    </row>
    <row r="67" spans="3:13" s="112" customFormat="1" ht="24.95" customHeight="1" x14ac:dyDescent="0.4">
      <c r="C67" s="129" t="str">
        <f t="shared" si="0"/>
        <v/>
      </c>
      <c r="D67" s="157"/>
      <c r="E67" s="158"/>
      <c r="F67" s="159"/>
      <c r="G67" s="160"/>
      <c r="H67" s="161"/>
      <c r="I67" s="161"/>
      <c r="J67" s="162"/>
      <c r="K67" s="163"/>
      <c r="L67" s="158"/>
      <c r="M67" s="164"/>
    </row>
    <row r="68" spans="3:13" s="112" customFormat="1" ht="24.95" customHeight="1" x14ac:dyDescent="0.4">
      <c r="C68" s="129" t="str">
        <f t="shared" si="0"/>
        <v/>
      </c>
      <c r="D68" s="157"/>
      <c r="E68" s="158"/>
      <c r="F68" s="159"/>
      <c r="G68" s="160"/>
      <c r="H68" s="161"/>
      <c r="I68" s="161"/>
      <c r="J68" s="162"/>
      <c r="K68" s="163"/>
      <c r="L68" s="158"/>
      <c r="M68" s="164"/>
    </row>
    <row r="69" spans="3:13" s="112" customFormat="1" ht="24.95" customHeight="1" x14ac:dyDescent="0.4">
      <c r="C69" s="129" t="str">
        <f t="shared" si="0"/>
        <v/>
      </c>
      <c r="D69" s="157"/>
      <c r="E69" s="158"/>
      <c r="F69" s="159"/>
      <c r="G69" s="160"/>
      <c r="H69" s="161"/>
      <c r="I69" s="161"/>
      <c r="J69" s="162"/>
      <c r="K69" s="163"/>
      <c r="L69" s="158"/>
      <c r="M69" s="164"/>
    </row>
    <row r="70" spans="3:13" s="112" customFormat="1" ht="24.95" customHeight="1" x14ac:dyDescent="0.4">
      <c r="C70" s="129" t="str">
        <f t="shared" si="0"/>
        <v/>
      </c>
      <c r="D70" s="157"/>
      <c r="E70" s="158"/>
      <c r="F70" s="159"/>
      <c r="G70" s="160"/>
      <c r="H70" s="161"/>
      <c r="I70" s="161"/>
      <c r="J70" s="162"/>
      <c r="K70" s="163"/>
      <c r="L70" s="158"/>
      <c r="M70" s="164"/>
    </row>
    <row r="71" spans="3:13" s="112" customFormat="1" ht="24.95" customHeight="1" x14ac:dyDescent="0.4">
      <c r="C71" s="129" t="str">
        <f t="shared" si="0"/>
        <v/>
      </c>
      <c r="D71" s="157"/>
      <c r="E71" s="158"/>
      <c r="F71" s="159"/>
      <c r="G71" s="160"/>
      <c r="H71" s="161"/>
      <c r="I71" s="161"/>
      <c r="J71" s="162"/>
      <c r="K71" s="163"/>
      <c r="L71" s="158"/>
      <c r="M71" s="164"/>
    </row>
    <row r="72" spans="3:13" s="112" customFormat="1" ht="24.95" customHeight="1" x14ac:dyDescent="0.4">
      <c r="C72" s="129" t="str">
        <f t="shared" si="0"/>
        <v/>
      </c>
      <c r="D72" s="157"/>
      <c r="E72" s="158"/>
      <c r="F72" s="159"/>
      <c r="G72" s="160"/>
      <c r="H72" s="161"/>
      <c r="I72" s="161"/>
      <c r="J72" s="162"/>
      <c r="K72" s="163"/>
      <c r="L72" s="158"/>
      <c r="M72" s="164"/>
    </row>
    <row r="73" spans="3:13" s="112" customFormat="1" ht="24.95" customHeight="1" x14ac:dyDescent="0.4">
      <c r="C73" s="129" t="str">
        <f t="shared" si="0"/>
        <v/>
      </c>
      <c r="D73" s="157"/>
      <c r="E73" s="158"/>
      <c r="F73" s="159"/>
      <c r="G73" s="160"/>
      <c r="H73" s="161"/>
      <c r="I73" s="161"/>
      <c r="J73" s="162"/>
      <c r="K73" s="163"/>
      <c r="L73" s="158"/>
      <c r="M73" s="164"/>
    </row>
    <row r="74" spans="3:13" s="112" customFormat="1" ht="24.95" customHeight="1" x14ac:dyDescent="0.4">
      <c r="C74" s="129" t="str">
        <f t="shared" si="0"/>
        <v/>
      </c>
      <c r="D74" s="157"/>
      <c r="E74" s="158"/>
      <c r="F74" s="159"/>
      <c r="G74" s="160"/>
      <c r="H74" s="161"/>
      <c r="I74" s="161"/>
      <c r="J74" s="162"/>
      <c r="K74" s="163"/>
      <c r="L74" s="158"/>
      <c r="M74" s="164"/>
    </row>
    <row r="75" spans="3:13" s="112" customFormat="1" ht="24.95" customHeight="1" x14ac:dyDescent="0.4">
      <c r="C75" s="129" t="str">
        <f t="shared" si="0"/>
        <v/>
      </c>
      <c r="D75" s="157"/>
      <c r="E75" s="158"/>
      <c r="F75" s="159"/>
      <c r="G75" s="160"/>
      <c r="H75" s="161"/>
      <c r="I75" s="161"/>
      <c r="J75" s="162"/>
      <c r="K75" s="163"/>
      <c r="L75" s="158"/>
      <c r="M75" s="164"/>
    </row>
    <row r="76" spans="3:13" s="112" customFormat="1" ht="24.95" customHeight="1" x14ac:dyDescent="0.4">
      <c r="C76" s="129" t="str">
        <f t="shared" ref="C76:C109" si="1">IF(E76="","",C75+1)</f>
        <v/>
      </c>
      <c r="D76" s="157"/>
      <c r="E76" s="158"/>
      <c r="F76" s="159"/>
      <c r="G76" s="160"/>
      <c r="H76" s="161"/>
      <c r="I76" s="161"/>
      <c r="J76" s="162"/>
      <c r="K76" s="163"/>
      <c r="L76" s="158"/>
      <c r="M76" s="164"/>
    </row>
    <row r="77" spans="3:13" s="112" customFormat="1" ht="24.95" customHeight="1" x14ac:dyDescent="0.4">
      <c r="C77" s="129" t="str">
        <f t="shared" si="1"/>
        <v/>
      </c>
      <c r="D77" s="157"/>
      <c r="E77" s="158"/>
      <c r="F77" s="159"/>
      <c r="G77" s="160"/>
      <c r="H77" s="161"/>
      <c r="I77" s="161"/>
      <c r="J77" s="162"/>
      <c r="K77" s="163"/>
      <c r="L77" s="158"/>
      <c r="M77" s="164"/>
    </row>
    <row r="78" spans="3:13" s="112" customFormat="1" ht="24.95" customHeight="1" x14ac:dyDescent="0.4">
      <c r="C78" s="129" t="str">
        <f t="shared" si="1"/>
        <v/>
      </c>
      <c r="D78" s="157"/>
      <c r="E78" s="158"/>
      <c r="F78" s="159"/>
      <c r="G78" s="160"/>
      <c r="H78" s="161"/>
      <c r="I78" s="161"/>
      <c r="J78" s="162"/>
      <c r="K78" s="163"/>
      <c r="L78" s="158"/>
      <c r="M78" s="164"/>
    </row>
    <row r="79" spans="3:13" s="112" customFormat="1" ht="24.95" customHeight="1" x14ac:dyDescent="0.4">
      <c r="C79" s="129" t="str">
        <f t="shared" si="1"/>
        <v/>
      </c>
      <c r="D79" s="157"/>
      <c r="E79" s="158"/>
      <c r="F79" s="159"/>
      <c r="G79" s="160"/>
      <c r="H79" s="161"/>
      <c r="I79" s="161"/>
      <c r="J79" s="162"/>
      <c r="K79" s="163"/>
      <c r="L79" s="158"/>
      <c r="M79" s="164"/>
    </row>
    <row r="80" spans="3:13" s="112" customFormat="1" ht="24.95" customHeight="1" x14ac:dyDescent="0.4">
      <c r="C80" s="129" t="str">
        <f t="shared" si="1"/>
        <v/>
      </c>
      <c r="D80" s="157"/>
      <c r="E80" s="158"/>
      <c r="F80" s="159"/>
      <c r="G80" s="160"/>
      <c r="H80" s="161"/>
      <c r="I80" s="161"/>
      <c r="J80" s="162"/>
      <c r="K80" s="163"/>
      <c r="L80" s="158"/>
      <c r="M80" s="164"/>
    </row>
    <row r="81" spans="3:13" s="112" customFormat="1" ht="24.95" customHeight="1" x14ac:dyDescent="0.4">
      <c r="C81" s="129" t="str">
        <f t="shared" si="1"/>
        <v/>
      </c>
      <c r="D81" s="157"/>
      <c r="E81" s="158"/>
      <c r="F81" s="159"/>
      <c r="G81" s="160"/>
      <c r="H81" s="161"/>
      <c r="I81" s="161"/>
      <c r="J81" s="162"/>
      <c r="K81" s="163"/>
      <c r="L81" s="158"/>
      <c r="M81" s="164"/>
    </row>
    <row r="82" spans="3:13" s="112" customFormat="1" ht="24.95" customHeight="1" x14ac:dyDescent="0.4">
      <c r="C82" s="129" t="str">
        <f t="shared" si="1"/>
        <v/>
      </c>
      <c r="D82" s="157"/>
      <c r="E82" s="158"/>
      <c r="F82" s="159"/>
      <c r="G82" s="160"/>
      <c r="H82" s="161"/>
      <c r="I82" s="161"/>
      <c r="J82" s="162"/>
      <c r="K82" s="163"/>
      <c r="L82" s="158"/>
      <c r="M82" s="164"/>
    </row>
    <row r="83" spans="3:13" s="112" customFormat="1" ht="24.95" customHeight="1" x14ac:dyDescent="0.4">
      <c r="C83" s="129" t="str">
        <f t="shared" si="1"/>
        <v/>
      </c>
      <c r="D83" s="157"/>
      <c r="E83" s="158"/>
      <c r="F83" s="159"/>
      <c r="G83" s="160"/>
      <c r="H83" s="161"/>
      <c r="I83" s="161"/>
      <c r="J83" s="162"/>
      <c r="K83" s="163"/>
      <c r="L83" s="158"/>
      <c r="M83" s="164"/>
    </row>
    <row r="84" spans="3:13" s="112" customFormat="1" ht="24.95" customHeight="1" x14ac:dyDescent="0.4">
      <c r="C84" s="129" t="str">
        <f t="shared" si="1"/>
        <v/>
      </c>
      <c r="D84" s="157"/>
      <c r="E84" s="158"/>
      <c r="F84" s="159"/>
      <c r="G84" s="160"/>
      <c r="H84" s="161"/>
      <c r="I84" s="161"/>
      <c r="J84" s="162"/>
      <c r="K84" s="163"/>
      <c r="L84" s="158"/>
      <c r="M84" s="164"/>
    </row>
    <row r="85" spans="3:13" s="112" customFormat="1" ht="24.95" customHeight="1" x14ac:dyDescent="0.4">
      <c r="C85" s="129" t="str">
        <f t="shared" si="1"/>
        <v/>
      </c>
      <c r="D85" s="157"/>
      <c r="E85" s="158"/>
      <c r="F85" s="159"/>
      <c r="G85" s="160"/>
      <c r="H85" s="161"/>
      <c r="I85" s="161"/>
      <c r="J85" s="162"/>
      <c r="K85" s="163"/>
      <c r="L85" s="158"/>
      <c r="M85" s="164"/>
    </row>
    <row r="86" spans="3:13" s="112" customFormat="1" ht="24.95" customHeight="1" x14ac:dyDescent="0.4">
      <c r="C86" s="129" t="str">
        <f t="shared" si="1"/>
        <v/>
      </c>
      <c r="D86" s="157"/>
      <c r="E86" s="158"/>
      <c r="F86" s="159"/>
      <c r="G86" s="160"/>
      <c r="H86" s="161"/>
      <c r="I86" s="161"/>
      <c r="J86" s="162"/>
      <c r="K86" s="163"/>
      <c r="L86" s="158"/>
      <c r="M86" s="164"/>
    </row>
    <row r="87" spans="3:13" s="112" customFormat="1" ht="24.95" customHeight="1" x14ac:dyDescent="0.4">
      <c r="C87" s="129" t="str">
        <f t="shared" si="1"/>
        <v/>
      </c>
      <c r="D87" s="157"/>
      <c r="E87" s="158"/>
      <c r="F87" s="159"/>
      <c r="G87" s="160"/>
      <c r="H87" s="161"/>
      <c r="I87" s="161"/>
      <c r="J87" s="162"/>
      <c r="K87" s="163"/>
      <c r="L87" s="158"/>
      <c r="M87" s="164"/>
    </row>
    <row r="88" spans="3:13" s="112" customFormat="1" ht="24.95" customHeight="1" x14ac:dyDescent="0.4">
      <c r="C88" s="129" t="str">
        <f t="shared" si="1"/>
        <v/>
      </c>
      <c r="D88" s="157"/>
      <c r="E88" s="158"/>
      <c r="F88" s="159"/>
      <c r="G88" s="160"/>
      <c r="H88" s="161"/>
      <c r="I88" s="161"/>
      <c r="J88" s="162"/>
      <c r="K88" s="163"/>
      <c r="L88" s="158"/>
      <c r="M88" s="164"/>
    </row>
    <row r="89" spans="3:13" s="112" customFormat="1" ht="24.95" customHeight="1" x14ac:dyDescent="0.4">
      <c r="C89" s="129" t="str">
        <f t="shared" si="1"/>
        <v/>
      </c>
      <c r="D89" s="157"/>
      <c r="E89" s="158"/>
      <c r="F89" s="159"/>
      <c r="G89" s="160"/>
      <c r="H89" s="161"/>
      <c r="I89" s="161"/>
      <c r="J89" s="162"/>
      <c r="K89" s="163"/>
      <c r="L89" s="158"/>
      <c r="M89" s="164"/>
    </row>
    <row r="90" spans="3:13" s="112" customFormat="1" ht="24.95" customHeight="1" x14ac:dyDescent="0.4">
      <c r="C90" s="129" t="str">
        <f t="shared" si="1"/>
        <v/>
      </c>
      <c r="D90" s="157"/>
      <c r="E90" s="158"/>
      <c r="F90" s="159"/>
      <c r="G90" s="160"/>
      <c r="H90" s="161"/>
      <c r="I90" s="161"/>
      <c r="J90" s="162"/>
      <c r="K90" s="163"/>
      <c r="L90" s="158"/>
      <c r="M90" s="164"/>
    </row>
    <row r="91" spans="3:13" s="112" customFormat="1" ht="24.95" customHeight="1" x14ac:dyDescent="0.4">
      <c r="C91" s="129" t="str">
        <f t="shared" si="1"/>
        <v/>
      </c>
      <c r="D91" s="157"/>
      <c r="E91" s="158"/>
      <c r="F91" s="159"/>
      <c r="G91" s="160"/>
      <c r="H91" s="161"/>
      <c r="I91" s="161"/>
      <c r="J91" s="162"/>
      <c r="K91" s="163"/>
      <c r="L91" s="158"/>
      <c r="M91" s="164"/>
    </row>
    <row r="92" spans="3:13" s="112" customFormat="1" ht="24.95" customHeight="1" x14ac:dyDescent="0.4">
      <c r="C92" s="129" t="str">
        <f t="shared" si="1"/>
        <v/>
      </c>
      <c r="D92" s="157"/>
      <c r="E92" s="158"/>
      <c r="F92" s="159"/>
      <c r="G92" s="160"/>
      <c r="H92" s="161"/>
      <c r="I92" s="161"/>
      <c r="J92" s="162"/>
      <c r="K92" s="163"/>
      <c r="L92" s="158"/>
      <c r="M92" s="164"/>
    </row>
    <row r="93" spans="3:13" s="112" customFormat="1" ht="24.95" customHeight="1" x14ac:dyDescent="0.4">
      <c r="C93" s="129" t="str">
        <f t="shared" si="1"/>
        <v/>
      </c>
      <c r="D93" s="157"/>
      <c r="E93" s="158"/>
      <c r="F93" s="159"/>
      <c r="G93" s="160"/>
      <c r="H93" s="161"/>
      <c r="I93" s="161"/>
      <c r="J93" s="162"/>
      <c r="K93" s="163"/>
      <c r="L93" s="158"/>
      <c r="M93" s="164"/>
    </row>
    <row r="94" spans="3:13" s="112" customFormat="1" ht="24.95" customHeight="1" x14ac:dyDescent="0.4">
      <c r="C94" s="129" t="str">
        <f t="shared" si="1"/>
        <v/>
      </c>
      <c r="D94" s="157"/>
      <c r="E94" s="158"/>
      <c r="F94" s="159"/>
      <c r="G94" s="160"/>
      <c r="H94" s="161"/>
      <c r="I94" s="161"/>
      <c r="J94" s="162"/>
      <c r="K94" s="163"/>
      <c r="L94" s="158"/>
      <c r="M94" s="164"/>
    </row>
    <row r="95" spans="3:13" s="112" customFormat="1" ht="24.95" customHeight="1" x14ac:dyDescent="0.4">
      <c r="C95" s="129" t="str">
        <f t="shared" si="1"/>
        <v/>
      </c>
      <c r="D95" s="157"/>
      <c r="E95" s="158"/>
      <c r="F95" s="159"/>
      <c r="G95" s="160"/>
      <c r="H95" s="161"/>
      <c r="I95" s="161"/>
      <c r="J95" s="162"/>
      <c r="K95" s="163"/>
      <c r="L95" s="158"/>
      <c r="M95" s="164"/>
    </row>
    <row r="96" spans="3:13" s="112" customFormat="1" ht="24.95" customHeight="1" x14ac:dyDescent="0.4">
      <c r="C96" s="129" t="str">
        <f t="shared" si="1"/>
        <v/>
      </c>
      <c r="D96" s="157"/>
      <c r="E96" s="158"/>
      <c r="F96" s="159"/>
      <c r="G96" s="160"/>
      <c r="H96" s="161"/>
      <c r="I96" s="161"/>
      <c r="J96" s="162"/>
      <c r="K96" s="163"/>
      <c r="L96" s="158"/>
      <c r="M96" s="164"/>
    </row>
    <row r="97" spans="3:13" s="112" customFormat="1" ht="24.95" customHeight="1" x14ac:dyDescent="0.4">
      <c r="C97" s="129" t="str">
        <f t="shared" si="1"/>
        <v/>
      </c>
      <c r="D97" s="157"/>
      <c r="E97" s="158"/>
      <c r="F97" s="159"/>
      <c r="G97" s="160"/>
      <c r="H97" s="161"/>
      <c r="I97" s="161"/>
      <c r="J97" s="162"/>
      <c r="K97" s="163"/>
      <c r="L97" s="158"/>
      <c r="M97" s="164"/>
    </row>
    <row r="98" spans="3:13" s="112" customFormat="1" ht="24.95" customHeight="1" x14ac:dyDescent="0.4">
      <c r="C98" s="129" t="str">
        <f t="shared" si="1"/>
        <v/>
      </c>
      <c r="D98" s="157"/>
      <c r="E98" s="158"/>
      <c r="F98" s="159"/>
      <c r="G98" s="160"/>
      <c r="H98" s="161"/>
      <c r="I98" s="161"/>
      <c r="J98" s="162"/>
      <c r="K98" s="163"/>
      <c r="L98" s="158"/>
      <c r="M98" s="164"/>
    </row>
    <row r="99" spans="3:13" s="112" customFormat="1" ht="24.95" customHeight="1" x14ac:dyDescent="0.4">
      <c r="C99" s="129" t="str">
        <f t="shared" si="1"/>
        <v/>
      </c>
      <c r="D99" s="157"/>
      <c r="E99" s="158"/>
      <c r="F99" s="159"/>
      <c r="G99" s="160"/>
      <c r="H99" s="161"/>
      <c r="I99" s="161"/>
      <c r="J99" s="162"/>
      <c r="K99" s="163"/>
      <c r="L99" s="158"/>
      <c r="M99" s="164"/>
    </row>
    <row r="100" spans="3:13" s="112" customFormat="1" ht="24.95" customHeight="1" x14ac:dyDescent="0.4">
      <c r="C100" s="129" t="str">
        <f t="shared" si="1"/>
        <v/>
      </c>
      <c r="D100" s="157"/>
      <c r="E100" s="158"/>
      <c r="F100" s="159"/>
      <c r="G100" s="160"/>
      <c r="H100" s="161"/>
      <c r="I100" s="161"/>
      <c r="J100" s="162"/>
      <c r="K100" s="163"/>
      <c r="L100" s="158"/>
      <c r="M100" s="164"/>
    </row>
    <row r="101" spans="3:13" s="112" customFormat="1" ht="24.95" customHeight="1" x14ac:dyDescent="0.4">
      <c r="C101" s="129" t="str">
        <f t="shared" si="1"/>
        <v/>
      </c>
      <c r="D101" s="157"/>
      <c r="E101" s="158"/>
      <c r="F101" s="159"/>
      <c r="G101" s="160"/>
      <c r="H101" s="161"/>
      <c r="I101" s="161"/>
      <c r="J101" s="162"/>
      <c r="K101" s="163"/>
      <c r="L101" s="158"/>
      <c r="M101" s="164"/>
    </row>
    <row r="102" spans="3:13" s="112" customFormat="1" ht="24.95" customHeight="1" x14ac:dyDescent="0.4">
      <c r="C102" s="129" t="str">
        <f t="shared" si="1"/>
        <v/>
      </c>
      <c r="D102" s="157"/>
      <c r="E102" s="158"/>
      <c r="F102" s="159"/>
      <c r="G102" s="160"/>
      <c r="H102" s="161"/>
      <c r="I102" s="161"/>
      <c r="J102" s="162"/>
      <c r="K102" s="163"/>
      <c r="L102" s="158"/>
      <c r="M102" s="164"/>
    </row>
    <row r="103" spans="3:13" s="112" customFormat="1" ht="24.95" customHeight="1" x14ac:dyDescent="0.4">
      <c r="C103" s="129" t="str">
        <f t="shared" si="1"/>
        <v/>
      </c>
      <c r="D103" s="157"/>
      <c r="E103" s="158"/>
      <c r="F103" s="159"/>
      <c r="G103" s="160"/>
      <c r="H103" s="161"/>
      <c r="I103" s="161"/>
      <c r="J103" s="162"/>
      <c r="K103" s="163"/>
      <c r="L103" s="158"/>
      <c r="M103" s="164"/>
    </row>
    <row r="104" spans="3:13" s="112" customFormat="1" ht="24.95" customHeight="1" x14ac:dyDescent="0.4">
      <c r="C104" s="129" t="str">
        <f t="shared" si="1"/>
        <v/>
      </c>
      <c r="D104" s="157"/>
      <c r="E104" s="158"/>
      <c r="F104" s="159"/>
      <c r="G104" s="160"/>
      <c r="H104" s="161"/>
      <c r="I104" s="161"/>
      <c r="J104" s="162"/>
      <c r="K104" s="163"/>
      <c r="L104" s="158"/>
      <c r="M104" s="164"/>
    </row>
    <row r="105" spans="3:13" s="112" customFormat="1" ht="24.95" customHeight="1" x14ac:dyDescent="0.4">
      <c r="C105" s="129" t="str">
        <f t="shared" si="1"/>
        <v/>
      </c>
      <c r="D105" s="157"/>
      <c r="E105" s="158"/>
      <c r="F105" s="159"/>
      <c r="G105" s="160"/>
      <c r="H105" s="161"/>
      <c r="I105" s="161"/>
      <c r="J105" s="162"/>
      <c r="K105" s="163"/>
      <c r="L105" s="158"/>
      <c r="M105" s="164"/>
    </row>
    <row r="106" spans="3:13" s="112" customFormat="1" ht="24.95" customHeight="1" x14ac:dyDescent="0.4">
      <c r="C106" s="129" t="str">
        <f t="shared" si="1"/>
        <v/>
      </c>
      <c r="D106" s="157"/>
      <c r="E106" s="158"/>
      <c r="F106" s="159"/>
      <c r="G106" s="160"/>
      <c r="H106" s="161"/>
      <c r="I106" s="161"/>
      <c r="J106" s="162"/>
      <c r="K106" s="163"/>
      <c r="L106" s="158"/>
      <c r="M106" s="164"/>
    </row>
    <row r="107" spans="3:13" s="112" customFormat="1" ht="24.95" customHeight="1" x14ac:dyDescent="0.4">
      <c r="C107" s="129" t="str">
        <f t="shared" si="1"/>
        <v/>
      </c>
      <c r="D107" s="157"/>
      <c r="E107" s="158"/>
      <c r="F107" s="159"/>
      <c r="G107" s="160"/>
      <c r="H107" s="161"/>
      <c r="I107" s="161"/>
      <c r="J107" s="162"/>
      <c r="K107" s="163"/>
      <c r="L107" s="158"/>
      <c r="M107" s="164"/>
    </row>
    <row r="108" spans="3:13" s="112" customFormat="1" ht="24.95" customHeight="1" x14ac:dyDescent="0.4">
      <c r="C108" s="129" t="str">
        <f t="shared" si="1"/>
        <v/>
      </c>
      <c r="D108" s="157"/>
      <c r="E108" s="158"/>
      <c r="F108" s="159"/>
      <c r="G108" s="160"/>
      <c r="H108" s="161"/>
      <c r="I108" s="161"/>
      <c r="J108" s="162"/>
      <c r="K108" s="163"/>
      <c r="L108" s="158"/>
      <c r="M108" s="164"/>
    </row>
    <row r="109" spans="3:13" s="112" customFormat="1" ht="24.95" customHeight="1" thickBot="1" x14ac:dyDescent="0.45">
      <c r="C109" s="130" t="str">
        <f t="shared" si="1"/>
        <v/>
      </c>
      <c r="D109" s="165"/>
      <c r="E109" s="166"/>
      <c r="F109" s="167"/>
      <c r="G109" s="168"/>
      <c r="H109" s="169"/>
      <c r="I109" s="169"/>
      <c r="J109" s="170"/>
      <c r="K109" s="171"/>
      <c r="L109" s="166"/>
      <c r="M109" s="172"/>
    </row>
  </sheetData>
  <sheetProtection sheet="1" selectLockedCells="1"/>
  <mergeCells count="2">
    <mergeCell ref="C3:M3"/>
    <mergeCell ref="C4:M4"/>
  </mergeCells>
  <phoneticPr fontId="1"/>
  <dataValidations count="14">
    <dataValidation type="list" allowBlank="1" showInputMessage="1" showErrorMessage="1" sqref="J6:J9" xr:uid="{00000000-0002-0000-0800-000000000000}">
      <formula1>"常勤,非常勤"</formula1>
    </dataValidation>
    <dataValidation type="list" allowBlank="1" showInputMessage="1" showErrorMessage="1" sqref="L6:L9" xr:uid="{00000000-0002-0000-0800-000001000000}">
      <formula1>"休"</formula1>
    </dataValidation>
    <dataValidation imeMode="on" allowBlank="1" showInputMessage="1" showErrorMessage="1" sqref="M6:M109 D10:E109" xr:uid="{00000000-0002-0000-0800-000002000000}"/>
    <dataValidation imeMode="off" allowBlank="1" showInputMessage="1" showErrorMessage="1" sqref="K6:K9" xr:uid="{00000000-0002-0000-0800-000003000000}"/>
    <dataValidation type="list" imeMode="on" allowBlank="1" showInputMessage="1" showErrorMessage="1" sqref="F6:F9" xr:uid="{00000000-0002-0000-0800-000004000000}">
      <formula1>"0歳児,1歳児,2歳児,3歳児,4歳児,5歳児,病児保育事業,一時預かり事業,地域子育て支援拠点事業,県単一時保育事業,県単障がい児保育事業,フリー,その他"</formula1>
    </dataValidation>
    <dataValidation type="list" imeMode="on" allowBlank="1" showInputMessage="1" showErrorMessage="1" sqref="H6:H9" xr:uid="{00000000-0002-0000-0800-000005000000}">
      <formula1>"保育士,保育士・幼稚園教諭,幼稚園教諭,小学校教諭,養護教諭,看護師,保健師,准看護師,子育て支援員,家庭的保育者,管理栄養士,栄養士,調理師,その他"</formula1>
    </dataValidation>
    <dataValidation type="list" imeMode="on" allowBlank="1" showInputMessage="1" showErrorMessage="1" sqref="I6:I9" xr:uid="{00000000-0002-0000-0800-000006000000}">
      <formula1>"１年未満,１年以上２年未満,２年以上"</formula1>
    </dataValidation>
    <dataValidation type="list" imeMode="on" allowBlank="1" showInputMessage="1" showErrorMessage="1" prompt="プルダウンメニューから選んでください_x000a_子育て支援員・家庭的保育者の場合は、右欄に保育業務経験の年数を記入してください" sqref="H10:H109" xr:uid="{00000000-0002-0000-0800-000007000000}">
      <formula1>"保育士,保育士・幼稚園教諭,幼稚園教諭,小学校教諭,養護教諭,看護師,保健師,准看護師,子育て支援員,家庭的保育者,管理栄養士,栄養士,調理師,その他"</formula1>
    </dataValidation>
    <dataValidation type="list" imeMode="on" allowBlank="1" showInputMessage="1" showErrorMessage="1" prompt="子育て支援員・家庭的保育者の場合はプルダウンメニューから選んでください_x000a_その他の方は記入不要です" sqref="I10:I109" xr:uid="{00000000-0002-0000-0800-000008000000}">
      <formula1>"１年未満,１年以上２年未満,２年以上"</formula1>
    </dataValidation>
    <dataValidation type="list" allowBlank="1" showInputMessage="1" showErrorMessage="1" prompt="プルダウンメニューから選んでください_x000a_非常勤の場合は、右欄に勤務時間数（月計）を記入してください" sqref="J10:J109" xr:uid="{00000000-0002-0000-0800-000009000000}">
      <formula1>"常勤,非常勤"</formula1>
    </dataValidation>
    <dataValidation imeMode="off" allowBlank="1" showInputMessage="1" showErrorMessage="1" prompt="非常勤の場合は、勤務時間数（月計）を記入してください" sqref="K10:K109" xr:uid="{00000000-0002-0000-0800-00000A000000}"/>
    <dataValidation type="list" allowBlank="1" showInputMessage="1" showErrorMessage="1" prompt="休業中の方はプルダウンメニューから「休」を選んでください_x000a_その他の方は空欄で結構です" sqref="L10:L109" xr:uid="{00000000-0002-0000-0800-00000B000000}">
      <formula1>"休"</formula1>
    </dataValidation>
    <dataValidation imeMode="on" allowBlank="1" showInputMessage="1" showErrorMessage="1" prompt="担当業務で「その他」を選んだ方は具体的に記入してください" sqref="G10:G109" xr:uid="{00000000-0002-0000-0800-00000C000000}"/>
    <dataValidation type="list" imeMode="on" allowBlank="1" showInputMessage="1" showErrorMessage="1" prompt="プルダウンメニューから選んでください_x000a_「その他」の場合は右欄に具体的な業務を記入してください" sqref="F10:F109" xr:uid="{00000000-0002-0000-0800-00000D000000}">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orientation="portrait" r:id="rId1"/>
  <rowBreaks count="2" manualBreakCount="2">
    <brk id="49" min="1" max="13" man="1"/>
    <brk id="89" min="1"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NA19"/>
  <sheetViews>
    <sheetView topLeftCell="CF1" workbookViewId="0">
      <selection activeCell="CV10" sqref="CV10"/>
    </sheetView>
  </sheetViews>
  <sheetFormatPr defaultRowHeight="18.75" x14ac:dyDescent="0.4"/>
  <cols>
    <col min="3" max="3" width="9" style="112"/>
    <col min="26" max="28" width="9" style="323"/>
    <col min="29" max="29" width="9" style="311"/>
    <col min="31" max="33" width="9" style="323"/>
    <col min="40" max="40" width="9" style="416"/>
    <col min="46" max="46" width="9" style="411"/>
    <col min="47" max="47" width="9.375" style="268" bestFit="1" customWidth="1"/>
    <col min="48" max="48" width="9.375" style="468" customWidth="1"/>
    <col min="56" max="62" width="9" style="220"/>
    <col min="65" max="65" width="9" style="220"/>
    <col min="66" max="68" width="8.625" style="446"/>
    <col min="97" max="98" width="8.625" style="481"/>
    <col min="100" max="100" width="8.625" style="481"/>
    <col min="109" max="111" width="8.625" style="468"/>
    <col min="117" max="117" width="9" style="323"/>
    <col min="119" max="119" width="9" style="220"/>
    <col min="142" max="142" width="8.625" style="468"/>
    <col min="146" max="146" width="8.625" style="446"/>
    <col min="149" max="151" width="9" style="411"/>
    <col min="185" max="185" width="9" style="311"/>
    <col min="187" max="187" width="9" style="287"/>
    <col min="188" max="190" width="9" style="411"/>
    <col min="191" max="191" width="8.625" style="520"/>
    <col min="192" max="198" width="9" style="411"/>
    <col min="211" max="216" width="9" style="223"/>
    <col min="236" max="236" width="9" style="411"/>
    <col min="252" max="252" width="8.625" style="446"/>
    <col min="253" max="253" width="9" style="411"/>
    <col min="257" max="258" width="8.625" style="446"/>
    <col min="360" max="360" width="9" style="411"/>
    <col min="362" max="362" width="9" style="411"/>
    <col min="366" max="366" width="8.625" style="468"/>
    <col min="383" max="383" width="9" style="264"/>
    <col min="388" max="391" width="9" style="224"/>
    <col min="425" max="426" width="9" style="224"/>
    <col min="454" max="454" width="9" style="116"/>
    <col min="487" max="487" width="9" style="116"/>
    <col min="493" max="493" width="9" style="116"/>
    <col min="499" max="499" width="9" style="116"/>
    <col min="506" max="506" width="8.625" style="446"/>
    <col min="512" max="512" width="9" style="224"/>
    <col min="519" max="519" width="9" style="224"/>
    <col min="526" max="526" width="9" style="224"/>
    <col min="533" max="533" width="9" style="224"/>
    <col min="540" max="540" width="9" style="224"/>
    <col min="547" max="547" width="9" style="224"/>
    <col min="554" max="554" width="9" style="224"/>
    <col min="561" max="561" width="9" style="224"/>
    <col min="568" max="568" width="9" style="224"/>
    <col min="591" max="601" width="9" style="228"/>
    <col min="602" max="602" width="9" style="351"/>
    <col min="603" max="606" width="9" style="228"/>
    <col min="607" max="608" width="9" style="351"/>
    <col min="609" max="617" width="9" style="228"/>
    <col min="618" max="618" width="9" style="190"/>
    <col min="629" max="629" width="9" style="190"/>
    <col min="640" max="640" width="9" style="190"/>
    <col min="651" max="651" width="9" style="190"/>
    <col min="662" max="662" width="9" style="190"/>
    <col min="673" max="673" width="9" style="190"/>
    <col min="684" max="684" width="9" style="190"/>
    <col min="695" max="695" width="9" style="190"/>
    <col min="706" max="706" width="9" style="190"/>
    <col min="717" max="717" width="9" style="190"/>
    <col min="728" max="728" width="9" style="190"/>
    <col min="739" max="739" width="9" style="190"/>
    <col min="750" max="750" width="9" style="190"/>
    <col min="761" max="761" width="9" style="190"/>
    <col min="772" max="772" width="9" style="190"/>
    <col min="783" max="783" width="9" style="190"/>
    <col min="794" max="794" width="9" style="190"/>
    <col min="805" max="805" width="9" style="190"/>
    <col min="816" max="816" width="9" style="190"/>
    <col min="827" max="827" width="9" style="190"/>
    <col min="838" max="838" width="9" style="190"/>
    <col min="849" max="849" width="9" style="190"/>
    <col min="860" max="860" width="9" style="190"/>
    <col min="871" max="871" width="9" style="190"/>
    <col min="882" max="882" width="9" style="190"/>
    <col min="893" max="893" width="9" style="190"/>
    <col min="904" max="904" width="9" style="190"/>
    <col min="915" max="915" width="9" style="190"/>
    <col min="926" max="926" width="9" style="190"/>
    <col min="937" max="937" width="9" style="190"/>
    <col min="948" max="948" width="9" style="190"/>
    <col min="959" max="959" width="9" style="190"/>
    <col min="970" max="970" width="9" style="190"/>
    <col min="981" max="981" width="9" style="190"/>
    <col min="992" max="992" width="9" style="190"/>
    <col min="1003" max="1003" width="9" style="190"/>
    <col min="1014" max="1014" width="9" style="190"/>
    <col min="1025" max="1025" width="9" style="190"/>
    <col min="1036" max="1036" width="9" style="190"/>
    <col min="1047" max="1047" width="9" style="190"/>
    <col min="1058" max="1058" width="9" style="190"/>
    <col min="1069" max="1069" width="9" style="190"/>
    <col min="1080" max="1080" width="9" style="190"/>
    <col min="1091" max="1091" width="9" style="190"/>
    <col min="1102" max="1102" width="9" style="190"/>
    <col min="1113" max="1113" width="9" style="190"/>
    <col min="1124" max="1124" width="9" style="190"/>
    <col min="1135" max="1135" width="9" style="190"/>
    <col min="1146" max="1146" width="9" style="190"/>
    <col min="1157" max="1157" width="9" style="190"/>
    <col min="1168" max="1168" width="9" style="190"/>
    <col min="1179" max="1179" width="9" style="190"/>
    <col min="1190" max="1190" width="9" style="190"/>
    <col min="1201" max="1201" width="9" style="190"/>
    <col min="1212" max="1212" width="9" style="190"/>
    <col min="1223" max="1223" width="9" style="190"/>
    <col min="1234" max="1234" width="9" style="190"/>
    <col min="1245" max="1245" width="9" style="190"/>
    <col min="1256" max="1256" width="9" style="190"/>
    <col min="1267" max="1267" width="9" style="190"/>
    <col min="1278" max="1278" width="9" style="190"/>
    <col min="1289" max="1289" width="9" style="190"/>
    <col min="1300" max="1300" width="9" style="190"/>
    <col min="1311" max="1311" width="9" style="190"/>
    <col min="1322" max="1322" width="9" style="190"/>
    <col min="1333" max="1333" width="9" style="190"/>
    <col min="1344" max="1344" width="9" style="190"/>
    <col min="1355" max="1355" width="9" style="190"/>
    <col min="1366" max="1366" width="9" style="190"/>
    <col min="1377" max="1377" width="9" style="190"/>
    <col min="1388" max="1388" width="9" style="190"/>
    <col min="1399" max="1399" width="9" style="190"/>
    <col min="1410" max="1410" width="9" style="190"/>
    <col min="1421" max="1421" width="9" style="190"/>
    <col min="1432" max="1432" width="9" style="190"/>
    <col min="1443" max="1443" width="9" style="190"/>
    <col min="1454" max="1454" width="9" style="190"/>
    <col min="1465" max="1465" width="9" style="190"/>
    <col min="1476" max="1476" width="9" style="190"/>
    <col min="1487" max="1487" width="9" style="190"/>
    <col min="1498" max="1498" width="9" style="190"/>
    <col min="1509" max="1509" width="9" style="190"/>
    <col min="1520" max="1520" width="9" style="190"/>
    <col min="1531" max="1531" width="9" style="190"/>
    <col min="1542" max="1542" width="9" style="190"/>
    <col min="1553" max="1553" width="9" style="190"/>
    <col min="1564" max="1564" width="9" style="190"/>
    <col min="1575" max="1575" width="9" style="190"/>
    <col min="1586" max="1586" width="9" style="190"/>
    <col min="1597" max="1597" width="9" style="190"/>
    <col min="1608" max="1608" width="9" style="190"/>
    <col min="1619" max="1619" width="9" style="190"/>
    <col min="1630" max="1630" width="9" style="190"/>
    <col min="1641" max="1641" width="9" style="190"/>
    <col min="1652" max="1652" width="9" style="190"/>
    <col min="1663" max="1663" width="9" style="190"/>
    <col min="1674" max="1674" width="9" style="190"/>
    <col min="1685" max="1685" width="9" style="190"/>
    <col min="1696" max="1696" width="9" style="190"/>
    <col min="1707" max="1707" width="9" style="190"/>
  </cols>
  <sheetData>
    <row r="1" spans="1:1717" s="116" customFormat="1" x14ac:dyDescent="0.4">
      <c r="A1" s="80" t="s">
        <v>343</v>
      </c>
      <c r="B1" s="6"/>
      <c r="C1" s="6"/>
      <c r="D1" s="6"/>
      <c r="E1" s="6"/>
      <c r="F1" s="79"/>
      <c r="G1" s="80" t="s">
        <v>344</v>
      </c>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9"/>
      <c r="NL1" s="9"/>
      <c r="NM1" s="9"/>
      <c r="NN1" s="9"/>
      <c r="NO1" s="9"/>
      <c r="NP1" s="9"/>
      <c r="NQ1" s="9"/>
      <c r="NR1" s="9"/>
      <c r="NS1" s="9"/>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80" t="s">
        <v>345</v>
      </c>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79"/>
      <c r="SL1" s="457" t="s">
        <v>696</v>
      </c>
      <c r="SM1" s="80" t="s">
        <v>346</v>
      </c>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79"/>
      <c r="VF1" s="8" t="s">
        <v>352</v>
      </c>
      <c r="VG1" s="9"/>
      <c r="VH1" s="9"/>
      <c r="VI1" s="9"/>
      <c r="VJ1" s="188"/>
      <c r="VK1" s="80" t="s">
        <v>353</v>
      </c>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80" t="s">
        <v>355</v>
      </c>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79"/>
    </row>
    <row r="2" spans="1:1717" x14ac:dyDescent="0.4">
      <c r="A2" s="183" t="s">
        <v>254</v>
      </c>
      <c r="B2" s="183" t="str">
        <f>表紙!B5</f>
        <v>施設名</v>
      </c>
      <c r="C2" s="183" t="str">
        <f>表紙!B6</f>
        <v>施設所在市町村</v>
      </c>
      <c r="D2" s="183" t="str">
        <f>表紙!B7</f>
        <v>施設所在地</v>
      </c>
      <c r="E2" s="183" t="str">
        <f>表紙!B4</f>
        <v>設置者名</v>
      </c>
      <c r="F2" s="183" t="str">
        <f>表紙!B11</f>
        <v>メールアドレス</v>
      </c>
      <c r="G2" t="str">
        <f>監査調書!A8</f>
        <v>１　運営・管理状況</v>
      </c>
      <c r="AW2" t="str">
        <f>監査調書!A83</f>
        <v>２　幼保連携型認定こども園の体制</v>
      </c>
      <c r="DN2" s="80" t="str">
        <f>監査調書!A212</f>
        <v>３　安全管理の状況</v>
      </c>
      <c r="DO2" s="6"/>
      <c r="DP2" s="6"/>
      <c r="DQ2" s="6"/>
      <c r="DR2" s="6"/>
      <c r="DS2" s="6"/>
      <c r="DT2" s="6"/>
      <c r="DU2" s="6"/>
      <c r="DV2" s="6"/>
      <c r="DW2" s="6"/>
      <c r="DX2" s="6"/>
      <c r="DY2" s="6"/>
      <c r="DZ2" s="6"/>
      <c r="EA2" s="6"/>
      <c r="EB2" s="6"/>
      <c r="EC2" s="6"/>
      <c r="ED2" s="6"/>
      <c r="EE2" s="6"/>
      <c r="EF2" s="6"/>
      <c r="EG2" s="6"/>
      <c r="EH2" s="6"/>
      <c r="EI2" s="6"/>
      <c r="EJ2" s="6"/>
      <c r="EK2" s="6"/>
      <c r="EL2" s="6"/>
      <c r="EM2" s="6"/>
      <c r="EN2" s="6"/>
      <c r="EO2" s="6"/>
      <c r="EP2" s="471"/>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79"/>
      <c r="GE2" s="6"/>
      <c r="GF2" s="6"/>
      <c r="GG2" s="6"/>
      <c r="GH2" s="6"/>
      <c r="GI2" s="6"/>
      <c r="GJ2" s="6"/>
      <c r="GK2" s="6"/>
      <c r="GL2" s="6"/>
      <c r="GM2" s="6"/>
      <c r="GN2" s="6"/>
      <c r="GO2" s="6"/>
      <c r="GP2" s="6"/>
      <c r="GQ2" s="80" t="str">
        <f>監査調書!A300</f>
        <v>４　教育・保育の状況</v>
      </c>
      <c r="GR2" s="6"/>
      <c r="GS2" s="6"/>
      <c r="GT2" s="6"/>
      <c r="GU2" s="6"/>
      <c r="GV2" s="6"/>
      <c r="GW2" s="6"/>
      <c r="GX2" s="6"/>
      <c r="GY2" s="6"/>
      <c r="GZ2" s="6"/>
      <c r="HA2" s="6"/>
      <c r="HB2" s="6"/>
      <c r="HC2" s="6" t="str">
        <f>監査調書!A330</f>
        <v>５　子育て支援事業の状況</v>
      </c>
      <c r="HD2" s="6"/>
      <c r="HE2" s="6"/>
      <c r="HF2" s="6"/>
      <c r="HG2" s="6"/>
      <c r="HH2" s="6"/>
      <c r="HI2" s="80" t="str">
        <f>監査調書!A340</f>
        <v>６　健康管理の状況</v>
      </c>
      <c r="HJ2" s="6"/>
      <c r="HK2" s="6"/>
      <c r="HL2" s="6"/>
      <c r="HM2" s="6"/>
      <c r="HN2" s="6"/>
      <c r="HO2" s="6"/>
      <c r="HP2" s="6"/>
      <c r="HQ2" s="6"/>
      <c r="HR2" s="6"/>
      <c r="HS2" s="6"/>
      <c r="HT2" s="6"/>
      <c r="HU2" s="6"/>
      <c r="HV2" s="6"/>
      <c r="HW2" s="6"/>
      <c r="HX2" s="6"/>
      <c r="HY2" s="6"/>
      <c r="HZ2" s="6"/>
      <c r="IA2" s="79"/>
      <c r="IB2" s="6"/>
      <c r="IC2" s="80" t="str">
        <f>監査調書!A379</f>
        <v>７　給食の状況</v>
      </c>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80" t="str">
        <f>監査調書!A473</f>
        <v>（１） 管理体制の確立</v>
      </c>
      <c r="NA2" s="79"/>
      <c r="NB2" s="6"/>
      <c r="NC2" s="80" t="str">
        <f>監査調書!A490</f>
        <v>９　収入・支出手続</v>
      </c>
      <c r="ND2" s="6"/>
      <c r="NE2" s="6"/>
      <c r="NF2" s="6"/>
      <c r="NG2" s="6"/>
      <c r="NH2" s="6"/>
      <c r="NI2" s="6"/>
      <c r="NJ2" s="6"/>
      <c r="NK2" s="80" t="str">
        <f>監査調書!A504</f>
        <v>10　貸借対照表</v>
      </c>
      <c r="NL2" s="6"/>
      <c r="NM2" s="6"/>
      <c r="NN2" s="6"/>
      <c r="NO2" s="6"/>
      <c r="NP2" s="6"/>
      <c r="NQ2" s="6"/>
      <c r="NR2" s="6"/>
      <c r="NS2" s="6"/>
      <c r="NT2" t="str">
        <f>監査調書!A523</f>
        <v>11　施設型給付費等の経理</v>
      </c>
      <c r="PH2" s="8" t="str">
        <f>'表１（新基準）'!B5</f>
        <v xml:space="preserve"> ◎定　員 </v>
      </c>
      <c r="PI2" s="9"/>
      <c r="PJ2" s="188"/>
      <c r="PK2" s="183" t="str">
        <f>'表１（新基準）'!M9</f>
        <v>監査前月</v>
      </c>
      <c r="PL2" s="80" t="str">
        <f>'表１（新基準）'!B8</f>
        <v xml:space="preserve"> ◎（表１）園児数と保育教諭定数（園児数は、年度当初における年齢により記入してください｡)</v>
      </c>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9"/>
      <c r="RO2" s="9"/>
      <c r="RP2" s="9"/>
      <c r="RQ2" s="9"/>
      <c r="RR2" s="9"/>
      <c r="RS2" s="9"/>
      <c r="RT2" s="9"/>
      <c r="RU2" s="9"/>
      <c r="RV2" s="9"/>
      <c r="RW2" s="9"/>
      <c r="RX2" s="9"/>
      <c r="RY2" s="9"/>
      <c r="RZ2" s="9"/>
      <c r="SA2" s="9"/>
      <c r="SB2" s="9"/>
      <c r="SC2" s="9"/>
      <c r="SD2" s="9"/>
      <c r="SE2" s="9"/>
      <c r="SF2" s="9"/>
      <c r="SG2" s="9"/>
      <c r="SH2" s="9"/>
      <c r="SI2" s="9"/>
      <c r="SJ2" s="9"/>
      <c r="SK2" s="188"/>
      <c r="SL2" s="9"/>
      <c r="SM2" s="80" t="str">
        <f>表２!C6</f>
        <v>◎職員配置状況【監査前月 月１日現在】    ※休業中の職員は除く</v>
      </c>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79"/>
      <c r="VF2" s="80" t="str">
        <f>表３!C6</f>
        <v>◎非常勤保育教諭等の常勤換算【監査前月 月１日現在】</v>
      </c>
      <c r="VG2" s="6"/>
      <c r="VH2" s="6"/>
      <c r="VI2" s="6"/>
      <c r="VJ2" s="79"/>
      <c r="VK2" s="8" t="str">
        <f>表４!B4</f>
        <v>（１）施設の面積基準の充足状況　★幼保連携型認定こども園台帳、建物の平面図</v>
      </c>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80">
        <v>1</v>
      </c>
      <c r="WU2" s="6"/>
      <c r="WV2" s="6"/>
      <c r="WW2" s="6"/>
      <c r="WX2" s="6"/>
      <c r="WY2" s="6"/>
      <c r="WZ2" s="6"/>
      <c r="XA2" s="6"/>
      <c r="XB2" s="6"/>
      <c r="XC2" s="6"/>
      <c r="XD2" s="79"/>
      <c r="XE2" s="80">
        <f>WT2+1</f>
        <v>2</v>
      </c>
      <c r="XF2" s="6"/>
      <c r="XG2" s="6"/>
      <c r="XH2" s="6"/>
      <c r="XI2" s="6"/>
      <c r="XJ2" s="6"/>
      <c r="XK2" s="6"/>
      <c r="XL2" s="6"/>
      <c r="XM2" s="6"/>
      <c r="XN2" s="6"/>
      <c r="XO2" s="79"/>
      <c r="XP2" s="80">
        <f>XE2+1</f>
        <v>3</v>
      </c>
      <c r="XQ2" s="6"/>
      <c r="XR2" s="6"/>
      <c r="XS2" s="6"/>
      <c r="XT2" s="6"/>
      <c r="XU2" s="6"/>
      <c r="XV2" s="6"/>
      <c r="XW2" s="6"/>
      <c r="XX2" s="6"/>
      <c r="XY2" s="6"/>
      <c r="XZ2" s="79"/>
      <c r="YA2" s="80">
        <f>XP2+1</f>
        <v>4</v>
      </c>
      <c r="YB2" s="6"/>
      <c r="YC2" s="6"/>
      <c r="YD2" s="6"/>
      <c r="YE2" s="6"/>
      <c r="YF2" s="6"/>
      <c r="YG2" s="6"/>
      <c r="YH2" s="6"/>
      <c r="YI2" s="6"/>
      <c r="YJ2" s="6"/>
      <c r="YK2" s="79"/>
      <c r="YL2" s="80">
        <f>YA2+1</f>
        <v>5</v>
      </c>
      <c r="YM2" s="6"/>
      <c r="YN2" s="6"/>
      <c r="YO2" s="6"/>
      <c r="YP2" s="6"/>
      <c r="YQ2" s="6"/>
      <c r="YR2" s="6"/>
      <c r="YS2" s="6"/>
      <c r="YT2" s="6"/>
      <c r="YU2" s="6"/>
      <c r="YV2" s="79"/>
      <c r="YW2" s="80">
        <f>YL2+1</f>
        <v>6</v>
      </c>
      <c r="YX2" s="6"/>
      <c r="YY2" s="6"/>
      <c r="YZ2" s="6"/>
      <c r="ZA2" s="6"/>
      <c r="ZB2" s="6"/>
      <c r="ZC2" s="6"/>
      <c r="ZD2" s="6"/>
      <c r="ZE2" s="6"/>
      <c r="ZF2" s="6"/>
      <c r="ZG2" s="79"/>
      <c r="ZH2" s="80">
        <f>YW2+1</f>
        <v>7</v>
      </c>
      <c r="ZI2" s="6"/>
      <c r="ZJ2" s="6"/>
      <c r="ZK2" s="6"/>
      <c r="ZL2" s="6"/>
      <c r="ZM2" s="6"/>
      <c r="ZN2" s="6"/>
      <c r="ZO2" s="6"/>
      <c r="ZP2" s="6"/>
      <c r="ZQ2" s="6"/>
      <c r="ZR2" s="79"/>
      <c r="ZS2" s="80">
        <f>ZH2+1</f>
        <v>8</v>
      </c>
      <c r="ZT2" s="6"/>
      <c r="ZU2" s="6"/>
      <c r="ZV2" s="6"/>
      <c r="ZW2" s="6"/>
      <c r="ZX2" s="6"/>
      <c r="ZY2" s="6"/>
      <c r="ZZ2" s="6"/>
      <c r="AAA2" s="6"/>
      <c r="AAB2" s="6"/>
      <c r="AAC2" s="79"/>
      <c r="AAD2" s="80">
        <f>ZS2+1</f>
        <v>9</v>
      </c>
      <c r="AAE2" s="6"/>
      <c r="AAF2" s="6"/>
      <c r="AAG2" s="6"/>
      <c r="AAH2" s="6"/>
      <c r="AAI2" s="6"/>
      <c r="AAJ2" s="6"/>
      <c r="AAK2" s="6"/>
      <c r="AAL2" s="6"/>
      <c r="AAM2" s="6"/>
      <c r="AAN2" s="79"/>
      <c r="AAO2" s="80">
        <f>AAD2+1</f>
        <v>10</v>
      </c>
      <c r="AAP2" s="6"/>
      <c r="AAQ2" s="6"/>
      <c r="AAR2" s="6"/>
      <c r="AAS2" s="6"/>
      <c r="AAT2" s="6"/>
      <c r="AAU2" s="6"/>
      <c r="AAV2" s="6"/>
      <c r="AAW2" s="6"/>
      <c r="AAX2" s="6"/>
      <c r="AAY2" s="79"/>
      <c r="AAZ2" s="80">
        <f>AAO2+1</f>
        <v>11</v>
      </c>
      <c r="ABA2" s="6"/>
      <c r="ABB2" s="6"/>
      <c r="ABC2" s="6"/>
      <c r="ABD2" s="6"/>
      <c r="ABE2" s="6"/>
      <c r="ABF2" s="6"/>
      <c r="ABG2" s="6"/>
      <c r="ABH2" s="6"/>
      <c r="ABI2" s="6"/>
      <c r="ABJ2" s="79"/>
      <c r="ABK2" s="80">
        <f>AAZ2+1</f>
        <v>12</v>
      </c>
      <c r="ABL2" s="6"/>
      <c r="ABM2" s="6"/>
      <c r="ABN2" s="6"/>
      <c r="ABO2" s="6"/>
      <c r="ABP2" s="6"/>
      <c r="ABQ2" s="6"/>
      <c r="ABR2" s="6"/>
      <c r="ABS2" s="6"/>
      <c r="ABT2" s="6"/>
      <c r="ABU2" s="79"/>
      <c r="ABV2" s="80">
        <f>ABK2+1</f>
        <v>13</v>
      </c>
      <c r="ABW2" s="6"/>
      <c r="ABX2" s="6"/>
      <c r="ABY2" s="6"/>
      <c r="ABZ2" s="6"/>
      <c r="ACA2" s="6"/>
      <c r="ACB2" s="6"/>
      <c r="ACC2" s="6"/>
      <c r="ACD2" s="6"/>
      <c r="ACE2" s="6"/>
      <c r="ACF2" s="79"/>
      <c r="ACG2" s="80">
        <f>ABV2+1</f>
        <v>14</v>
      </c>
      <c r="ACH2" s="6"/>
      <c r="ACI2" s="6"/>
      <c r="ACJ2" s="6"/>
      <c r="ACK2" s="6"/>
      <c r="ACL2" s="6"/>
      <c r="ACM2" s="6"/>
      <c r="ACN2" s="6"/>
      <c r="ACO2" s="6"/>
      <c r="ACP2" s="6"/>
      <c r="ACQ2" s="79"/>
      <c r="ACR2" s="80">
        <f>ACG2+1</f>
        <v>15</v>
      </c>
      <c r="ACS2" s="6"/>
      <c r="ACT2" s="6"/>
      <c r="ACU2" s="6"/>
      <c r="ACV2" s="6"/>
      <c r="ACW2" s="6"/>
      <c r="ACX2" s="6"/>
      <c r="ACY2" s="6"/>
      <c r="ACZ2" s="6"/>
      <c r="ADA2" s="6"/>
      <c r="ADB2" s="79"/>
      <c r="ADC2" s="80">
        <f>ACR2+1</f>
        <v>16</v>
      </c>
      <c r="ADD2" s="6"/>
      <c r="ADE2" s="6"/>
      <c r="ADF2" s="6"/>
      <c r="ADG2" s="6"/>
      <c r="ADH2" s="6"/>
      <c r="ADI2" s="6"/>
      <c r="ADJ2" s="6"/>
      <c r="ADK2" s="6"/>
      <c r="ADL2" s="6"/>
      <c r="ADM2" s="79"/>
      <c r="ADN2" s="80">
        <f>ADC2+1</f>
        <v>17</v>
      </c>
      <c r="ADO2" s="6"/>
      <c r="ADP2" s="6"/>
      <c r="ADQ2" s="6"/>
      <c r="ADR2" s="6"/>
      <c r="ADS2" s="6"/>
      <c r="ADT2" s="6"/>
      <c r="ADU2" s="6"/>
      <c r="ADV2" s="6"/>
      <c r="ADW2" s="6"/>
      <c r="ADX2" s="79"/>
      <c r="ADY2" s="80">
        <f>ADN2+1</f>
        <v>18</v>
      </c>
      <c r="ADZ2" s="6"/>
      <c r="AEA2" s="6"/>
      <c r="AEB2" s="6"/>
      <c r="AEC2" s="6"/>
      <c r="AED2" s="6"/>
      <c r="AEE2" s="6"/>
      <c r="AEF2" s="6"/>
      <c r="AEG2" s="6"/>
      <c r="AEH2" s="6"/>
      <c r="AEI2" s="79"/>
      <c r="AEJ2" s="80">
        <f>ADY2+1</f>
        <v>19</v>
      </c>
      <c r="AEK2" s="6"/>
      <c r="AEL2" s="6"/>
      <c r="AEM2" s="6"/>
      <c r="AEN2" s="6"/>
      <c r="AEO2" s="6"/>
      <c r="AEP2" s="6"/>
      <c r="AEQ2" s="6"/>
      <c r="AER2" s="6"/>
      <c r="AES2" s="6"/>
      <c r="AET2" s="79"/>
      <c r="AEU2" s="80">
        <f>AEJ2+1</f>
        <v>20</v>
      </c>
      <c r="AEV2" s="6"/>
      <c r="AEW2" s="6"/>
      <c r="AEX2" s="6"/>
      <c r="AEY2" s="6"/>
      <c r="AEZ2" s="6"/>
      <c r="AFA2" s="6"/>
      <c r="AFB2" s="6"/>
      <c r="AFC2" s="6"/>
      <c r="AFD2" s="6"/>
      <c r="AFE2" s="79"/>
      <c r="AFF2" s="80">
        <f>AEU2+1</f>
        <v>21</v>
      </c>
      <c r="AFG2" s="6"/>
      <c r="AFH2" s="6"/>
      <c r="AFI2" s="6"/>
      <c r="AFJ2" s="6"/>
      <c r="AFK2" s="6"/>
      <c r="AFL2" s="6"/>
      <c r="AFM2" s="6"/>
      <c r="AFN2" s="6"/>
      <c r="AFO2" s="6"/>
      <c r="AFP2" s="79"/>
      <c r="AFQ2" s="80">
        <f>AFF2+1</f>
        <v>22</v>
      </c>
      <c r="AFR2" s="6"/>
      <c r="AFS2" s="6"/>
      <c r="AFT2" s="6"/>
      <c r="AFU2" s="6"/>
      <c r="AFV2" s="6"/>
      <c r="AFW2" s="6"/>
      <c r="AFX2" s="6"/>
      <c r="AFY2" s="6"/>
      <c r="AFZ2" s="6"/>
      <c r="AGA2" s="79"/>
      <c r="AGB2" s="80">
        <f>AFQ2+1</f>
        <v>23</v>
      </c>
      <c r="AGC2" s="6"/>
      <c r="AGD2" s="6"/>
      <c r="AGE2" s="6"/>
      <c r="AGF2" s="6"/>
      <c r="AGG2" s="6"/>
      <c r="AGH2" s="6"/>
      <c r="AGI2" s="6"/>
      <c r="AGJ2" s="6"/>
      <c r="AGK2" s="6"/>
      <c r="AGL2" s="79"/>
      <c r="AGM2" s="80">
        <f>AGB2+1</f>
        <v>24</v>
      </c>
      <c r="AGN2" s="6"/>
      <c r="AGO2" s="6"/>
      <c r="AGP2" s="6"/>
      <c r="AGQ2" s="6"/>
      <c r="AGR2" s="6"/>
      <c r="AGS2" s="6"/>
      <c r="AGT2" s="6"/>
      <c r="AGU2" s="6"/>
      <c r="AGV2" s="6"/>
      <c r="AGW2" s="79"/>
      <c r="AGX2" s="80">
        <f>AGM2+1</f>
        <v>25</v>
      </c>
      <c r="AGY2" s="6"/>
      <c r="AGZ2" s="6"/>
      <c r="AHA2" s="6"/>
      <c r="AHB2" s="6"/>
      <c r="AHC2" s="6"/>
      <c r="AHD2" s="6"/>
      <c r="AHE2" s="6"/>
      <c r="AHF2" s="6"/>
      <c r="AHG2" s="6"/>
      <c r="AHH2" s="79"/>
      <c r="AHI2" s="80">
        <f>AGX2+1</f>
        <v>26</v>
      </c>
      <c r="AHJ2" s="6"/>
      <c r="AHK2" s="6"/>
      <c r="AHL2" s="6"/>
      <c r="AHM2" s="6"/>
      <c r="AHN2" s="6"/>
      <c r="AHO2" s="6"/>
      <c r="AHP2" s="6"/>
      <c r="AHQ2" s="6"/>
      <c r="AHR2" s="6"/>
      <c r="AHS2" s="79"/>
      <c r="AHT2" s="80">
        <f>AHI2+1</f>
        <v>27</v>
      </c>
      <c r="AHU2" s="6"/>
      <c r="AHV2" s="6"/>
      <c r="AHW2" s="6"/>
      <c r="AHX2" s="6"/>
      <c r="AHY2" s="6"/>
      <c r="AHZ2" s="6"/>
      <c r="AIA2" s="6"/>
      <c r="AIB2" s="6"/>
      <c r="AIC2" s="6"/>
      <c r="AID2" s="79"/>
      <c r="AIE2" s="80">
        <f>AHT2+1</f>
        <v>28</v>
      </c>
      <c r="AIF2" s="6"/>
      <c r="AIG2" s="6"/>
      <c r="AIH2" s="6"/>
      <c r="AII2" s="6"/>
      <c r="AIJ2" s="6"/>
      <c r="AIK2" s="6"/>
      <c r="AIL2" s="6"/>
      <c r="AIM2" s="6"/>
      <c r="AIN2" s="6"/>
      <c r="AIO2" s="79"/>
      <c r="AIP2" s="80">
        <f>AIE2+1</f>
        <v>29</v>
      </c>
      <c r="AIQ2" s="6"/>
      <c r="AIR2" s="6"/>
      <c r="AIS2" s="6"/>
      <c r="AIT2" s="6"/>
      <c r="AIU2" s="6"/>
      <c r="AIV2" s="6"/>
      <c r="AIW2" s="6"/>
      <c r="AIX2" s="6"/>
      <c r="AIY2" s="6"/>
      <c r="AIZ2" s="79"/>
      <c r="AJA2" s="80">
        <f>AIP2+1</f>
        <v>30</v>
      </c>
      <c r="AJB2" s="6"/>
      <c r="AJC2" s="6"/>
      <c r="AJD2" s="6"/>
      <c r="AJE2" s="6"/>
      <c r="AJF2" s="6"/>
      <c r="AJG2" s="6"/>
      <c r="AJH2" s="6"/>
      <c r="AJI2" s="6"/>
      <c r="AJJ2" s="6"/>
      <c r="AJK2" s="79"/>
      <c r="AJL2" s="80">
        <f>AJA2+1</f>
        <v>31</v>
      </c>
      <c r="AJM2" s="6"/>
      <c r="AJN2" s="6"/>
      <c r="AJO2" s="6"/>
      <c r="AJP2" s="6"/>
      <c r="AJQ2" s="6"/>
      <c r="AJR2" s="6"/>
      <c r="AJS2" s="6"/>
      <c r="AJT2" s="6"/>
      <c r="AJU2" s="6"/>
      <c r="AJV2" s="79"/>
      <c r="AJW2" s="80">
        <f>AJL2+1</f>
        <v>32</v>
      </c>
      <c r="AJX2" s="6"/>
      <c r="AJY2" s="6"/>
      <c r="AJZ2" s="6"/>
      <c r="AKA2" s="6"/>
      <c r="AKB2" s="6"/>
      <c r="AKC2" s="6"/>
      <c r="AKD2" s="6"/>
      <c r="AKE2" s="6"/>
      <c r="AKF2" s="6"/>
      <c r="AKG2" s="79"/>
      <c r="AKH2" s="80">
        <f>AJW2+1</f>
        <v>33</v>
      </c>
      <c r="AKI2" s="6"/>
      <c r="AKJ2" s="6"/>
      <c r="AKK2" s="6"/>
      <c r="AKL2" s="6"/>
      <c r="AKM2" s="6"/>
      <c r="AKN2" s="6"/>
      <c r="AKO2" s="6"/>
      <c r="AKP2" s="6"/>
      <c r="AKQ2" s="6"/>
      <c r="AKR2" s="79"/>
      <c r="AKS2" s="80">
        <f>AKH2+1</f>
        <v>34</v>
      </c>
      <c r="AKT2" s="6"/>
      <c r="AKU2" s="6"/>
      <c r="AKV2" s="6"/>
      <c r="AKW2" s="6"/>
      <c r="AKX2" s="6"/>
      <c r="AKY2" s="6"/>
      <c r="AKZ2" s="6"/>
      <c r="ALA2" s="6"/>
      <c r="ALB2" s="6"/>
      <c r="ALC2" s="79"/>
      <c r="ALD2" s="80">
        <f>AKS2+1</f>
        <v>35</v>
      </c>
      <c r="ALE2" s="6"/>
      <c r="ALF2" s="6"/>
      <c r="ALG2" s="6"/>
      <c r="ALH2" s="6"/>
      <c r="ALI2" s="6"/>
      <c r="ALJ2" s="6"/>
      <c r="ALK2" s="6"/>
      <c r="ALL2" s="6"/>
      <c r="ALM2" s="6"/>
      <c r="ALN2" s="79"/>
      <c r="ALO2" s="80">
        <f>ALD2+1</f>
        <v>36</v>
      </c>
      <c r="ALP2" s="6"/>
      <c r="ALQ2" s="6"/>
      <c r="ALR2" s="6"/>
      <c r="ALS2" s="6"/>
      <c r="ALT2" s="6"/>
      <c r="ALU2" s="6"/>
      <c r="ALV2" s="6"/>
      <c r="ALW2" s="6"/>
      <c r="ALX2" s="6"/>
      <c r="ALY2" s="79"/>
      <c r="ALZ2" s="80">
        <f>ALO2+1</f>
        <v>37</v>
      </c>
      <c r="AMA2" s="6"/>
      <c r="AMB2" s="6"/>
      <c r="AMC2" s="6"/>
      <c r="AMD2" s="6"/>
      <c r="AME2" s="6"/>
      <c r="AMF2" s="6"/>
      <c r="AMG2" s="6"/>
      <c r="AMH2" s="6"/>
      <c r="AMI2" s="6"/>
      <c r="AMJ2" s="79"/>
      <c r="AMK2" s="80">
        <f>ALZ2+1</f>
        <v>38</v>
      </c>
      <c r="AML2" s="6"/>
      <c r="AMM2" s="6"/>
      <c r="AMN2" s="6"/>
      <c r="AMO2" s="6"/>
      <c r="AMP2" s="6"/>
      <c r="AMQ2" s="6"/>
      <c r="AMR2" s="6"/>
      <c r="AMS2" s="6"/>
      <c r="AMT2" s="6"/>
      <c r="AMU2" s="79"/>
      <c r="AMV2" s="80">
        <f>AMK2+1</f>
        <v>39</v>
      </c>
      <c r="AMW2" s="6"/>
      <c r="AMX2" s="6"/>
      <c r="AMY2" s="6"/>
      <c r="AMZ2" s="6"/>
      <c r="ANA2" s="6"/>
      <c r="ANB2" s="6"/>
      <c r="ANC2" s="6"/>
      <c r="AND2" s="6"/>
      <c r="ANE2" s="6"/>
      <c r="ANF2" s="79"/>
      <c r="ANG2" s="80">
        <f>AMV2+1</f>
        <v>40</v>
      </c>
      <c r="ANH2" s="6"/>
      <c r="ANI2" s="6"/>
      <c r="ANJ2" s="6"/>
      <c r="ANK2" s="6"/>
      <c r="ANL2" s="6"/>
      <c r="ANM2" s="6"/>
      <c r="ANN2" s="6"/>
      <c r="ANO2" s="6"/>
      <c r="ANP2" s="6"/>
      <c r="ANQ2" s="79"/>
      <c r="ANR2" s="80">
        <f>ANG2+1</f>
        <v>41</v>
      </c>
      <c r="ANS2" s="6"/>
      <c r="ANT2" s="6"/>
      <c r="ANU2" s="6"/>
      <c r="ANV2" s="6"/>
      <c r="ANW2" s="6"/>
      <c r="ANX2" s="6"/>
      <c r="ANY2" s="6"/>
      <c r="ANZ2" s="6"/>
      <c r="AOA2" s="6"/>
      <c r="AOB2" s="79"/>
      <c r="AOC2" s="80">
        <f>ANR2+1</f>
        <v>42</v>
      </c>
      <c r="AOD2" s="6"/>
      <c r="AOE2" s="6"/>
      <c r="AOF2" s="6"/>
      <c r="AOG2" s="6"/>
      <c r="AOH2" s="6"/>
      <c r="AOI2" s="6"/>
      <c r="AOJ2" s="6"/>
      <c r="AOK2" s="6"/>
      <c r="AOL2" s="6"/>
      <c r="AOM2" s="79"/>
      <c r="AON2" s="80">
        <f>AOC2+1</f>
        <v>43</v>
      </c>
      <c r="AOO2" s="6"/>
      <c r="AOP2" s="6"/>
      <c r="AOQ2" s="6"/>
      <c r="AOR2" s="6"/>
      <c r="AOS2" s="6"/>
      <c r="AOT2" s="6"/>
      <c r="AOU2" s="6"/>
      <c r="AOV2" s="6"/>
      <c r="AOW2" s="6"/>
      <c r="AOX2" s="79"/>
      <c r="AOY2" s="80">
        <f>AON2+1</f>
        <v>44</v>
      </c>
      <c r="AOZ2" s="6"/>
      <c r="APA2" s="6"/>
      <c r="APB2" s="6"/>
      <c r="APC2" s="6"/>
      <c r="APD2" s="6"/>
      <c r="APE2" s="6"/>
      <c r="APF2" s="6"/>
      <c r="APG2" s="6"/>
      <c r="APH2" s="6"/>
      <c r="API2" s="79"/>
      <c r="APJ2" s="80">
        <f>AOY2+1</f>
        <v>45</v>
      </c>
      <c r="APK2" s="6"/>
      <c r="APL2" s="6"/>
      <c r="APM2" s="6"/>
      <c r="APN2" s="6"/>
      <c r="APO2" s="6"/>
      <c r="APP2" s="6"/>
      <c r="APQ2" s="6"/>
      <c r="APR2" s="6"/>
      <c r="APS2" s="6"/>
      <c r="APT2" s="79"/>
      <c r="APU2" s="80">
        <f>APJ2+1</f>
        <v>46</v>
      </c>
      <c r="APV2" s="6"/>
      <c r="APW2" s="6"/>
      <c r="APX2" s="6"/>
      <c r="APY2" s="6"/>
      <c r="APZ2" s="6"/>
      <c r="AQA2" s="6"/>
      <c r="AQB2" s="6"/>
      <c r="AQC2" s="6"/>
      <c r="AQD2" s="6"/>
      <c r="AQE2" s="79"/>
      <c r="AQF2" s="80">
        <f>APU2+1</f>
        <v>47</v>
      </c>
      <c r="AQG2" s="6"/>
      <c r="AQH2" s="6"/>
      <c r="AQI2" s="6"/>
      <c r="AQJ2" s="6"/>
      <c r="AQK2" s="6"/>
      <c r="AQL2" s="6"/>
      <c r="AQM2" s="6"/>
      <c r="AQN2" s="6"/>
      <c r="AQO2" s="6"/>
      <c r="AQP2" s="79"/>
      <c r="AQQ2" s="80">
        <f>AQF2+1</f>
        <v>48</v>
      </c>
      <c r="AQR2" s="6"/>
      <c r="AQS2" s="6"/>
      <c r="AQT2" s="6"/>
      <c r="AQU2" s="6"/>
      <c r="AQV2" s="6"/>
      <c r="AQW2" s="6"/>
      <c r="AQX2" s="6"/>
      <c r="AQY2" s="6"/>
      <c r="AQZ2" s="6"/>
      <c r="ARA2" s="79"/>
      <c r="ARB2" s="80">
        <f>AQQ2+1</f>
        <v>49</v>
      </c>
      <c r="ARC2" s="6"/>
      <c r="ARD2" s="6"/>
      <c r="ARE2" s="6"/>
      <c r="ARF2" s="6"/>
      <c r="ARG2" s="6"/>
      <c r="ARH2" s="6"/>
      <c r="ARI2" s="6"/>
      <c r="ARJ2" s="6"/>
      <c r="ARK2" s="6"/>
      <c r="ARL2" s="79"/>
      <c r="ARM2" s="80">
        <f>ARB2+1</f>
        <v>50</v>
      </c>
      <c r="ARN2" s="6"/>
      <c r="ARO2" s="6"/>
      <c r="ARP2" s="6"/>
      <c r="ARQ2" s="6"/>
      <c r="ARR2" s="6"/>
      <c r="ARS2" s="6"/>
      <c r="ART2" s="6"/>
      <c r="ARU2" s="6"/>
      <c r="ARV2" s="6"/>
      <c r="ARW2" s="79"/>
      <c r="ARX2" s="80">
        <f>ARM2+1</f>
        <v>51</v>
      </c>
      <c r="ARY2" s="6"/>
      <c r="ARZ2" s="6"/>
      <c r="ASA2" s="6"/>
      <c r="ASB2" s="6"/>
      <c r="ASC2" s="6"/>
      <c r="ASD2" s="6"/>
      <c r="ASE2" s="6"/>
      <c r="ASF2" s="6"/>
      <c r="ASG2" s="6"/>
      <c r="ASH2" s="79"/>
      <c r="ASI2" s="80">
        <f>ARX2+1</f>
        <v>52</v>
      </c>
      <c r="ASJ2" s="6"/>
      <c r="ASK2" s="6"/>
      <c r="ASL2" s="6"/>
      <c r="ASM2" s="6"/>
      <c r="ASN2" s="6"/>
      <c r="ASO2" s="6"/>
      <c r="ASP2" s="6"/>
      <c r="ASQ2" s="6"/>
      <c r="ASR2" s="6"/>
      <c r="ASS2" s="79"/>
      <c r="AST2" s="80">
        <f>ASI2+1</f>
        <v>53</v>
      </c>
      <c r="ASU2" s="6"/>
      <c r="ASV2" s="6"/>
      <c r="ASW2" s="6"/>
      <c r="ASX2" s="6"/>
      <c r="ASY2" s="6"/>
      <c r="ASZ2" s="6"/>
      <c r="ATA2" s="6"/>
      <c r="ATB2" s="6"/>
      <c r="ATC2" s="6"/>
      <c r="ATD2" s="79"/>
      <c r="ATE2" s="80">
        <f>AST2+1</f>
        <v>54</v>
      </c>
      <c r="ATF2" s="6"/>
      <c r="ATG2" s="6"/>
      <c r="ATH2" s="6"/>
      <c r="ATI2" s="6"/>
      <c r="ATJ2" s="6"/>
      <c r="ATK2" s="6"/>
      <c r="ATL2" s="6"/>
      <c r="ATM2" s="6"/>
      <c r="ATN2" s="6"/>
      <c r="ATO2" s="79"/>
      <c r="ATP2" s="80">
        <f>ATE2+1</f>
        <v>55</v>
      </c>
      <c r="ATQ2" s="6"/>
      <c r="ATR2" s="6"/>
      <c r="ATS2" s="6"/>
      <c r="ATT2" s="6"/>
      <c r="ATU2" s="6"/>
      <c r="ATV2" s="6"/>
      <c r="ATW2" s="6"/>
      <c r="ATX2" s="6"/>
      <c r="ATY2" s="6"/>
      <c r="ATZ2" s="79"/>
      <c r="AUA2" s="80">
        <f>ATP2+1</f>
        <v>56</v>
      </c>
      <c r="AUB2" s="6"/>
      <c r="AUC2" s="6"/>
      <c r="AUD2" s="6"/>
      <c r="AUE2" s="6"/>
      <c r="AUF2" s="6"/>
      <c r="AUG2" s="6"/>
      <c r="AUH2" s="6"/>
      <c r="AUI2" s="6"/>
      <c r="AUJ2" s="6"/>
      <c r="AUK2" s="79"/>
      <c r="AUL2" s="80">
        <f>AUA2+1</f>
        <v>57</v>
      </c>
      <c r="AUM2" s="6"/>
      <c r="AUN2" s="6"/>
      <c r="AUO2" s="6"/>
      <c r="AUP2" s="6"/>
      <c r="AUQ2" s="6"/>
      <c r="AUR2" s="6"/>
      <c r="AUS2" s="6"/>
      <c r="AUT2" s="6"/>
      <c r="AUU2" s="6"/>
      <c r="AUV2" s="79"/>
      <c r="AUW2" s="80">
        <f>AUL2+1</f>
        <v>58</v>
      </c>
      <c r="AUX2" s="6"/>
      <c r="AUY2" s="6"/>
      <c r="AUZ2" s="6"/>
      <c r="AVA2" s="6"/>
      <c r="AVB2" s="6"/>
      <c r="AVC2" s="6"/>
      <c r="AVD2" s="6"/>
      <c r="AVE2" s="6"/>
      <c r="AVF2" s="6"/>
      <c r="AVG2" s="79"/>
      <c r="AVH2" s="80">
        <f>AUW2+1</f>
        <v>59</v>
      </c>
      <c r="AVI2" s="6"/>
      <c r="AVJ2" s="6"/>
      <c r="AVK2" s="6"/>
      <c r="AVL2" s="6"/>
      <c r="AVM2" s="6"/>
      <c r="AVN2" s="6"/>
      <c r="AVO2" s="6"/>
      <c r="AVP2" s="6"/>
      <c r="AVQ2" s="6"/>
      <c r="AVR2" s="79"/>
      <c r="AVS2" s="80">
        <f>AVH2+1</f>
        <v>60</v>
      </c>
      <c r="AVT2" s="6"/>
      <c r="AVU2" s="6"/>
      <c r="AVV2" s="6"/>
      <c r="AVW2" s="6"/>
      <c r="AVX2" s="6"/>
      <c r="AVY2" s="6"/>
      <c r="AVZ2" s="6"/>
      <c r="AWA2" s="6"/>
      <c r="AWB2" s="6"/>
      <c r="AWC2" s="79"/>
      <c r="AWD2" s="80">
        <f>AVS2+1</f>
        <v>61</v>
      </c>
      <c r="AWE2" s="6"/>
      <c r="AWF2" s="6"/>
      <c r="AWG2" s="6"/>
      <c r="AWH2" s="6"/>
      <c r="AWI2" s="6"/>
      <c r="AWJ2" s="6"/>
      <c r="AWK2" s="6"/>
      <c r="AWL2" s="6"/>
      <c r="AWM2" s="6"/>
      <c r="AWN2" s="79"/>
      <c r="AWO2" s="80">
        <f>AWD2+1</f>
        <v>62</v>
      </c>
      <c r="AWP2" s="6"/>
      <c r="AWQ2" s="6"/>
      <c r="AWR2" s="6"/>
      <c r="AWS2" s="6"/>
      <c r="AWT2" s="6"/>
      <c r="AWU2" s="6"/>
      <c r="AWV2" s="6"/>
      <c r="AWW2" s="6"/>
      <c r="AWX2" s="6"/>
      <c r="AWY2" s="79"/>
      <c r="AWZ2" s="80">
        <f>AWO2+1</f>
        <v>63</v>
      </c>
      <c r="AXA2" s="6"/>
      <c r="AXB2" s="6"/>
      <c r="AXC2" s="6"/>
      <c r="AXD2" s="6"/>
      <c r="AXE2" s="6"/>
      <c r="AXF2" s="6"/>
      <c r="AXG2" s="6"/>
      <c r="AXH2" s="6"/>
      <c r="AXI2" s="6"/>
      <c r="AXJ2" s="79"/>
      <c r="AXK2" s="80">
        <f>AWZ2+1</f>
        <v>64</v>
      </c>
      <c r="AXL2" s="6"/>
      <c r="AXM2" s="6"/>
      <c r="AXN2" s="6"/>
      <c r="AXO2" s="6"/>
      <c r="AXP2" s="6"/>
      <c r="AXQ2" s="6"/>
      <c r="AXR2" s="6"/>
      <c r="AXS2" s="6"/>
      <c r="AXT2" s="6"/>
      <c r="AXU2" s="79"/>
      <c r="AXV2" s="80">
        <f>AXK2+1</f>
        <v>65</v>
      </c>
      <c r="AXW2" s="6"/>
      <c r="AXX2" s="6"/>
      <c r="AXY2" s="6"/>
      <c r="AXZ2" s="6"/>
      <c r="AYA2" s="6"/>
      <c r="AYB2" s="6"/>
      <c r="AYC2" s="6"/>
      <c r="AYD2" s="6"/>
      <c r="AYE2" s="6"/>
      <c r="AYF2" s="79"/>
      <c r="AYG2" s="80">
        <f>AXV2+1</f>
        <v>66</v>
      </c>
      <c r="AYH2" s="6"/>
      <c r="AYI2" s="6"/>
      <c r="AYJ2" s="6"/>
      <c r="AYK2" s="6"/>
      <c r="AYL2" s="6"/>
      <c r="AYM2" s="6"/>
      <c r="AYN2" s="6"/>
      <c r="AYO2" s="6"/>
      <c r="AYP2" s="6"/>
      <c r="AYQ2" s="79"/>
      <c r="AYR2" s="80">
        <f>AYG2+1</f>
        <v>67</v>
      </c>
      <c r="AYS2" s="6"/>
      <c r="AYT2" s="6"/>
      <c r="AYU2" s="6"/>
      <c r="AYV2" s="6"/>
      <c r="AYW2" s="6"/>
      <c r="AYX2" s="6"/>
      <c r="AYY2" s="6"/>
      <c r="AYZ2" s="6"/>
      <c r="AZA2" s="6"/>
      <c r="AZB2" s="79"/>
      <c r="AZC2" s="80">
        <f>AYR2+1</f>
        <v>68</v>
      </c>
      <c r="AZD2" s="6"/>
      <c r="AZE2" s="6"/>
      <c r="AZF2" s="6"/>
      <c r="AZG2" s="6"/>
      <c r="AZH2" s="6"/>
      <c r="AZI2" s="6"/>
      <c r="AZJ2" s="6"/>
      <c r="AZK2" s="6"/>
      <c r="AZL2" s="6"/>
      <c r="AZM2" s="79"/>
      <c r="AZN2" s="80">
        <f>AZC2+1</f>
        <v>69</v>
      </c>
      <c r="AZO2" s="6"/>
      <c r="AZP2" s="6"/>
      <c r="AZQ2" s="6"/>
      <c r="AZR2" s="6"/>
      <c r="AZS2" s="6"/>
      <c r="AZT2" s="6"/>
      <c r="AZU2" s="6"/>
      <c r="AZV2" s="6"/>
      <c r="AZW2" s="6"/>
      <c r="AZX2" s="79"/>
      <c r="AZY2" s="80">
        <f>AZN2+1</f>
        <v>70</v>
      </c>
      <c r="AZZ2" s="6"/>
      <c r="BAA2" s="6"/>
      <c r="BAB2" s="6"/>
      <c r="BAC2" s="6"/>
      <c r="BAD2" s="6"/>
      <c r="BAE2" s="6"/>
      <c r="BAF2" s="6"/>
      <c r="BAG2" s="6"/>
      <c r="BAH2" s="6"/>
      <c r="BAI2" s="79"/>
      <c r="BAJ2" s="80">
        <f>AZY2+1</f>
        <v>71</v>
      </c>
      <c r="BAK2" s="6"/>
      <c r="BAL2" s="6"/>
      <c r="BAM2" s="6"/>
      <c r="BAN2" s="6"/>
      <c r="BAO2" s="6"/>
      <c r="BAP2" s="6"/>
      <c r="BAQ2" s="6"/>
      <c r="BAR2" s="6"/>
      <c r="BAS2" s="6"/>
      <c r="BAT2" s="79"/>
      <c r="BAU2" s="80">
        <f>BAJ2+1</f>
        <v>72</v>
      </c>
      <c r="BAV2" s="6"/>
      <c r="BAW2" s="6"/>
      <c r="BAX2" s="6"/>
      <c r="BAY2" s="6"/>
      <c r="BAZ2" s="6"/>
      <c r="BBA2" s="6"/>
      <c r="BBB2" s="6"/>
      <c r="BBC2" s="6"/>
      <c r="BBD2" s="6"/>
      <c r="BBE2" s="79"/>
      <c r="BBF2" s="80">
        <f>BAU2+1</f>
        <v>73</v>
      </c>
      <c r="BBG2" s="6"/>
      <c r="BBH2" s="6"/>
      <c r="BBI2" s="6"/>
      <c r="BBJ2" s="6"/>
      <c r="BBK2" s="6"/>
      <c r="BBL2" s="6"/>
      <c r="BBM2" s="6"/>
      <c r="BBN2" s="6"/>
      <c r="BBO2" s="6"/>
      <c r="BBP2" s="79"/>
      <c r="BBQ2" s="80">
        <f>BBF2+1</f>
        <v>74</v>
      </c>
      <c r="BBR2" s="6"/>
      <c r="BBS2" s="6"/>
      <c r="BBT2" s="6"/>
      <c r="BBU2" s="6"/>
      <c r="BBV2" s="6"/>
      <c r="BBW2" s="6"/>
      <c r="BBX2" s="6"/>
      <c r="BBY2" s="6"/>
      <c r="BBZ2" s="6"/>
      <c r="BCA2" s="79"/>
      <c r="BCB2" s="80">
        <f>BBQ2+1</f>
        <v>75</v>
      </c>
      <c r="BCC2" s="6"/>
      <c r="BCD2" s="6"/>
      <c r="BCE2" s="6"/>
      <c r="BCF2" s="6"/>
      <c r="BCG2" s="6"/>
      <c r="BCH2" s="6"/>
      <c r="BCI2" s="6"/>
      <c r="BCJ2" s="6"/>
      <c r="BCK2" s="6"/>
      <c r="BCL2" s="79"/>
      <c r="BCM2" s="80">
        <f>BCB2+1</f>
        <v>76</v>
      </c>
      <c r="BCN2" s="6"/>
      <c r="BCO2" s="6"/>
      <c r="BCP2" s="6"/>
      <c r="BCQ2" s="6"/>
      <c r="BCR2" s="6"/>
      <c r="BCS2" s="6"/>
      <c r="BCT2" s="6"/>
      <c r="BCU2" s="6"/>
      <c r="BCV2" s="6"/>
      <c r="BCW2" s="79"/>
      <c r="BCX2" s="80">
        <f>BCM2+1</f>
        <v>77</v>
      </c>
      <c r="BCY2" s="6"/>
      <c r="BCZ2" s="6"/>
      <c r="BDA2" s="6"/>
      <c r="BDB2" s="6"/>
      <c r="BDC2" s="6"/>
      <c r="BDD2" s="6"/>
      <c r="BDE2" s="6"/>
      <c r="BDF2" s="6"/>
      <c r="BDG2" s="6"/>
      <c r="BDH2" s="79"/>
      <c r="BDI2" s="80">
        <f>BCX2+1</f>
        <v>78</v>
      </c>
      <c r="BDJ2" s="6"/>
      <c r="BDK2" s="6"/>
      <c r="BDL2" s="6"/>
      <c r="BDM2" s="6"/>
      <c r="BDN2" s="6"/>
      <c r="BDO2" s="6"/>
      <c r="BDP2" s="6"/>
      <c r="BDQ2" s="6"/>
      <c r="BDR2" s="6"/>
      <c r="BDS2" s="79"/>
      <c r="BDT2" s="80">
        <f>BDI2+1</f>
        <v>79</v>
      </c>
      <c r="BDU2" s="6"/>
      <c r="BDV2" s="6"/>
      <c r="BDW2" s="6"/>
      <c r="BDX2" s="6"/>
      <c r="BDY2" s="6"/>
      <c r="BDZ2" s="6"/>
      <c r="BEA2" s="6"/>
      <c r="BEB2" s="6"/>
      <c r="BEC2" s="6"/>
      <c r="BED2" s="79"/>
      <c r="BEE2" s="80">
        <f>BDT2+1</f>
        <v>80</v>
      </c>
      <c r="BEF2" s="6"/>
      <c r="BEG2" s="6"/>
      <c r="BEH2" s="6"/>
      <c r="BEI2" s="6"/>
      <c r="BEJ2" s="6"/>
      <c r="BEK2" s="6"/>
      <c r="BEL2" s="6"/>
      <c r="BEM2" s="6"/>
      <c r="BEN2" s="6"/>
      <c r="BEO2" s="79"/>
      <c r="BEP2" s="80">
        <f>BEE2+1</f>
        <v>81</v>
      </c>
      <c r="BEQ2" s="6"/>
      <c r="BER2" s="6"/>
      <c r="BES2" s="6"/>
      <c r="BET2" s="6"/>
      <c r="BEU2" s="6"/>
      <c r="BEV2" s="6"/>
      <c r="BEW2" s="6"/>
      <c r="BEX2" s="6"/>
      <c r="BEY2" s="6"/>
      <c r="BEZ2" s="79"/>
      <c r="BFA2" s="80">
        <f>BEP2+1</f>
        <v>82</v>
      </c>
      <c r="BFB2" s="6"/>
      <c r="BFC2" s="6"/>
      <c r="BFD2" s="6"/>
      <c r="BFE2" s="6"/>
      <c r="BFF2" s="6"/>
      <c r="BFG2" s="6"/>
      <c r="BFH2" s="6"/>
      <c r="BFI2" s="6"/>
      <c r="BFJ2" s="6"/>
      <c r="BFK2" s="79"/>
      <c r="BFL2" s="80">
        <f>BFA2+1</f>
        <v>83</v>
      </c>
      <c r="BFM2" s="6"/>
      <c r="BFN2" s="6"/>
      <c r="BFO2" s="6"/>
      <c r="BFP2" s="6"/>
      <c r="BFQ2" s="6"/>
      <c r="BFR2" s="6"/>
      <c r="BFS2" s="6"/>
      <c r="BFT2" s="6"/>
      <c r="BFU2" s="6"/>
      <c r="BFV2" s="79"/>
      <c r="BFW2" s="80">
        <f>BFL2+1</f>
        <v>84</v>
      </c>
      <c r="BFX2" s="6"/>
      <c r="BFY2" s="6"/>
      <c r="BFZ2" s="6"/>
      <c r="BGA2" s="6"/>
      <c r="BGB2" s="6"/>
      <c r="BGC2" s="6"/>
      <c r="BGD2" s="6"/>
      <c r="BGE2" s="6"/>
      <c r="BGF2" s="6"/>
      <c r="BGG2" s="79"/>
      <c r="BGH2" s="80">
        <f>BFW2+1</f>
        <v>85</v>
      </c>
      <c r="BGI2" s="6"/>
      <c r="BGJ2" s="6"/>
      <c r="BGK2" s="6"/>
      <c r="BGL2" s="6"/>
      <c r="BGM2" s="6"/>
      <c r="BGN2" s="6"/>
      <c r="BGO2" s="6"/>
      <c r="BGP2" s="6"/>
      <c r="BGQ2" s="6"/>
      <c r="BGR2" s="79"/>
      <c r="BGS2" s="80">
        <f>BGH2+1</f>
        <v>86</v>
      </c>
      <c r="BGT2" s="6"/>
      <c r="BGU2" s="6"/>
      <c r="BGV2" s="6"/>
      <c r="BGW2" s="6"/>
      <c r="BGX2" s="6"/>
      <c r="BGY2" s="6"/>
      <c r="BGZ2" s="6"/>
      <c r="BHA2" s="6"/>
      <c r="BHB2" s="6"/>
      <c r="BHC2" s="79"/>
      <c r="BHD2" s="80">
        <f>BGS2+1</f>
        <v>87</v>
      </c>
      <c r="BHE2" s="6"/>
      <c r="BHF2" s="6"/>
      <c r="BHG2" s="6"/>
      <c r="BHH2" s="6"/>
      <c r="BHI2" s="6"/>
      <c r="BHJ2" s="6"/>
      <c r="BHK2" s="6"/>
      <c r="BHL2" s="6"/>
      <c r="BHM2" s="6"/>
      <c r="BHN2" s="79"/>
      <c r="BHO2" s="80">
        <f>BHD2+1</f>
        <v>88</v>
      </c>
      <c r="BHP2" s="6"/>
      <c r="BHQ2" s="6"/>
      <c r="BHR2" s="6"/>
      <c r="BHS2" s="6"/>
      <c r="BHT2" s="6"/>
      <c r="BHU2" s="6"/>
      <c r="BHV2" s="6"/>
      <c r="BHW2" s="6"/>
      <c r="BHX2" s="6"/>
      <c r="BHY2" s="79"/>
      <c r="BHZ2" s="80">
        <f>BHO2+1</f>
        <v>89</v>
      </c>
      <c r="BIA2" s="6"/>
      <c r="BIB2" s="6"/>
      <c r="BIC2" s="6"/>
      <c r="BID2" s="6"/>
      <c r="BIE2" s="6"/>
      <c r="BIF2" s="6"/>
      <c r="BIG2" s="6"/>
      <c r="BIH2" s="6"/>
      <c r="BII2" s="6"/>
      <c r="BIJ2" s="79"/>
      <c r="BIK2" s="80">
        <f>BHZ2+1</f>
        <v>90</v>
      </c>
      <c r="BIL2" s="6"/>
      <c r="BIM2" s="6"/>
      <c r="BIN2" s="6"/>
      <c r="BIO2" s="6"/>
      <c r="BIP2" s="6"/>
      <c r="BIQ2" s="6"/>
      <c r="BIR2" s="6"/>
      <c r="BIS2" s="6"/>
      <c r="BIT2" s="6"/>
      <c r="BIU2" s="79"/>
      <c r="BIV2" s="80">
        <f>BIK2+1</f>
        <v>91</v>
      </c>
      <c r="BIW2" s="6"/>
      <c r="BIX2" s="6"/>
      <c r="BIY2" s="6"/>
      <c r="BIZ2" s="6"/>
      <c r="BJA2" s="6"/>
      <c r="BJB2" s="6"/>
      <c r="BJC2" s="6"/>
      <c r="BJD2" s="6"/>
      <c r="BJE2" s="6"/>
      <c r="BJF2" s="79"/>
      <c r="BJG2" s="80">
        <f>BIV2+1</f>
        <v>92</v>
      </c>
      <c r="BJH2" s="6"/>
      <c r="BJI2" s="6"/>
      <c r="BJJ2" s="6"/>
      <c r="BJK2" s="6"/>
      <c r="BJL2" s="6"/>
      <c r="BJM2" s="6"/>
      <c r="BJN2" s="6"/>
      <c r="BJO2" s="6"/>
      <c r="BJP2" s="6"/>
      <c r="BJQ2" s="79"/>
      <c r="BJR2" s="80">
        <f>BJG2+1</f>
        <v>93</v>
      </c>
      <c r="BJS2" s="6"/>
      <c r="BJT2" s="6"/>
      <c r="BJU2" s="6"/>
      <c r="BJV2" s="6"/>
      <c r="BJW2" s="6"/>
      <c r="BJX2" s="6"/>
      <c r="BJY2" s="6"/>
      <c r="BJZ2" s="6"/>
      <c r="BKA2" s="6"/>
      <c r="BKB2" s="79"/>
      <c r="BKC2" s="80">
        <f>BJR2+1</f>
        <v>94</v>
      </c>
      <c r="BKD2" s="6"/>
      <c r="BKE2" s="6"/>
      <c r="BKF2" s="6"/>
      <c r="BKG2" s="6"/>
      <c r="BKH2" s="6"/>
      <c r="BKI2" s="6"/>
      <c r="BKJ2" s="6"/>
      <c r="BKK2" s="6"/>
      <c r="BKL2" s="6"/>
      <c r="BKM2" s="79"/>
      <c r="BKN2" s="80">
        <f>BKC2+1</f>
        <v>95</v>
      </c>
      <c r="BKO2" s="6"/>
      <c r="BKP2" s="6"/>
      <c r="BKQ2" s="6"/>
      <c r="BKR2" s="6"/>
      <c r="BKS2" s="6"/>
      <c r="BKT2" s="6"/>
      <c r="BKU2" s="6"/>
      <c r="BKV2" s="6"/>
      <c r="BKW2" s="6"/>
      <c r="BKX2" s="79"/>
      <c r="BKY2" s="80">
        <f>BKN2+1</f>
        <v>96</v>
      </c>
      <c r="BKZ2" s="6"/>
      <c r="BLA2" s="6"/>
      <c r="BLB2" s="6"/>
      <c r="BLC2" s="6"/>
      <c r="BLD2" s="6"/>
      <c r="BLE2" s="6"/>
      <c r="BLF2" s="6"/>
      <c r="BLG2" s="6"/>
      <c r="BLH2" s="6"/>
      <c r="BLI2" s="79"/>
      <c r="BLJ2" s="80">
        <f>BKY2+1</f>
        <v>97</v>
      </c>
      <c r="BLK2" s="6"/>
      <c r="BLL2" s="6"/>
      <c r="BLM2" s="6"/>
      <c r="BLN2" s="6"/>
      <c r="BLO2" s="6"/>
      <c r="BLP2" s="6"/>
      <c r="BLQ2" s="6"/>
      <c r="BLR2" s="6"/>
      <c r="BLS2" s="6"/>
      <c r="BLT2" s="79"/>
      <c r="BLU2" s="80">
        <f>BLJ2+1</f>
        <v>98</v>
      </c>
      <c r="BLV2" s="6"/>
      <c r="BLW2" s="6"/>
      <c r="BLX2" s="6"/>
      <c r="BLY2" s="6"/>
      <c r="BLZ2" s="6"/>
      <c r="BMA2" s="6"/>
      <c r="BMB2" s="6"/>
      <c r="BMC2" s="6"/>
      <c r="BMD2" s="6"/>
      <c r="BME2" s="79"/>
      <c r="BMF2" s="80">
        <f>BLU2+1</f>
        <v>99</v>
      </c>
      <c r="BMG2" s="6"/>
      <c r="BMH2" s="6"/>
      <c r="BMI2" s="6"/>
      <c r="BMJ2" s="6"/>
      <c r="BMK2" s="6"/>
      <c r="BML2" s="6"/>
      <c r="BMM2" s="6"/>
      <c r="BMN2" s="6"/>
      <c r="BMO2" s="6"/>
      <c r="BMP2" s="79"/>
      <c r="BMQ2" s="80">
        <f>BMF2+1</f>
        <v>100</v>
      </c>
      <c r="BMR2" s="6"/>
      <c r="BMS2" s="6"/>
      <c r="BMT2" s="6"/>
      <c r="BMU2" s="6"/>
      <c r="BMV2" s="6"/>
      <c r="BMW2" s="6"/>
      <c r="BMX2" s="6"/>
      <c r="BMY2" s="6"/>
      <c r="BMZ2" s="6"/>
      <c r="BNA2" s="79"/>
    </row>
    <row r="3" spans="1:1717" x14ac:dyDescent="0.4">
      <c r="A3" s="4"/>
      <c r="B3" s="4"/>
      <c r="C3" s="4"/>
      <c r="D3" s="4"/>
      <c r="E3" s="4"/>
      <c r="F3" s="4"/>
      <c r="G3" s="80" t="str">
        <f>監査調書!A9</f>
        <v>（１）園則及び運営規程（重要事項に関する規程）</v>
      </c>
      <c r="H3" s="6"/>
      <c r="I3" s="6"/>
      <c r="J3" s="6"/>
      <c r="K3" s="6"/>
      <c r="L3" s="6"/>
      <c r="M3" s="6"/>
      <c r="N3" s="6"/>
      <c r="O3" s="6"/>
      <c r="P3" s="6"/>
      <c r="Q3" s="6"/>
      <c r="R3" s="6"/>
      <c r="S3" s="6"/>
      <c r="T3" s="80" t="str">
        <f>監査調書!A34</f>
        <v>（２） 業務管理体制の整備</v>
      </c>
      <c r="U3" s="6"/>
      <c r="V3" s="6"/>
      <c r="W3" s="80" t="str">
        <f>監査調書!A40</f>
        <v>（３） 事業計画書等の状況</v>
      </c>
      <c r="X3" s="80" t="str">
        <f>監査調書!A44</f>
        <v>（４）労働環境</v>
      </c>
      <c r="Y3" s="6"/>
      <c r="Z3" s="6"/>
      <c r="AA3" s="6"/>
      <c r="AB3" s="6"/>
      <c r="AC3" s="6"/>
      <c r="AD3" s="6"/>
      <c r="AE3" s="6"/>
      <c r="AF3" s="6"/>
      <c r="AG3" s="6"/>
      <c r="AH3" s="6"/>
      <c r="AI3" s="6"/>
      <c r="AJ3" s="6"/>
      <c r="AK3" s="6"/>
      <c r="AL3" s="6"/>
      <c r="AM3" s="6"/>
      <c r="AN3" s="6"/>
      <c r="AO3" s="6"/>
      <c r="AP3" s="6"/>
      <c r="AQ3" s="6"/>
      <c r="AR3" s="6"/>
      <c r="AS3" s="79"/>
      <c r="AT3" s="6"/>
      <c r="AU3" s="6"/>
      <c r="AV3" s="6"/>
      <c r="AW3" s="80" t="str">
        <f>監査調書!A84</f>
        <v>（１）保育（2号・3号認定）に係る利用定員</v>
      </c>
      <c r="AX3" s="6"/>
      <c r="AY3" s="6"/>
      <c r="AZ3" s="6"/>
      <c r="BA3" s="6"/>
      <c r="BB3" s="6"/>
      <c r="BC3" s="6"/>
      <c r="BD3" s="80" t="str">
        <f>監査調書!A93</f>
        <v>（２）教育(1号認定)に係る利用定員</v>
      </c>
      <c r="BE3" s="6"/>
      <c r="BF3" s="6"/>
      <c r="BG3" s="6"/>
      <c r="BH3" s="6"/>
      <c r="BI3" s="6"/>
      <c r="BJ3" s="6"/>
      <c r="BK3" s="80" t="str">
        <f>監査調書!A102</f>
        <v>（３） 園長・副園長の状況　  ★確認資料：出勤簿、給与台帳</v>
      </c>
      <c r="BL3" s="79"/>
      <c r="BM3" s="6"/>
      <c r="BN3" s="6"/>
      <c r="BO3" s="6"/>
      <c r="BP3" s="6"/>
      <c r="BQ3" s="80" t="str">
        <f>監査調書!A107</f>
        <v>（４） 職員の配置状況</v>
      </c>
      <c r="BR3" s="6"/>
      <c r="BS3" s="6"/>
      <c r="BT3" s="6"/>
      <c r="BU3" s="6"/>
      <c r="BV3" s="6"/>
      <c r="BW3" s="6"/>
      <c r="BX3" s="6"/>
      <c r="BY3" s="6"/>
      <c r="BZ3" s="6"/>
      <c r="CA3" s="79"/>
      <c r="CB3" s="80" t="str">
        <f>監査調書!A143</f>
        <v>（６） 職員研修の状況</v>
      </c>
      <c r="CC3" s="6"/>
      <c r="CD3" s="6"/>
      <c r="CE3" s="6"/>
      <c r="CF3" s="6"/>
      <c r="CG3" s="80" t="str">
        <f>監査調書!A152</f>
        <v>（７） 組織      　　 ★確認資料：業務分担表、職員会議録</v>
      </c>
      <c r="CH3" s="79"/>
      <c r="CI3" s="80" t="str">
        <f>監査調書!A156</f>
        <v>（８） 保育認定子どもに係る休所等の状況（令和６年度の状況）★確認資料：事務日誌、園だより等</v>
      </c>
      <c r="CJ3" s="6"/>
      <c r="CK3" s="6"/>
      <c r="CL3" s="6"/>
      <c r="CM3" s="79"/>
      <c r="CN3" s="80" t="str">
        <f>監査調書!A164</f>
        <v>（９） 苦情解決の仕組み     ★確認資料：苦情解決処理要領、苦情処理記録、掲示物、園だより等</v>
      </c>
      <c r="CO3" s="6"/>
      <c r="CP3" s="6"/>
      <c r="CQ3" s="6"/>
      <c r="CR3" s="6"/>
      <c r="CS3" s="6"/>
      <c r="CT3" s="6"/>
      <c r="CU3" s="6"/>
      <c r="CV3" s="6"/>
      <c r="CW3" s="6"/>
      <c r="CX3" s="6"/>
      <c r="CY3" s="9"/>
      <c r="CZ3" s="9"/>
      <c r="DA3" s="9"/>
      <c r="DB3" s="9"/>
      <c r="DC3" s="9"/>
      <c r="DD3" s="111" t="str">
        <f>監査調書!A185</f>
        <v>（１０） 一人ひとりの子どもを尊重する取組</v>
      </c>
      <c r="DE3" s="80"/>
      <c r="DF3" s="80"/>
      <c r="DG3" s="80"/>
      <c r="DH3" s="80" t="str">
        <f>監査調書!A196</f>
        <v>（１１）秘密の保持、個人情報の保護</v>
      </c>
      <c r="DI3" s="79"/>
      <c r="DJ3" s="80" t="str">
        <f>監査調書!A204</f>
        <v>（１２） 福祉サービスの質の向上のための措置等</v>
      </c>
      <c r="DK3" s="6"/>
      <c r="DL3" s="79"/>
      <c r="DM3" s="6"/>
      <c r="DN3" s="80" t="str">
        <f>監査調書!A214</f>
        <v xml:space="preserve">（２）環境衛生   </v>
      </c>
      <c r="DO3" s="6"/>
      <c r="DP3" s="6"/>
      <c r="DQ3" s="6"/>
      <c r="DR3" s="6"/>
      <c r="DS3" s="6"/>
      <c r="DT3" s="6"/>
      <c r="DU3" s="6"/>
      <c r="DV3" s="6"/>
      <c r="DW3" s="6"/>
      <c r="DX3" s="6"/>
      <c r="DY3" s="6"/>
      <c r="DZ3" s="6"/>
      <c r="EA3" s="6"/>
      <c r="EB3" s="6"/>
      <c r="EC3" s="6"/>
      <c r="ED3" s="6"/>
      <c r="EE3" s="6"/>
      <c r="EF3" s="6"/>
      <c r="EG3" s="6"/>
      <c r="EH3" s="6"/>
      <c r="EI3" s="6"/>
      <c r="EJ3" s="6"/>
      <c r="EK3" s="80" t="str">
        <f>監査調書!A225</f>
        <v>（３） 施設内外の保安</v>
      </c>
      <c r="EL3" s="6"/>
      <c r="EM3" s="6"/>
      <c r="EN3" s="6"/>
      <c r="EO3" s="6"/>
      <c r="EP3" s="471"/>
      <c r="EQ3" s="6"/>
      <c r="ER3" s="79"/>
      <c r="ES3" s="79"/>
      <c r="ET3" s="79"/>
      <c r="EU3" s="79"/>
      <c r="EV3" s="111"/>
      <c r="EW3" s="80" t="str">
        <f>監査調書!A245</f>
        <v>（５） 事故防止   ★確認資料：緊急連絡網、安全管理（緊急時・事故対応等）に関するマニュアル</v>
      </c>
      <c r="EX3" s="6"/>
      <c r="EY3" s="6"/>
      <c r="EZ3" s="6"/>
      <c r="FA3" s="6"/>
      <c r="FB3" s="6"/>
      <c r="FC3" s="79"/>
      <c r="FD3" s="80" t="e">
        <f>監査調書!#REF!</f>
        <v>#REF!</v>
      </c>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80" t="str">
        <f>監査調書!A301</f>
        <v>（１）教育及び保育の内容に関する全体的な計画、指導計画の策定の状況      ★確認資料：各計画</v>
      </c>
      <c r="GR3" s="6"/>
      <c r="GS3" s="79"/>
      <c r="GT3" s="8" t="str">
        <f>監査調書!A308</f>
        <v>（２） 記録の状況      ★確認資料：各諸帳簿</v>
      </c>
      <c r="GU3" s="80" t="str">
        <f>監査調書!A312</f>
        <v xml:space="preserve">（３） 保護者との連携の状況   </v>
      </c>
      <c r="GV3" s="80" t="str">
        <f>監査調書!A315</f>
        <v>（４） 利用者負担額の受領</v>
      </c>
      <c r="GW3" s="6"/>
      <c r="GX3" s="80" t="str">
        <f>監査調書!A320</f>
        <v>（５） 関係機関、地域社会等との連携状況</v>
      </c>
      <c r="GY3" s="6"/>
      <c r="GZ3" s="6"/>
      <c r="HA3" s="6"/>
      <c r="HB3" s="6"/>
      <c r="HC3" s="6" t="e">
        <f>監査調書!#REF!</f>
        <v>#REF!</v>
      </c>
      <c r="HD3" s="6"/>
      <c r="HE3" s="6"/>
      <c r="HF3" s="6"/>
      <c r="HG3" s="6"/>
      <c r="HH3" s="6"/>
      <c r="HI3" s="80" t="str">
        <f>監査調書!A341</f>
        <v>（１） 園児の健康診断の実施状況（令和６年度の状況）    ★確認資料：児童簿、健康診断書</v>
      </c>
      <c r="HJ3" s="6"/>
      <c r="HK3" s="6"/>
      <c r="HL3" s="6"/>
      <c r="HM3" s="6"/>
      <c r="HN3" s="6"/>
      <c r="HO3" s="9"/>
      <c r="HP3" s="9"/>
      <c r="HQ3" s="6"/>
      <c r="HR3" s="6"/>
      <c r="HS3" s="80" t="str">
        <f>監査調書!A351</f>
        <v>（２） 園児の健康状態の把握</v>
      </c>
      <c r="HT3" s="6"/>
      <c r="HU3" s="6"/>
      <c r="HV3" s="79"/>
      <c r="HW3" s="80" t="str">
        <f>監査調書!A361</f>
        <v>（３） 園児の衛生管理</v>
      </c>
      <c r="HX3" s="6"/>
      <c r="HY3" s="79"/>
      <c r="HZ3" s="79"/>
      <c r="IA3" s="80" t="str">
        <f>監査調書!A370</f>
        <v>（５） 体調不良時の対応</v>
      </c>
      <c r="IB3" s="80"/>
      <c r="IC3" s="80" t="str">
        <f>監査調書!A380</f>
        <v>（１） 給食打合せ会議（令和６年度の状況）      ★確認資料：会議録</v>
      </c>
      <c r="ID3" s="79"/>
      <c r="IE3" s="80" t="str">
        <f>監査調書!A385</f>
        <v>（２） 喫食状況（令和６年度の状況）</v>
      </c>
      <c r="IF3" s="6"/>
      <c r="IG3" s="6"/>
      <c r="IH3" s="6"/>
      <c r="II3" s="79"/>
      <c r="IJ3" s="8" t="str">
        <f>監査調書!A390</f>
        <v>（３） 給食関係諸帳簿</v>
      </c>
      <c r="IK3" s="9"/>
      <c r="IL3" s="9"/>
      <c r="IM3" s="9"/>
      <c r="IN3" s="80" t="str">
        <f>監査調書!A400</f>
        <v>（４） 献立・食育         ★確認資料：給食予定・実施献立表及び給食日誌（給食関係帳簿・様式１、２）</v>
      </c>
      <c r="IO3" s="9"/>
      <c r="IP3" s="9"/>
      <c r="IQ3" s="188"/>
      <c r="IR3" s="9"/>
      <c r="IS3" s="9"/>
      <c r="IT3" s="80" t="str">
        <f>監査調書!A418</f>
        <v>（５） 検食         ★確認資料：給食予定・実施献立表及び給食日誌（給食関係帳簿・様式１）</v>
      </c>
      <c r="IU3" s="6"/>
      <c r="IV3" s="111" t="str">
        <f>監査調書!A422</f>
        <v>（６） 塩分   ★確認資料：栄養出納表（給食関係帳簿様式４）、調味料による食塩摂取状況（同様式５）</v>
      </c>
      <c r="IW3" s="111"/>
      <c r="IX3" s="111"/>
      <c r="IY3" s="111" t="str">
        <f>監査調書!A426</f>
        <v>（７） 調理委託      ★確認資料：契約書</v>
      </c>
      <c r="IZ3" s="80" t="str">
        <f>監査調書!A431</f>
        <v>（８） 衛生管理体制</v>
      </c>
      <c r="JA3" s="6"/>
      <c r="JB3" s="6"/>
      <c r="JC3" s="79"/>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79"/>
      <c r="MV3" s="6"/>
      <c r="MW3" s="80"/>
      <c r="MX3" s="6"/>
      <c r="MY3" s="6"/>
      <c r="MZ3" s="6"/>
      <c r="NA3" s="6"/>
      <c r="NB3" s="6"/>
      <c r="NC3" s="80" t="str">
        <f>監査調書!A491</f>
        <v>（１） 出納      ★確認資料：経理規程、収入伺綴、収入証憑綴</v>
      </c>
      <c r="ND3" s="6"/>
      <c r="NE3" s="6"/>
      <c r="NF3" s="79"/>
      <c r="NG3" s="80" t="e">
        <f>監査調書!#REF!</f>
        <v>#REF!</v>
      </c>
      <c r="NH3" s="80" t="str">
        <f>監査調書!A498</f>
        <v xml:space="preserve">（２）現金 </v>
      </c>
      <c r="NI3" s="6"/>
      <c r="NJ3" s="6"/>
      <c r="NK3" s="80" t="str">
        <f>監査調書!A505</f>
        <v>（１） 流動資産　 　★確認資料：現金出納帳、預金（貯金）出納帳、預金等の残高証明書、勘定票綴</v>
      </c>
      <c r="NL3" s="6"/>
      <c r="NM3" s="79"/>
      <c r="NN3" s="80" t="str">
        <f>監査調書!A512</f>
        <v xml:space="preserve"> （２） 固定資産      ★確認資料：固定資産管理台帳</v>
      </c>
      <c r="NO3" s="6"/>
      <c r="NP3" s="6"/>
      <c r="NQ3" s="6"/>
      <c r="NR3" s="6"/>
      <c r="NS3" s="6"/>
      <c r="NT3" s="80" t="str">
        <f>監査調書!A524</f>
        <v>（１） 拠点(サービス)区分間繰入金収入、拠点(サービス)区分間繰入金支出等</v>
      </c>
      <c r="NU3" s="6"/>
      <c r="NV3" s="6"/>
      <c r="NW3" s="6"/>
      <c r="NX3" s="6"/>
      <c r="NY3" s="6"/>
      <c r="NZ3" s="6"/>
      <c r="OA3" s="6"/>
      <c r="OB3" s="6"/>
      <c r="OC3" s="8" t="str">
        <f>監査調書!A537</f>
        <v>（２） 積立資産支出</v>
      </c>
      <c r="OD3" s="9"/>
      <c r="OE3" s="9"/>
      <c r="OF3" s="9"/>
      <c r="OG3" s="9"/>
      <c r="OH3" s="9"/>
      <c r="OI3" s="9"/>
      <c r="OJ3" s="9"/>
      <c r="OK3" s="80" t="str">
        <f>監査調書!A543</f>
        <v>（３） 積立資産取崩収入</v>
      </c>
      <c r="OL3" s="6"/>
      <c r="OM3" s="6"/>
      <c r="ON3" s="6"/>
      <c r="OO3" s="6"/>
      <c r="OP3" s="6"/>
      <c r="OQ3" s="6"/>
      <c r="OR3" s="6"/>
      <c r="OS3" s="6"/>
      <c r="OT3" s="6"/>
      <c r="OU3" s="6"/>
      <c r="OV3" s="6"/>
      <c r="OW3" s="6"/>
      <c r="OX3" s="6"/>
      <c r="OY3" s="6"/>
      <c r="OZ3" s="80" t="str">
        <f>監査調書!A560</f>
        <v>（４） 支払資金残高</v>
      </c>
      <c r="PA3" s="6"/>
      <c r="PB3" s="6"/>
      <c r="PC3" s="6"/>
      <c r="PD3" s="6"/>
      <c r="PE3" s="6"/>
      <c r="PF3" s="6"/>
      <c r="PG3" s="6"/>
      <c r="PH3" s="4"/>
      <c r="PI3" s="183" t="str">
        <f>'表１（新基準）'!G5</f>
        <v>⇒（１号</v>
      </c>
      <c r="PJ3" s="183" t="str">
        <f>'表１（新基準）'!I5</f>
        <v>名　２・３号</v>
      </c>
      <c r="PK3" s="4" t="str">
        <f>'表１（新基準）'!Q9</f>
        <v>月１日現在</v>
      </c>
      <c r="PL3" s="80" t="str">
        <f>'表１（新基準）'!$G$9</f>
        <v>令和７年４月１日現在</v>
      </c>
      <c r="PM3" s="6"/>
      <c r="PN3" s="6"/>
      <c r="PO3" s="6"/>
      <c r="PP3" s="9"/>
      <c r="PQ3" s="9"/>
      <c r="PR3" s="9"/>
      <c r="PS3" s="6"/>
      <c r="PT3" s="6"/>
      <c r="PU3" s="6"/>
      <c r="PV3" s="6"/>
      <c r="PW3" s="6"/>
      <c r="PX3" s="6"/>
      <c r="PY3" s="6"/>
      <c r="PZ3" s="6"/>
      <c r="QA3" s="9"/>
      <c r="QB3" s="9"/>
      <c r="QC3" s="9"/>
      <c r="QD3" s="9"/>
      <c r="QE3" s="9"/>
      <c r="QF3" s="9"/>
      <c r="QG3" s="9"/>
      <c r="QH3" s="9"/>
      <c r="QI3" s="6"/>
      <c r="QJ3" s="6"/>
      <c r="QK3" s="6"/>
      <c r="QL3" s="79"/>
      <c r="QM3" s="80" t="str">
        <f>'表１（新基準）'!$M$9&amp;'表１（新基準）'!$P$9&amp;'表１（新基準）'!$Q$9</f>
        <v>監査前月月１日現在</v>
      </c>
      <c r="QN3" s="6"/>
      <c r="QO3" s="6"/>
      <c r="QP3" s="6"/>
      <c r="QQ3" s="9"/>
      <c r="QR3" s="9"/>
      <c r="QS3" s="9"/>
      <c r="QT3" s="6"/>
      <c r="QU3" s="6"/>
      <c r="QV3" s="6"/>
      <c r="QW3" s="6"/>
      <c r="QX3" s="6"/>
      <c r="QY3" s="6"/>
      <c r="QZ3" s="6"/>
      <c r="RA3" s="6"/>
      <c r="RB3" s="9"/>
      <c r="RC3" s="9"/>
      <c r="RD3" s="9"/>
      <c r="RE3" s="9"/>
      <c r="RF3" s="9"/>
      <c r="RG3" s="9"/>
      <c r="RH3" s="9"/>
      <c r="RI3" s="9"/>
      <c r="RJ3" s="6"/>
      <c r="RK3" s="6"/>
      <c r="RL3" s="6"/>
      <c r="RM3" s="6"/>
      <c r="RN3" s="80" t="str">
        <f>'表１（新基準）'!$G$9</f>
        <v>令和７年４月１日現在</v>
      </c>
      <c r="RO3" s="6"/>
      <c r="RP3" s="6"/>
      <c r="RQ3" s="6"/>
      <c r="RR3" s="6"/>
      <c r="RS3" s="6"/>
      <c r="RT3" s="6"/>
      <c r="RU3" s="6"/>
      <c r="RV3" s="6"/>
      <c r="RW3" s="6"/>
      <c r="RX3" s="6"/>
      <c r="RY3" s="6"/>
      <c r="RZ3" s="80" t="str">
        <f>'表１（新基準）'!$M$9&amp;'表１（新基準）'!$P$9&amp;'表１（新基準）'!$Q$9</f>
        <v>監査前月月１日現在</v>
      </c>
      <c r="SA3" s="6"/>
      <c r="SB3" s="6"/>
      <c r="SC3" s="6"/>
      <c r="SD3" s="6"/>
      <c r="SE3" s="6"/>
      <c r="SF3" s="6"/>
      <c r="SG3" s="6"/>
      <c r="SH3" s="6"/>
      <c r="SI3" s="6"/>
      <c r="SJ3" s="6"/>
      <c r="SK3" s="79"/>
      <c r="SL3" s="80">
        <f>'表１（新基準）'!BR14</f>
        <v>0</v>
      </c>
      <c r="SM3" s="8" t="str">
        <f>表２!C10</f>
        <v>所長</v>
      </c>
      <c r="SN3" s="9"/>
      <c r="SO3" s="9"/>
      <c r="SP3" s="9"/>
      <c r="SQ3" s="9"/>
      <c r="SR3" s="9"/>
      <c r="SS3" s="9"/>
      <c r="ST3" s="80" t="str">
        <f>表２!C11</f>
        <v>各職種の総人数(園長(A1)を除く)
                               　　　　　　　　     (B)</v>
      </c>
      <c r="SU3" s="6"/>
      <c r="SV3" s="6"/>
      <c r="SW3" s="6"/>
      <c r="SX3" s="6"/>
      <c r="SY3" s="6"/>
      <c r="SZ3" s="6"/>
      <c r="TA3" s="80" t="str">
        <f>表２!C12</f>
        <v>(B)のうち病児保育事業担当者（職員配置の補助を受けている者）　　　           　 (C1)</v>
      </c>
      <c r="TB3" s="6"/>
      <c r="TC3" s="6"/>
      <c r="TD3" s="6"/>
      <c r="TE3" s="6"/>
      <c r="TF3" s="6"/>
      <c r="TG3" s="79"/>
      <c r="TH3" s="80" t="str">
        <f>表２!C13</f>
        <v>(B)のうち一時預かり事業担当者（職員配置の補助を受けている者）      　　 　　 (C2)</v>
      </c>
      <c r="TI3" s="6"/>
      <c r="TJ3" s="6"/>
      <c r="TK3" s="6"/>
      <c r="TL3" s="6"/>
      <c r="TM3" s="6"/>
      <c r="TN3" s="79"/>
      <c r="TO3" s="6" t="str">
        <f>表２!C14</f>
        <v>(B)のうち地域子育て支援拠点事業担当者（職員配置の補助を受けている者)  　 (C3)</v>
      </c>
      <c r="TP3" s="6"/>
      <c r="TQ3" s="6"/>
      <c r="TR3" s="6"/>
      <c r="TS3" s="6"/>
      <c r="TT3" s="6"/>
      <c r="TU3" s="79"/>
      <c r="TV3" s="80" t="str">
        <f>表２!C15</f>
        <v>(B)のうち県単一時保育事業担当者　　　　　　　　　　　　   
                       　　　　　（注２）　 （C4）</v>
      </c>
      <c r="TW3" s="6"/>
      <c r="TX3" s="6"/>
      <c r="TY3" s="6"/>
      <c r="TZ3" s="6"/>
      <c r="UA3" s="6"/>
      <c r="UB3" s="79"/>
      <c r="UC3" s="6" t="str">
        <f>表２!C16</f>
        <v>(B)のうち県単障がい児保育事業担当者
　　　　　　　　　　　　　　　     （C5）</v>
      </c>
      <c r="UD3" s="6"/>
      <c r="UE3" s="6"/>
      <c r="UF3" s="6"/>
      <c r="UG3" s="6"/>
      <c r="UH3" s="6"/>
      <c r="UI3" s="6"/>
      <c r="UJ3" s="80" t="str">
        <f>表２!C17</f>
        <v>(B)－(C1)－(C2)－(C3)－(C4)－(C5)
　　　　　　　　　　　　　　　     （D）</v>
      </c>
      <c r="UK3" s="6"/>
      <c r="UL3" s="6"/>
      <c r="UM3" s="6"/>
      <c r="UN3" s="6"/>
      <c r="UO3" s="6"/>
      <c r="UP3" s="79"/>
      <c r="UQ3" s="80" t="str">
        <f>表２!C18</f>
        <v>(D)のうち常勤（注３）の職員数 
　　　　　　　　　　　　　　　     （E）</v>
      </c>
      <c r="UR3" s="6"/>
      <c r="US3" s="6"/>
      <c r="UT3" s="6"/>
      <c r="UU3" s="6"/>
      <c r="UV3" s="6"/>
      <c r="UW3" s="79"/>
      <c r="UX3" s="9" t="str">
        <f>表２!C19</f>
        <v>非常勤職員</v>
      </c>
      <c r="UY3" s="9"/>
      <c r="UZ3" s="9"/>
      <c r="VA3" s="9"/>
      <c r="VB3" s="6"/>
      <c r="VC3" s="79"/>
      <c r="VD3" s="183" t="str">
        <f>表２!C24</f>
        <v>(表1)の保育教諭定数小計と比較する職員数
①②③に係る(E)＋(G)　　　  （I）</v>
      </c>
      <c r="VE3" s="183" t="str">
        <f>表２!C25</f>
        <v>(表1)の保育教諭定数計と比較する職員数
①②③④に係る(E)＋(H)　　    (J)</v>
      </c>
      <c r="VF3" s="80" t="str">
        <f>表３!J7</f>
        <v xml:space="preserve">１ヶ月の
勤務時間数合計  </v>
      </c>
      <c r="VG3" s="6"/>
      <c r="VH3" s="183" t="str">
        <f>表３!C31</f>
        <v>常勤職員の１ヶ月
の勤務時間数</v>
      </c>
      <c r="VI3" s="183" t="str">
        <f>表３!G31</f>
        <v>①②③に係る
　常勤換算後の人数
　　　　　＝(K)÷(M)</v>
      </c>
      <c r="VJ3" s="183" t="str">
        <f>表３!G37</f>
        <v>①②③④に係る
　常勤換算後の人数
　　　　　＝(L)÷(M)</v>
      </c>
      <c r="VK3" s="80" t="str">
        <f>表４!C10</f>
        <v>園児数</v>
      </c>
      <c r="VL3" s="6"/>
      <c r="VM3" s="6"/>
      <c r="VN3" s="6"/>
      <c r="VO3" s="6"/>
      <c r="VP3" s="6"/>
      <c r="VQ3" s="6"/>
      <c r="VR3" s="79"/>
      <c r="VS3" s="183" t="str">
        <f>表４!C12</f>
        <v>○設置状況についてあてはまるものを①～③から選んで記入してください。</v>
      </c>
      <c r="VT3" s="9" t="str">
        <f>表４!C18</f>
        <v>○年齢区分ごとの面積基準及び施設の面積を記載してください。</v>
      </c>
      <c r="VU3" s="9"/>
      <c r="VV3" s="9"/>
      <c r="VW3" s="9"/>
      <c r="VX3" s="9"/>
      <c r="VY3" s="9"/>
      <c r="VZ3" s="9"/>
      <c r="WA3" s="9"/>
      <c r="WB3" s="9"/>
      <c r="WC3" s="9"/>
      <c r="WD3" s="9"/>
      <c r="WE3" s="9"/>
      <c r="WF3" s="9"/>
      <c r="WG3" s="9"/>
      <c r="WH3" s="9"/>
      <c r="WI3" s="9"/>
      <c r="WJ3" s="9"/>
      <c r="WK3" s="9"/>
      <c r="WL3" s="9"/>
      <c r="WM3" s="9"/>
      <c r="WN3" s="9"/>
      <c r="WO3" s="9"/>
      <c r="WP3" s="9"/>
      <c r="WQ3" s="9"/>
      <c r="WR3" s="9"/>
      <c r="WS3" s="9"/>
      <c r="WT3" s="183" t="str">
        <f>職員名簿!$C$5</f>
        <v>整理
番号</v>
      </c>
      <c r="WU3" s="183" t="str">
        <f>職員名簿!$D$5</f>
        <v>職名</v>
      </c>
      <c r="WV3" s="183" t="str">
        <f>職員名簿!$E$5</f>
        <v>氏名</v>
      </c>
      <c r="WW3" s="183" t="str">
        <f>職員名簿!$F$5</f>
        <v>担当業務</v>
      </c>
      <c r="WX3" s="183" t="str">
        <f>職員名簿!$G$5</f>
        <v>「その他」の場合の業務
（具体的に）</v>
      </c>
      <c r="WY3" s="183" t="str">
        <f>職員名簿!$H$5</f>
        <v>資格名</v>
      </c>
      <c r="WZ3" s="183" t="str">
        <f>職員名簿!$I$5</f>
        <v>子育て支援員・家庭的保育者の場合の保育業務経験（常勤換算）</v>
      </c>
      <c r="XA3" s="183" t="str">
        <f>職員名簿!$J$5</f>
        <v>常勤・非常勤の別</v>
      </c>
      <c r="XB3" s="183" t="str">
        <f>職員名簿!$K$5</f>
        <v>非常勤の場合の勤務時間数</v>
      </c>
      <c r="XC3" s="183" t="str">
        <f>職員名簿!$L$5</f>
        <v>休業
（産休・育休等）</v>
      </c>
      <c r="XD3" s="183" t="str">
        <f>職員名簿!$M$5</f>
        <v>備　考</v>
      </c>
      <c r="XE3" s="183" t="str">
        <f>職員名簿!$C$5</f>
        <v>整理
番号</v>
      </c>
      <c r="XF3" s="183" t="str">
        <f>職員名簿!$D$5</f>
        <v>職名</v>
      </c>
      <c r="XG3" s="183" t="str">
        <f>職員名簿!$E$5</f>
        <v>氏名</v>
      </c>
      <c r="XH3" s="183" t="str">
        <f>職員名簿!$F$5</f>
        <v>担当業務</v>
      </c>
      <c r="XI3" s="183" t="str">
        <f>職員名簿!$G$5</f>
        <v>「その他」の場合の業務
（具体的に）</v>
      </c>
      <c r="XJ3" s="183" t="str">
        <f>職員名簿!$H$5</f>
        <v>資格名</v>
      </c>
      <c r="XK3" s="183" t="str">
        <f>職員名簿!$I$5</f>
        <v>子育て支援員・家庭的保育者の場合の保育業務経験（常勤換算）</v>
      </c>
      <c r="XL3" s="183" t="str">
        <f>職員名簿!$J$5</f>
        <v>常勤・非常勤の別</v>
      </c>
      <c r="XM3" s="183" t="str">
        <f>職員名簿!$K$5</f>
        <v>非常勤の場合の勤務時間数</v>
      </c>
      <c r="XN3" s="183" t="str">
        <f>職員名簿!$L$5</f>
        <v>休業
（産休・育休等）</v>
      </c>
      <c r="XO3" s="183" t="str">
        <f>職員名簿!$M$5</f>
        <v>備　考</v>
      </c>
      <c r="XP3" s="183" t="str">
        <f>職員名簿!$C$5</f>
        <v>整理
番号</v>
      </c>
      <c r="XQ3" s="183" t="str">
        <f>職員名簿!$D$5</f>
        <v>職名</v>
      </c>
      <c r="XR3" s="183" t="str">
        <f>職員名簿!$E$5</f>
        <v>氏名</v>
      </c>
      <c r="XS3" s="183" t="str">
        <f>職員名簿!$F$5</f>
        <v>担当業務</v>
      </c>
      <c r="XT3" s="183" t="str">
        <f>職員名簿!$G$5</f>
        <v>「その他」の場合の業務
（具体的に）</v>
      </c>
      <c r="XU3" s="183" t="str">
        <f>職員名簿!$H$5</f>
        <v>資格名</v>
      </c>
      <c r="XV3" s="183" t="str">
        <f>職員名簿!$I$5</f>
        <v>子育て支援員・家庭的保育者の場合の保育業務経験（常勤換算）</v>
      </c>
      <c r="XW3" s="183" t="str">
        <f>職員名簿!$J$5</f>
        <v>常勤・非常勤の別</v>
      </c>
      <c r="XX3" s="183" t="str">
        <f>職員名簿!$K$5</f>
        <v>非常勤の場合の勤務時間数</v>
      </c>
      <c r="XY3" s="183" t="str">
        <f>職員名簿!$L$5</f>
        <v>休業
（産休・育休等）</v>
      </c>
      <c r="XZ3" s="183" t="str">
        <f>職員名簿!$M$5</f>
        <v>備　考</v>
      </c>
      <c r="YA3" s="183" t="str">
        <f>職員名簿!$C$5</f>
        <v>整理
番号</v>
      </c>
      <c r="YB3" s="183" t="str">
        <f>職員名簿!$D$5</f>
        <v>職名</v>
      </c>
      <c r="YC3" s="183" t="str">
        <f>職員名簿!$E$5</f>
        <v>氏名</v>
      </c>
      <c r="YD3" s="183" t="str">
        <f>職員名簿!$F$5</f>
        <v>担当業務</v>
      </c>
      <c r="YE3" s="183" t="str">
        <f>職員名簿!$G$5</f>
        <v>「その他」の場合の業務
（具体的に）</v>
      </c>
      <c r="YF3" s="183" t="str">
        <f>職員名簿!$H$5</f>
        <v>資格名</v>
      </c>
      <c r="YG3" s="183" t="str">
        <f>職員名簿!$I$5</f>
        <v>子育て支援員・家庭的保育者の場合の保育業務経験（常勤換算）</v>
      </c>
      <c r="YH3" s="183" t="str">
        <f>職員名簿!$J$5</f>
        <v>常勤・非常勤の別</v>
      </c>
      <c r="YI3" s="183" t="str">
        <f>職員名簿!$K$5</f>
        <v>非常勤の場合の勤務時間数</v>
      </c>
      <c r="YJ3" s="183" t="str">
        <f>職員名簿!$L$5</f>
        <v>休業
（産休・育休等）</v>
      </c>
      <c r="YK3" s="183" t="str">
        <f>職員名簿!$M$5</f>
        <v>備　考</v>
      </c>
      <c r="YL3" s="183" t="str">
        <f>職員名簿!$C$5</f>
        <v>整理
番号</v>
      </c>
      <c r="YM3" s="183" t="str">
        <f>職員名簿!$D$5</f>
        <v>職名</v>
      </c>
      <c r="YN3" s="183" t="str">
        <f>職員名簿!$E$5</f>
        <v>氏名</v>
      </c>
      <c r="YO3" s="183" t="str">
        <f>職員名簿!$F$5</f>
        <v>担当業務</v>
      </c>
      <c r="YP3" s="183" t="str">
        <f>職員名簿!$G$5</f>
        <v>「その他」の場合の業務
（具体的に）</v>
      </c>
      <c r="YQ3" s="183" t="str">
        <f>職員名簿!$H$5</f>
        <v>資格名</v>
      </c>
      <c r="YR3" s="183" t="str">
        <f>職員名簿!$I$5</f>
        <v>子育て支援員・家庭的保育者の場合の保育業務経験（常勤換算）</v>
      </c>
      <c r="YS3" s="183" t="str">
        <f>職員名簿!$J$5</f>
        <v>常勤・非常勤の別</v>
      </c>
      <c r="YT3" s="183" t="str">
        <f>職員名簿!$K$5</f>
        <v>非常勤の場合の勤務時間数</v>
      </c>
      <c r="YU3" s="183" t="str">
        <f>職員名簿!$L$5</f>
        <v>休業
（産休・育休等）</v>
      </c>
      <c r="YV3" s="183" t="str">
        <f>職員名簿!$M$5</f>
        <v>備　考</v>
      </c>
      <c r="YW3" s="183" t="str">
        <f>職員名簿!$C$5</f>
        <v>整理
番号</v>
      </c>
      <c r="YX3" s="183" t="str">
        <f>職員名簿!$D$5</f>
        <v>職名</v>
      </c>
      <c r="YY3" s="183" t="str">
        <f>職員名簿!$E$5</f>
        <v>氏名</v>
      </c>
      <c r="YZ3" s="183" t="str">
        <f>職員名簿!$F$5</f>
        <v>担当業務</v>
      </c>
      <c r="ZA3" s="183" t="str">
        <f>職員名簿!$G$5</f>
        <v>「その他」の場合の業務
（具体的に）</v>
      </c>
      <c r="ZB3" s="183" t="str">
        <f>職員名簿!$H$5</f>
        <v>資格名</v>
      </c>
      <c r="ZC3" s="183" t="str">
        <f>職員名簿!$I$5</f>
        <v>子育て支援員・家庭的保育者の場合の保育業務経験（常勤換算）</v>
      </c>
      <c r="ZD3" s="183" t="str">
        <f>職員名簿!$J$5</f>
        <v>常勤・非常勤の別</v>
      </c>
      <c r="ZE3" s="183" t="str">
        <f>職員名簿!$K$5</f>
        <v>非常勤の場合の勤務時間数</v>
      </c>
      <c r="ZF3" s="183" t="str">
        <f>職員名簿!$L$5</f>
        <v>休業
（産休・育休等）</v>
      </c>
      <c r="ZG3" s="183" t="str">
        <f>職員名簿!$M$5</f>
        <v>備　考</v>
      </c>
      <c r="ZH3" s="183" t="str">
        <f>職員名簿!$C$5</f>
        <v>整理
番号</v>
      </c>
      <c r="ZI3" s="183" t="str">
        <f>職員名簿!$D$5</f>
        <v>職名</v>
      </c>
      <c r="ZJ3" s="183" t="str">
        <f>職員名簿!$E$5</f>
        <v>氏名</v>
      </c>
      <c r="ZK3" s="183" t="str">
        <f>職員名簿!$F$5</f>
        <v>担当業務</v>
      </c>
      <c r="ZL3" s="183" t="str">
        <f>職員名簿!$G$5</f>
        <v>「その他」の場合の業務
（具体的に）</v>
      </c>
      <c r="ZM3" s="183" t="str">
        <f>職員名簿!$H$5</f>
        <v>資格名</v>
      </c>
      <c r="ZN3" s="183" t="str">
        <f>職員名簿!$I$5</f>
        <v>子育て支援員・家庭的保育者の場合の保育業務経験（常勤換算）</v>
      </c>
      <c r="ZO3" s="183" t="str">
        <f>職員名簿!$J$5</f>
        <v>常勤・非常勤の別</v>
      </c>
      <c r="ZP3" s="183" t="str">
        <f>職員名簿!$K$5</f>
        <v>非常勤の場合の勤務時間数</v>
      </c>
      <c r="ZQ3" s="183" t="str">
        <f>職員名簿!$L$5</f>
        <v>休業
（産休・育休等）</v>
      </c>
      <c r="ZR3" s="183" t="str">
        <f>職員名簿!$M$5</f>
        <v>備　考</v>
      </c>
      <c r="ZS3" s="183" t="str">
        <f>職員名簿!$C$5</f>
        <v>整理
番号</v>
      </c>
      <c r="ZT3" s="183" t="str">
        <f>職員名簿!$D$5</f>
        <v>職名</v>
      </c>
      <c r="ZU3" s="183" t="str">
        <f>職員名簿!$E$5</f>
        <v>氏名</v>
      </c>
      <c r="ZV3" s="183" t="str">
        <f>職員名簿!$F$5</f>
        <v>担当業務</v>
      </c>
      <c r="ZW3" s="183" t="str">
        <f>職員名簿!$G$5</f>
        <v>「その他」の場合の業務
（具体的に）</v>
      </c>
      <c r="ZX3" s="183" t="str">
        <f>職員名簿!$H$5</f>
        <v>資格名</v>
      </c>
      <c r="ZY3" s="183" t="str">
        <f>職員名簿!$I$5</f>
        <v>子育て支援員・家庭的保育者の場合の保育業務経験（常勤換算）</v>
      </c>
      <c r="ZZ3" s="183" t="str">
        <f>職員名簿!$J$5</f>
        <v>常勤・非常勤の別</v>
      </c>
      <c r="AAA3" s="183" t="str">
        <f>職員名簿!$K$5</f>
        <v>非常勤の場合の勤務時間数</v>
      </c>
      <c r="AAB3" s="183" t="str">
        <f>職員名簿!$L$5</f>
        <v>休業
（産休・育休等）</v>
      </c>
      <c r="AAC3" s="183" t="str">
        <f>職員名簿!$M$5</f>
        <v>備　考</v>
      </c>
      <c r="AAD3" s="183" t="str">
        <f>職員名簿!$C$5</f>
        <v>整理
番号</v>
      </c>
      <c r="AAE3" s="183" t="str">
        <f>職員名簿!$D$5</f>
        <v>職名</v>
      </c>
      <c r="AAF3" s="183" t="str">
        <f>職員名簿!$E$5</f>
        <v>氏名</v>
      </c>
      <c r="AAG3" s="183" t="str">
        <f>職員名簿!$F$5</f>
        <v>担当業務</v>
      </c>
      <c r="AAH3" s="183" t="str">
        <f>職員名簿!$G$5</f>
        <v>「その他」の場合の業務
（具体的に）</v>
      </c>
      <c r="AAI3" s="183" t="str">
        <f>職員名簿!$H$5</f>
        <v>資格名</v>
      </c>
      <c r="AAJ3" s="183" t="str">
        <f>職員名簿!$I$5</f>
        <v>子育て支援員・家庭的保育者の場合の保育業務経験（常勤換算）</v>
      </c>
      <c r="AAK3" s="183" t="str">
        <f>職員名簿!$J$5</f>
        <v>常勤・非常勤の別</v>
      </c>
      <c r="AAL3" s="183" t="str">
        <f>職員名簿!$K$5</f>
        <v>非常勤の場合の勤務時間数</v>
      </c>
      <c r="AAM3" s="183" t="str">
        <f>職員名簿!$L$5</f>
        <v>休業
（産休・育休等）</v>
      </c>
      <c r="AAN3" s="183" t="str">
        <f>職員名簿!$M$5</f>
        <v>備　考</v>
      </c>
      <c r="AAO3" s="183" t="str">
        <f>職員名簿!$C$5</f>
        <v>整理
番号</v>
      </c>
      <c r="AAP3" s="183" t="str">
        <f>職員名簿!$D$5</f>
        <v>職名</v>
      </c>
      <c r="AAQ3" s="183" t="str">
        <f>職員名簿!$E$5</f>
        <v>氏名</v>
      </c>
      <c r="AAR3" s="183" t="str">
        <f>職員名簿!$F$5</f>
        <v>担当業務</v>
      </c>
      <c r="AAS3" s="183" t="str">
        <f>職員名簿!$G$5</f>
        <v>「その他」の場合の業務
（具体的に）</v>
      </c>
      <c r="AAT3" s="183" t="str">
        <f>職員名簿!$H$5</f>
        <v>資格名</v>
      </c>
      <c r="AAU3" s="183" t="str">
        <f>職員名簿!$I$5</f>
        <v>子育て支援員・家庭的保育者の場合の保育業務経験（常勤換算）</v>
      </c>
      <c r="AAV3" s="183" t="str">
        <f>職員名簿!$J$5</f>
        <v>常勤・非常勤の別</v>
      </c>
      <c r="AAW3" s="183" t="str">
        <f>職員名簿!$K$5</f>
        <v>非常勤の場合の勤務時間数</v>
      </c>
      <c r="AAX3" s="183" t="str">
        <f>職員名簿!$L$5</f>
        <v>休業
（産休・育休等）</v>
      </c>
      <c r="AAY3" s="183" t="str">
        <f>職員名簿!$M$5</f>
        <v>備　考</v>
      </c>
      <c r="AAZ3" s="183" t="str">
        <f>職員名簿!$C$5</f>
        <v>整理
番号</v>
      </c>
      <c r="ABA3" s="183" t="str">
        <f>職員名簿!$D$5</f>
        <v>職名</v>
      </c>
      <c r="ABB3" s="183" t="str">
        <f>職員名簿!$E$5</f>
        <v>氏名</v>
      </c>
      <c r="ABC3" s="183" t="str">
        <f>職員名簿!$F$5</f>
        <v>担当業務</v>
      </c>
      <c r="ABD3" s="183" t="str">
        <f>職員名簿!$G$5</f>
        <v>「その他」の場合の業務
（具体的に）</v>
      </c>
      <c r="ABE3" s="183" t="str">
        <f>職員名簿!$H$5</f>
        <v>資格名</v>
      </c>
      <c r="ABF3" s="183" t="str">
        <f>職員名簿!$I$5</f>
        <v>子育て支援員・家庭的保育者の場合の保育業務経験（常勤換算）</v>
      </c>
      <c r="ABG3" s="183" t="str">
        <f>職員名簿!$J$5</f>
        <v>常勤・非常勤の別</v>
      </c>
      <c r="ABH3" s="183" t="str">
        <f>職員名簿!$K$5</f>
        <v>非常勤の場合の勤務時間数</v>
      </c>
      <c r="ABI3" s="183" t="str">
        <f>職員名簿!$L$5</f>
        <v>休業
（産休・育休等）</v>
      </c>
      <c r="ABJ3" s="183" t="str">
        <f>職員名簿!$M$5</f>
        <v>備　考</v>
      </c>
      <c r="ABK3" s="183" t="str">
        <f>職員名簿!$C$5</f>
        <v>整理
番号</v>
      </c>
      <c r="ABL3" s="183" t="str">
        <f>職員名簿!$D$5</f>
        <v>職名</v>
      </c>
      <c r="ABM3" s="183" t="str">
        <f>職員名簿!$E$5</f>
        <v>氏名</v>
      </c>
      <c r="ABN3" s="183" t="str">
        <f>職員名簿!$F$5</f>
        <v>担当業務</v>
      </c>
      <c r="ABO3" s="183" t="str">
        <f>職員名簿!$G$5</f>
        <v>「その他」の場合の業務
（具体的に）</v>
      </c>
      <c r="ABP3" s="183" t="str">
        <f>職員名簿!$H$5</f>
        <v>資格名</v>
      </c>
      <c r="ABQ3" s="183" t="str">
        <f>職員名簿!$I$5</f>
        <v>子育て支援員・家庭的保育者の場合の保育業務経験（常勤換算）</v>
      </c>
      <c r="ABR3" s="183" t="str">
        <f>職員名簿!$J$5</f>
        <v>常勤・非常勤の別</v>
      </c>
      <c r="ABS3" s="183" t="str">
        <f>職員名簿!$K$5</f>
        <v>非常勤の場合の勤務時間数</v>
      </c>
      <c r="ABT3" s="183" t="str">
        <f>職員名簿!$L$5</f>
        <v>休業
（産休・育休等）</v>
      </c>
      <c r="ABU3" s="183" t="str">
        <f>職員名簿!$M$5</f>
        <v>備　考</v>
      </c>
      <c r="ABV3" s="183" t="str">
        <f>職員名簿!$C$5</f>
        <v>整理
番号</v>
      </c>
      <c r="ABW3" s="183" t="str">
        <f>職員名簿!$D$5</f>
        <v>職名</v>
      </c>
      <c r="ABX3" s="183" t="str">
        <f>職員名簿!$E$5</f>
        <v>氏名</v>
      </c>
      <c r="ABY3" s="183" t="str">
        <f>職員名簿!$F$5</f>
        <v>担当業務</v>
      </c>
      <c r="ABZ3" s="183" t="str">
        <f>職員名簿!$G$5</f>
        <v>「その他」の場合の業務
（具体的に）</v>
      </c>
      <c r="ACA3" s="183" t="str">
        <f>職員名簿!$H$5</f>
        <v>資格名</v>
      </c>
      <c r="ACB3" s="183" t="str">
        <f>職員名簿!$I$5</f>
        <v>子育て支援員・家庭的保育者の場合の保育業務経験（常勤換算）</v>
      </c>
      <c r="ACC3" s="183" t="str">
        <f>職員名簿!$J$5</f>
        <v>常勤・非常勤の別</v>
      </c>
      <c r="ACD3" s="183" t="str">
        <f>職員名簿!$K$5</f>
        <v>非常勤の場合の勤務時間数</v>
      </c>
      <c r="ACE3" s="183" t="str">
        <f>職員名簿!$L$5</f>
        <v>休業
（産休・育休等）</v>
      </c>
      <c r="ACF3" s="183" t="str">
        <f>職員名簿!$M$5</f>
        <v>備　考</v>
      </c>
      <c r="ACG3" s="183" t="str">
        <f>職員名簿!$C$5</f>
        <v>整理
番号</v>
      </c>
      <c r="ACH3" s="183" t="str">
        <f>職員名簿!$D$5</f>
        <v>職名</v>
      </c>
      <c r="ACI3" s="183" t="str">
        <f>職員名簿!$E$5</f>
        <v>氏名</v>
      </c>
      <c r="ACJ3" s="183" t="str">
        <f>職員名簿!$F$5</f>
        <v>担当業務</v>
      </c>
      <c r="ACK3" s="183" t="str">
        <f>職員名簿!$G$5</f>
        <v>「その他」の場合の業務
（具体的に）</v>
      </c>
      <c r="ACL3" s="183" t="str">
        <f>職員名簿!$H$5</f>
        <v>資格名</v>
      </c>
      <c r="ACM3" s="183" t="str">
        <f>職員名簿!$I$5</f>
        <v>子育て支援員・家庭的保育者の場合の保育業務経験（常勤換算）</v>
      </c>
      <c r="ACN3" s="183" t="str">
        <f>職員名簿!$J$5</f>
        <v>常勤・非常勤の別</v>
      </c>
      <c r="ACO3" s="183" t="str">
        <f>職員名簿!$K$5</f>
        <v>非常勤の場合の勤務時間数</v>
      </c>
      <c r="ACP3" s="183" t="str">
        <f>職員名簿!$L$5</f>
        <v>休業
（産休・育休等）</v>
      </c>
      <c r="ACQ3" s="183" t="str">
        <f>職員名簿!$M$5</f>
        <v>備　考</v>
      </c>
      <c r="ACR3" s="183" t="str">
        <f>職員名簿!$C$5</f>
        <v>整理
番号</v>
      </c>
      <c r="ACS3" s="183" t="str">
        <f>職員名簿!$D$5</f>
        <v>職名</v>
      </c>
      <c r="ACT3" s="183" t="str">
        <f>職員名簿!$E$5</f>
        <v>氏名</v>
      </c>
      <c r="ACU3" s="183" t="str">
        <f>職員名簿!$F$5</f>
        <v>担当業務</v>
      </c>
      <c r="ACV3" s="183" t="str">
        <f>職員名簿!$G$5</f>
        <v>「その他」の場合の業務
（具体的に）</v>
      </c>
      <c r="ACW3" s="183" t="str">
        <f>職員名簿!$H$5</f>
        <v>資格名</v>
      </c>
      <c r="ACX3" s="183" t="str">
        <f>職員名簿!$I$5</f>
        <v>子育て支援員・家庭的保育者の場合の保育業務経験（常勤換算）</v>
      </c>
      <c r="ACY3" s="183" t="str">
        <f>職員名簿!$J$5</f>
        <v>常勤・非常勤の別</v>
      </c>
      <c r="ACZ3" s="183" t="str">
        <f>職員名簿!$K$5</f>
        <v>非常勤の場合の勤務時間数</v>
      </c>
      <c r="ADA3" s="183" t="str">
        <f>職員名簿!$L$5</f>
        <v>休業
（産休・育休等）</v>
      </c>
      <c r="ADB3" s="183" t="str">
        <f>職員名簿!$M$5</f>
        <v>備　考</v>
      </c>
      <c r="ADC3" s="183" t="str">
        <f>職員名簿!$C$5</f>
        <v>整理
番号</v>
      </c>
      <c r="ADD3" s="183" t="str">
        <f>職員名簿!$D$5</f>
        <v>職名</v>
      </c>
      <c r="ADE3" s="183" t="str">
        <f>職員名簿!$E$5</f>
        <v>氏名</v>
      </c>
      <c r="ADF3" s="183" t="str">
        <f>職員名簿!$F$5</f>
        <v>担当業務</v>
      </c>
      <c r="ADG3" s="183" t="str">
        <f>職員名簿!$G$5</f>
        <v>「その他」の場合の業務
（具体的に）</v>
      </c>
      <c r="ADH3" s="183" t="str">
        <f>職員名簿!$H$5</f>
        <v>資格名</v>
      </c>
      <c r="ADI3" s="183" t="str">
        <f>職員名簿!$I$5</f>
        <v>子育て支援員・家庭的保育者の場合の保育業務経験（常勤換算）</v>
      </c>
      <c r="ADJ3" s="183" t="str">
        <f>職員名簿!$J$5</f>
        <v>常勤・非常勤の別</v>
      </c>
      <c r="ADK3" s="183" t="str">
        <f>職員名簿!$K$5</f>
        <v>非常勤の場合の勤務時間数</v>
      </c>
      <c r="ADL3" s="183" t="str">
        <f>職員名簿!$L$5</f>
        <v>休業
（産休・育休等）</v>
      </c>
      <c r="ADM3" s="183" t="str">
        <f>職員名簿!$M$5</f>
        <v>備　考</v>
      </c>
      <c r="ADN3" s="183" t="str">
        <f>職員名簿!$C$5</f>
        <v>整理
番号</v>
      </c>
      <c r="ADO3" s="183" t="str">
        <f>職員名簿!$D$5</f>
        <v>職名</v>
      </c>
      <c r="ADP3" s="183" t="str">
        <f>職員名簿!$E$5</f>
        <v>氏名</v>
      </c>
      <c r="ADQ3" s="183" t="str">
        <f>職員名簿!$F$5</f>
        <v>担当業務</v>
      </c>
      <c r="ADR3" s="183" t="str">
        <f>職員名簿!$G$5</f>
        <v>「その他」の場合の業務
（具体的に）</v>
      </c>
      <c r="ADS3" s="183" t="str">
        <f>職員名簿!$H$5</f>
        <v>資格名</v>
      </c>
      <c r="ADT3" s="183" t="str">
        <f>職員名簿!$I$5</f>
        <v>子育て支援員・家庭的保育者の場合の保育業務経験（常勤換算）</v>
      </c>
      <c r="ADU3" s="183" t="str">
        <f>職員名簿!$J$5</f>
        <v>常勤・非常勤の別</v>
      </c>
      <c r="ADV3" s="183" t="str">
        <f>職員名簿!$K$5</f>
        <v>非常勤の場合の勤務時間数</v>
      </c>
      <c r="ADW3" s="183" t="str">
        <f>職員名簿!$L$5</f>
        <v>休業
（産休・育休等）</v>
      </c>
      <c r="ADX3" s="183" t="str">
        <f>職員名簿!$M$5</f>
        <v>備　考</v>
      </c>
      <c r="ADY3" s="183" t="str">
        <f>職員名簿!$C$5</f>
        <v>整理
番号</v>
      </c>
      <c r="ADZ3" s="183" t="str">
        <f>職員名簿!$D$5</f>
        <v>職名</v>
      </c>
      <c r="AEA3" s="183" t="str">
        <f>職員名簿!$E$5</f>
        <v>氏名</v>
      </c>
      <c r="AEB3" s="183" t="str">
        <f>職員名簿!$F$5</f>
        <v>担当業務</v>
      </c>
      <c r="AEC3" s="183" t="str">
        <f>職員名簿!$G$5</f>
        <v>「その他」の場合の業務
（具体的に）</v>
      </c>
      <c r="AED3" s="183" t="str">
        <f>職員名簿!$H$5</f>
        <v>資格名</v>
      </c>
      <c r="AEE3" s="183" t="str">
        <f>職員名簿!$I$5</f>
        <v>子育て支援員・家庭的保育者の場合の保育業務経験（常勤換算）</v>
      </c>
      <c r="AEF3" s="183" t="str">
        <f>職員名簿!$J$5</f>
        <v>常勤・非常勤の別</v>
      </c>
      <c r="AEG3" s="183" t="str">
        <f>職員名簿!$K$5</f>
        <v>非常勤の場合の勤務時間数</v>
      </c>
      <c r="AEH3" s="183" t="str">
        <f>職員名簿!$L$5</f>
        <v>休業
（産休・育休等）</v>
      </c>
      <c r="AEI3" s="183" t="str">
        <f>職員名簿!$M$5</f>
        <v>備　考</v>
      </c>
      <c r="AEJ3" s="183" t="str">
        <f>職員名簿!$C$5</f>
        <v>整理
番号</v>
      </c>
      <c r="AEK3" s="183" t="str">
        <f>職員名簿!$D$5</f>
        <v>職名</v>
      </c>
      <c r="AEL3" s="183" t="str">
        <f>職員名簿!$E$5</f>
        <v>氏名</v>
      </c>
      <c r="AEM3" s="183" t="str">
        <f>職員名簿!$F$5</f>
        <v>担当業務</v>
      </c>
      <c r="AEN3" s="183" t="str">
        <f>職員名簿!$G$5</f>
        <v>「その他」の場合の業務
（具体的に）</v>
      </c>
      <c r="AEO3" s="183" t="str">
        <f>職員名簿!$H$5</f>
        <v>資格名</v>
      </c>
      <c r="AEP3" s="183" t="str">
        <f>職員名簿!$I$5</f>
        <v>子育て支援員・家庭的保育者の場合の保育業務経験（常勤換算）</v>
      </c>
      <c r="AEQ3" s="183" t="str">
        <f>職員名簿!$J$5</f>
        <v>常勤・非常勤の別</v>
      </c>
      <c r="AER3" s="183" t="str">
        <f>職員名簿!$K$5</f>
        <v>非常勤の場合の勤務時間数</v>
      </c>
      <c r="AES3" s="183" t="str">
        <f>職員名簿!$L$5</f>
        <v>休業
（産休・育休等）</v>
      </c>
      <c r="AET3" s="183" t="str">
        <f>職員名簿!$M$5</f>
        <v>備　考</v>
      </c>
      <c r="AEU3" s="183" t="str">
        <f>職員名簿!$C$5</f>
        <v>整理
番号</v>
      </c>
      <c r="AEV3" s="183" t="str">
        <f>職員名簿!$D$5</f>
        <v>職名</v>
      </c>
      <c r="AEW3" s="183" t="str">
        <f>職員名簿!$E$5</f>
        <v>氏名</v>
      </c>
      <c r="AEX3" s="183" t="str">
        <f>職員名簿!$F$5</f>
        <v>担当業務</v>
      </c>
      <c r="AEY3" s="183" t="str">
        <f>職員名簿!$G$5</f>
        <v>「その他」の場合の業務
（具体的に）</v>
      </c>
      <c r="AEZ3" s="183" t="str">
        <f>職員名簿!$H$5</f>
        <v>資格名</v>
      </c>
      <c r="AFA3" s="183" t="str">
        <f>職員名簿!$I$5</f>
        <v>子育て支援員・家庭的保育者の場合の保育業務経験（常勤換算）</v>
      </c>
      <c r="AFB3" s="183" t="str">
        <f>職員名簿!$J$5</f>
        <v>常勤・非常勤の別</v>
      </c>
      <c r="AFC3" s="183" t="str">
        <f>職員名簿!$K$5</f>
        <v>非常勤の場合の勤務時間数</v>
      </c>
      <c r="AFD3" s="183" t="str">
        <f>職員名簿!$L$5</f>
        <v>休業
（産休・育休等）</v>
      </c>
      <c r="AFE3" s="183" t="str">
        <f>職員名簿!$M$5</f>
        <v>備　考</v>
      </c>
      <c r="AFF3" s="183" t="str">
        <f>職員名簿!$C$5</f>
        <v>整理
番号</v>
      </c>
      <c r="AFG3" s="183" t="str">
        <f>職員名簿!$D$5</f>
        <v>職名</v>
      </c>
      <c r="AFH3" s="183" t="str">
        <f>職員名簿!$E$5</f>
        <v>氏名</v>
      </c>
      <c r="AFI3" s="183" t="str">
        <f>職員名簿!$F$5</f>
        <v>担当業務</v>
      </c>
      <c r="AFJ3" s="183" t="str">
        <f>職員名簿!$G$5</f>
        <v>「その他」の場合の業務
（具体的に）</v>
      </c>
      <c r="AFK3" s="183" t="str">
        <f>職員名簿!$H$5</f>
        <v>資格名</v>
      </c>
      <c r="AFL3" s="183" t="str">
        <f>職員名簿!$I$5</f>
        <v>子育て支援員・家庭的保育者の場合の保育業務経験（常勤換算）</v>
      </c>
      <c r="AFM3" s="183" t="str">
        <f>職員名簿!$J$5</f>
        <v>常勤・非常勤の別</v>
      </c>
      <c r="AFN3" s="183" t="str">
        <f>職員名簿!$K$5</f>
        <v>非常勤の場合の勤務時間数</v>
      </c>
      <c r="AFO3" s="183" t="str">
        <f>職員名簿!$L$5</f>
        <v>休業
（産休・育休等）</v>
      </c>
      <c r="AFP3" s="183" t="str">
        <f>職員名簿!$M$5</f>
        <v>備　考</v>
      </c>
      <c r="AFQ3" s="183" t="str">
        <f>職員名簿!$C$5</f>
        <v>整理
番号</v>
      </c>
      <c r="AFR3" s="183" t="str">
        <f>職員名簿!$D$5</f>
        <v>職名</v>
      </c>
      <c r="AFS3" s="183" t="str">
        <f>職員名簿!$E$5</f>
        <v>氏名</v>
      </c>
      <c r="AFT3" s="183" t="str">
        <f>職員名簿!$F$5</f>
        <v>担当業務</v>
      </c>
      <c r="AFU3" s="183" t="str">
        <f>職員名簿!$G$5</f>
        <v>「その他」の場合の業務
（具体的に）</v>
      </c>
      <c r="AFV3" s="183" t="str">
        <f>職員名簿!$H$5</f>
        <v>資格名</v>
      </c>
      <c r="AFW3" s="183" t="str">
        <f>職員名簿!$I$5</f>
        <v>子育て支援員・家庭的保育者の場合の保育業務経験（常勤換算）</v>
      </c>
      <c r="AFX3" s="183" t="str">
        <f>職員名簿!$J$5</f>
        <v>常勤・非常勤の別</v>
      </c>
      <c r="AFY3" s="183" t="str">
        <f>職員名簿!$K$5</f>
        <v>非常勤の場合の勤務時間数</v>
      </c>
      <c r="AFZ3" s="183" t="str">
        <f>職員名簿!$L$5</f>
        <v>休業
（産休・育休等）</v>
      </c>
      <c r="AGA3" s="183" t="str">
        <f>職員名簿!$M$5</f>
        <v>備　考</v>
      </c>
      <c r="AGB3" s="183" t="str">
        <f>職員名簿!$C$5</f>
        <v>整理
番号</v>
      </c>
      <c r="AGC3" s="183" t="str">
        <f>職員名簿!$D$5</f>
        <v>職名</v>
      </c>
      <c r="AGD3" s="183" t="str">
        <f>職員名簿!$E$5</f>
        <v>氏名</v>
      </c>
      <c r="AGE3" s="183" t="str">
        <f>職員名簿!$F$5</f>
        <v>担当業務</v>
      </c>
      <c r="AGF3" s="183" t="str">
        <f>職員名簿!$G$5</f>
        <v>「その他」の場合の業務
（具体的に）</v>
      </c>
      <c r="AGG3" s="183" t="str">
        <f>職員名簿!$H$5</f>
        <v>資格名</v>
      </c>
      <c r="AGH3" s="183" t="str">
        <f>職員名簿!$I$5</f>
        <v>子育て支援員・家庭的保育者の場合の保育業務経験（常勤換算）</v>
      </c>
      <c r="AGI3" s="183" t="str">
        <f>職員名簿!$J$5</f>
        <v>常勤・非常勤の別</v>
      </c>
      <c r="AGJ3" s="183" t="str">
        <f>職員名簿!$K$5</f>
        <v>非常勤の場合の勤務時間数</v>
      </c>
      <c r="AGK3" s="183" t="str">
        <f>職員名簿!$L$5</f>
        <v>休業
（産休・育休等）</v>
      </c>
      <c r="AGL3" s="183" t="str">
        <f>職員名簿!$M$5</f>
        <v>備　考</v>
      </c>
      <c r="AGM3" s="183" t="str">
        <f>職員名簿!$C$5</f>
        <v>整理
番号</v>
      </c>
      <c r="AGN3" s="183" t="str">
        <f>職員名簿!$D$5</f>
        <v>職名</v>
      </c>
      <c r="AGO3" s="183" t="str">
        <f>職員名簿!$E$5</f>
        <v>氏名</v>
      </c>
      <c r="AGP3" s="183" t="str">
        <f>職員名簿!$F$5</f>
        <v>担当業務</v>
      </c>
      <c r="AGQ3" s="183" t="str">
        <f>職員名簿!$G$5</f>
        <v>「その他」の場合の業務
（具体的に）</v>
      </c>
      <c r="AGR3" s="183" t="str">
        <f>職員名簿!$H$5</f>
        <v>資格名</v>
      </c>
      <c r="AGS3" s="183" t="str">
        <f>職員名簿!$I$5</f>
        <v>子育て支援員・家庭的保育者の場合の保育業務経験（常勤換算）</v>
      </c>
      <c r="AGT3" s="183" t="str">
        <f>職員名簿!$J$5</f>
        <v>常勤・非常勤の別</v>
      </c>
      <c r="AGU3" s="183" t="str">
        <f>職員名簿!$K$5</f>
        <v>非常勤の場合の勤務時間数</v>
      </c>
      <c r="AGV3" s="183" t="str">
        <f>職員名簿!$L$5</f>
        <v>休業
（産休・育休等）</v>
      </c>
      <c r="AGW3" s="183" t="str">
        <f>職員名簿!$M$5</f>
        <v>備　考</v>
      </c>
      <c r="AGX3" s="183" t="str">
        <f>職員名簿!$C$5</f>
        <v>整理
番号</v>
      </c>
      <c r="AGY3" s="183" t="str">
        <f>職員名簿!$D$5</f>
        <v>職名</v>
      </c>
      <c r="AGZ3" s="183" t="str">
        <f>職員名簿!$E$5</f>
        <v>氏名</v>
      </c>
      <c r="AHA3" s="183" t="str">
        <f>職員名簿!$F$5</f>
        <v>担当業務</v>
      </c>
      <c r="AHB3" s="183" t="str">
        <f>職員名簿!$G$5</f>
        <v>「その他」の場合の業務
（具体的に）</v>
      </c>
      <c r="AHC3" s="183" t="str">
        <f>職員名簿!$H$5</f>
        <v>資格名</v>
      </c>
      <c r="AHD3" s="183" t="str">
        <f>職員名簿!$I$5</f>
        <v>子育て支援員・家庭的保育者の場合の保育業務経験（常勤換算）</v>
      </c>
      <c r="AHE3" s="183" t="str">
        <f>職員名簿!$J$5</f>
        <v>常勤・非常勤の別</v>
      </c>
      <c r="AHF3" s="183" t="str">
        <f>職員名簿!$K$5</f>
        <v>非常勤の場合の勤務時間数</v>
      </c>
      <c r="AHG3" s="183" t="str">
        <f>職員名簿!$L$5</f>
        <v>休業
（産休・育休等）</v>
      </c>
      <c r="AHH3" s="183" t="str">
        <f>職員名簿!$M$5</f>
        <v>備　考</v>
      </c>
      <c r="AHI3" s="183" t="str">
        <f>職員名簿!$C$5</f>
        <v>整理
番号</v>
      </c>
      <c r="AHJ3" s="183" t="str">
        <f>職員名簿!$D$5</f>
        <v>職名</v>
      </c>
      <c r="AHK3" s="183" t="str">
        <f>職員名簿!$E$5</f>
        <v>氏名</v>
      </c>
      <c r="AHL3" s="183" t="str">
        <f>職員名簿!$F$5</f>
        <v>担当業務</v>
      </c>
      <c r="AHM3" s="183" t="str">
        <f>職員名簿!$G$5</f>
        <v>「その他」の場合の業務
（具体的に）</v>
      </c>
      <c r="AHN3" s="183" t="str">
        <f>職員名簿!$H$5</f>
        <v>資格名</v>
      </c>
      <c r="AHO3" s="183" t="str">
        <f>職員名簿!$I$5</f>
        <v>子育て支援員・家庭的保育者の場合の保育業務経験（常勤換算）</v>
      </c>
      <c r="AHP3" s="183" t="str">
        <f>職員名簿!$J$5</f>
        <v>常勤・非常勤の別</v>
      </c>
      <c r="AHQ3" s="183" t="str">
        <f>職員名簿!$K$5</f>
        <v>非常勤の場合の勤務時間数</v>
      </c>
      <c r="AHR3" s="183" t="str">
        <f>職員名簿!$L$5</f>
        <v>休業
（産休・育休等）</v>
      </c>
      <c r="AHS3" s="183" t="str">
        <f>職員名簿!$M$5</f>
        <v>備　考</v>
      </c>
      <c r="AHT3" s="183" t="str">
        <f>職員名簿!$C$5</f>
        <v>整理
番号</v>
      </c>
      <c r="AHU3" s="183" t="str">
        <f>職員名簿!$D$5</f>
        <v>職名</v>
      </c>
      <c r="AHV3" s="183" t="str">
        <f>職員名簿!$E$5</f>
        <v>氏名</v>
      </c>
      <c r="AHW3" s="183" t="str">
        <f>職員名簿!$F$5</f>
        <v>担当業務</v>
      </c>
      <c r="AHX3" s="183" t="str">
        <f>職員名簿!$G$5</f>
        <v>「その他」の場合の業務
（具体的に）</v>
      </c>
      <c r="AHY3" s="183" t="str">
        <f>職員名簿!$H$5</f>
        <v>資格名</v>
      </c>
      <c r="AHZ3" s="183" t="str">
        <f>職員名簿!$I$5</f>
        <v>子育て支援員・家庭的保育者の場合の保育業務経験（常勤換算）</v>
      </c>
      <c r="AIA3" s="183" t="str">
        <f>職員名簿!$J$5</f>
        <v>常勤・非常勤の別</v>
      </c>
      <c r="AIB3" s="183" t="str">
        <f>職員名簿!$K$5</f>
        <v>非常勤の場合の勤務時間数</v>
      </c>
      <c r="AIC3" s="183" t="str">
        <f>職員名簿!$L$5</f>
        <v>休業
（産休・育休等）</v>
      </c>
      <c r="AID3" s="183" t="str">
        <f>職員名簿!$M$5</f>
        <v>備　考</v>
      </c>
      <c r="AIE3" s="183" t="str">
        <f>職員名簿!$C$5</f>
        <v>整理
番号</v>
      </c>
      <c r="AIF3" s="183" t="str">
        <f>職員名簿!$D$5</f>
        <v>職名</v>
      </c>
      <c r="AIG3" s="183" t="str">
        <f>職員名簿!$E$5</f>
        <v>氏名</v>
      </c>
      <c r="AIH3" s="183" t="str">
        <f>職員名簿!$F$5</f>
        <v>担当業務</v>
      </c>
      <c r="AII3" s="183" t="str">
        <f>職員名簿!$G$5</f>
        <v>「その他」の場合の業務
（具体的に）</v>
      </c>
      <c r="AIJ3" s="183" t="str">
        <f>職員名簿!$H$5</f>
        <v>資格名</v>
      </c>
      <c r="AIK3" s="183" t="str">
        <f>職員名簿!$I$5</f>
        <v>子育て支援員・家庭的保育者の場合の保育業務経験（常勤換算）</v>
      </c>
      <c r="AIL3" s="183" t="str">
        <f>職員名簿!$J$5</f>
        <v>常勤・非常勤の別</v>
      </c>
      <c r="AIM3" s="183" t="str">
        <f>職員名簿!$K$5</f>
        <v>非常勤の場合の勤務時間数</v>
      </c>
      <c r="AIN3" s="183" t="str">
        <f>職員名簿!$L$5</f>
        <v>休業
（産休・育休等）</v>
      </c>
      <c r="AIO3" s="183" t="str">
        <f>職員名簿!$M$5</f>
        <v>備　考</v>
      </c>
      <c r="AIP3" s="183" t="str">
        <f>職員名簿!$C$5</f>
        <v>整理
番号</v>
      </c>
      <c r="AIQ3" s="183" t="str">
        <f>職員名簿!$D$5</f>
        <v>職名</v>
      </c>
      <c r="AIR3" s="183" t="str">
        <f>職員名簿!$E$5</f>
        <v>氏名</v>
      </c>
      <c r="AIS3" s="183" t="str">
        <f>職員名簿!$F$5</f>
        <v>担当業務</v>
      </c>
      <c r="AIT3" s="183" t="str">
        <f>職員名簿!$G$5</f>
        <v>「その他」の場合の業務
（具体的に）</v>
      </c>
      <c r="AIU3" s="183" t="str">
        <f>職員名簿!$H$5</f>
        <v>資格名</v>
      </c>
      <c r="AIV3" s="183" t="str">
        <f>職員名簿!$I$5</f>
        <v>子育て支援員・家庭的保育者の場合の保育業務経験（常勤換算）</v>
      </c>
      <c r="AIW3" s="183" t="str">
        <f>職員名簿!$J$5</f>
        <v>常勤・非常勤の別</v>
      </c>
      <c r="AIX3" s="183" t="str">
        <f>職員名簿!$K$5</f>
        <v>非常勤の場合の勤務時間数</v>
      </c>
      <c r="AIY3" s="183" t="str">
        <f>職員名簿!$L$5</f>
        <v>休業
（産休・育休等）</v>
      </c>
      <c r="AIZ3" s="183" t="str">
        <f>職員名簿!$M$5</f>
        <v>備　考</v>
      </c>
      <c r="AJA3" s="183" t="str">
        <f>職員名簿!$C$5</f>
        <v>整理
番号</v>
      </c>
      <c r="AJB3" s="183" t="str">
        <f>職員名簿!$D$5</f>
        <v>職名</v>
      </c>
      <c r="AJC3" s="183" t="str">
        <f>職員名簿!$E$5</f>
        <v>氏名</v>
      </c>
      <c r="AJD3" s="183" t="str">
        <f>職員名簿!$F$5</f>
        <v>担当業務</v>
      </c>
      <c r="AJE3" s="183" t="str">
        <f>職員名簿!$G$5</f>
        <v>「その他」の場合の業務
（具体的に）</v>
      </c>
      <c r="AJF3" s="183" t="str">
        <f>職員名簿!$H$5</f>
        <v>資格名</v>
      </c>
      <c r="AJG3" s="183" t="str">
        <f>職員名簿!$I$5</f>
        <v>子育て支援員・家庭的保育者の場合の保育業務経験（常勤換算）</v>
      </c>
      <c r="AJH3" s="183" t="str">
        <f>職員名簿!$J$5</f>
        <v>常勤・非常勤の別</v>
      </c>
      <c r="AJI3" s="183" t="str">
        <f>職員名簿!$K$5</f>
        <v>非常勤の場合の勤務時間数</v>
      </c>
      <c r="AJJ3" s="183" t="str">
        <f>職員名簿!$L$5</f>
        <v>休業
（産休・育休等）</v>
      </c>
      <c r="AJK3" s="183" t="str">
        <f>職員名簿!$M$5</f>
        <v>備　考</v>
      </c>
      <c r="AJL3" s="183" t="str">
        <f>職員名簿!$C$5</f>
        <v>整理
番号</v>
      </c>
      <c r="AJM3" s="183" t="str">
        <f>職員名簿!$D$5</f>
        <v>職名</v>
      </c>
      <c r="AJN3" s="183" t="str">
        <f>職員名簿!$E$5</f>
        <v>氏名</v>
      </c>
      <c r="AJO3" s="183" t="str">
        <f>職員名簿!$F$5</f>
        <v>担当業務</v>
      </c>
      <c r="AJP3" s="183" t="str">
        <f>職員名簿!$G$5</f>
        <v>「その他」の場合の業務
（具体的に）</v>
      </c>
      <c r="AJQ3" s="183" t="str">
        <f>職員名簿!$H$5</f>
        <v>資格名</v>
      </c>
      <c r="AJR3" s="183" t="str">
        <f>職員名簿!$I$5</f>
        <v>子育て支援員・家庭的保育者の場合の保育業務経験（常勤換算）</v>
      </c>
      <c r="AJS3" s="183" t="str">
        <f>職員名簿!$J$5</f>
        <v>常勤・非常勤の別</v>
      </c>
      <c r="AJT3" s="183" t="str">
        <f>職員名簿!$K$5</f>
        <v>非常勤の場合の勤務時間数</v>
      </c>
      <c r="AJU3" s="183" t="str">
        <f>職員名簿!$L$5</f>
        <v>休業
（産休・育休等）</v>
      </c>
      <c r="AJV3" s="183" t="str">
        <f>職員名簿!$M$5</f>
        <v>備　考</v>
      </c>
      <c r="AJW3" s="183" t="str">
        <f>職員名簿!$C$5</f>
        <v>整理
番号</v>
      </c>
      <c r="AJX3" s="183" t="str">
        <f>職員名簿!$D$5</f>
        <v>職名</v>
      </c>
      <c r="AJY3" s="183" t="str">
        <f>職員名簿!$E$5</f>
        <v>氏名</v>
      </c>
      <c r="AJZ3" s="183" t="str">
        <f>職員名簿!$F$5</f>
        <v>担当業務</v>
      </c>
      <c r="AKA3" s="183" t="str">
        <f>職員名簿!$G$5</f>
        <v>「その他」の場合の業務
（具体的に）</v>
      </c>
      <c r="AKB3" s="183" t="str">
        <f>職員名簿!$H$5</f>
        <v>資格名</v>
      </c>
      <c r="AKC3" s="183" t="str">
        <f>職員名簿!$I$5</f>
        <v>子育て支援員・家庭的保育者の場合の保育業務経験（常勤換算）</v>
      </c>
      <c r="AKD3" s="183" t="str">
        <f>職員名簿!$J$5</f>
        <v>常勤・非常勤の別</v>
      </c>
      <c r="AKE3" s="183" t="str">
        <f>職員名簿!$K$5</f>
        <v>非常勤の場合の勤務時間数</v>
      </c>
      <c r="AKF3" s="183" t="str">
        <f>職員名簿!$L$5</f>
        <v>休業
（産休・育休等）</v>
      </c>
      <c r="AKG3" s="183" t="str">
        <f>職員名簿!$M$5</f>
        <v>備　考</v>
      </c>
      <c r="AKH3" s="183" t="str">
        <f>職員名簿!$C$5</f>
        <v>整理
番号</v>
      </c>
      <c r="AKI3" s="183" t="str">
        <f>職員名簿!$D$5</f>
        <v>職名</v>
      </c>
      <c r="AKJ3" s="183" t="str">
        <f>職員名簿!$E$5</f>
        <v>氏名</v>
      </c>
      <c r="AKK3" s="183" t="str">
        <f>職員名簿!$F$5</f>
        <v>担当業務</v>
      </c>
      <c r="AKL3" s="183" t="str">
        <f>職員名簿!$G$5</f>
        <v>「その他」の場合の業務
（具体的に）</v>
      </c>
      <c r="AKM3" s="183" t="str">
        <f>職員名簿!$H$5</f>
        <v>資格名</v>
      </c>
      <c r="AKN3" s="183" t="str">
        <f>職員名簿!$I$5</f>
        <v>子育て支援員・家庭的保育者の場合の保育業務経験（常勤換算）</v>
      </c>
      <c r="AKO3" s="183" t="str">
        <f>職員名簿!$J$5</f>
        <v>常勤・非常勤の別</v>
      </c>
      <c r="AKP3" s="183" t="str">
        <f>職員名簿!$K$5</f>
        <v>非常勤の場合の勤務時間数</v>
      </c>
      <c r="AKQ3" s="183" t="str">
        <f>職員名簿!$L$5</f>
        <v>休業
（産休・育休等）</v>
      </c>
      <c r="AKR3" s="183" t="str">
        <f>職員名簿!$M$5</f>
        <v>備　考</v>
      </c>
      <c r="AKS3" s="183" t="str">
        <f>職員名簿!$C$5</f>
        <v>整理
番号</v>
      </c>
      <c r="AKT3" s="183" t="str">
        <f>職員名簿!$D$5</f>
        <v>職名</v>
      </c>
      <c r="AKU3" s="183" t="str">
        <f>職員名簿!$E$5</f>
        <v>氏名</v>
      </c>
      <c r="AKV3" s="183" t="str">
        <f>職員名簿!$F$5</f>
        <v>担当業務</v>
      </c>
      <c r="AKW3" s="183" t="str">
        <f>職員名簿!$G$5</f>
        <v>「その他」の場合の業務
（具体的に）</v>
      </c>
      <c r="AKX3" s="183" t="str">
        <f>職員名簿!$H$5</f>
        <v>資格名</v>
      </c>
      <c r="AKY3" s="183" t="str">
        <f>職員名簿!$I$5</f>
        <v>子育て支援員・家庭的保育者の場合の保育業務経験（常勤換算）</v>
      </c>
      <c r="AKZ3" s="183" t="str">
        <f>職員名簿!$J$5</f>
        <v>常勤・非常勤の別</v>
      </c>
      <c r="ALA3" s="183" t="str">
        <f>職員名簿!$K$5</f>
        <v>非常勤の場合の勤務時間数</v>
      </c>
      <c r="ALB3" s="183" t="str">
        <f>職員名簿!$L$5</f>
        <v>休業
（産休・育休等）</v>
      </c>
      <c r="ALC3" s="183" t="str">
        <f>職員名簿!$M$5</f>
        <v>備　考</v>
      </c>
      <c r="ALD3" s="183" t="str">
        <f>職員名簿!$C$5</f>
        <v>整理
番号</v>
      </c>
      <c r="ALE3" s="183" t="str">
        <f>職員名簿!$D$5</f>
        <v>職名</v>
      </c>
      <c r="ALF3" s="183" t="str">
        <f>職員名簿!$E$5</f>
        <v>氏名</v>
      </c>
      <c r="ALG3" s="183" t="str">
        <f>職員名簿!$F$5</f>
        <v>担当業務</v>
      </c>
      <c r="ALH3" s="183" t="str">
        <f>職員名簿!$G$5</f>
        <v>「その他」の場合の業務
（具体的に）</v>
      </c>
      <c r="ALI3" s="183" t="str">
        <f>職員名簿!$H$5</f>
        <v>資格名</v>
      </c>
      <c r="ALJ3" s="183" t="str">
        <f>職員名簿!$I$5</f>
        <v>子育て支援員・家庭的保育者の場合の保育業務経験（常勤換算）</v>
      </c>
      <c r="ALK3" s="183" t="str">
        <f>職員名簿!$J$5</f>
        <v>常勤・非常勤の別</v>
      </c>
      <c r="ALL3" s="183" t="str">
        <f>職員名簿!$K$5</f>
        <v>非常勤の場合の勤務時間数</v>
      </c>
      <c r="ALM3" s="183" t="str">
        <f>職員名簿!$L$5</f>
        <v>休業
（産休・育休等）</v>
      </c>
      <c r="ALN3" s="183" t="str">
        <f>職員名簿!$M$5</f>
        <v>備　考</v>
      </c>
      <c r="ALO3" s="183" t="str">
        <f>職員名簿!$C$5</f>
        <v>整理
番号</v>
      </c>
      <c r="ALP3" s="183" t="str">
        <f>職員名簿!$D$5</f>
        <v>職名</v>
      </c>
      <c r="ALQ3" s="183" t="str">
        <f>職員名簿!$E$5</f>
        <v>氏名</v>
      </c>
      <c r="ALR3" s="183" t="str">
        <f>職員名簿!$F$5</f>
        <v>担当業務</v>
      </c>
      <c r="ALS3" s="183" t="str">
        <f>職員名簿!$G$5</f>
        <v>「その他」の場合の業務
（具体的に）</v>
      </c>
      <c r="ALT3" s="183" t="str">
        <f>職員名簿!$H$5</f>
        <v>資格名</v>
      </c>
      <c r="ALU3" s="183" t="str">
        <f>職員名簿!$I$5</f>
        <v>子育て支援員・家庭的保育者の場合の保育業務経験（常勤換算）</v>
      </c>
      <c r="ALV3" s="183" t="str">
        <f>職員名簿!$J$5</f>
        <v>常勤・非常勤の別</v>
      </c>
      <c r="ALW3" s="183" t="str">
        <f>職員名簿!$K$5</f>
        <v>非常勤の場合の勤務時間数</v>
      </c>
      <c r="ALX3" s="183" t="str">
        <f>職員名簿!$L$5</f>
        <v>休業
（産休・育休等）</v>
      </c>
      <c r="ALY3" s="183" t="str">
        <f>職員名簿!$M$5</f>
        <v>備　考</v>
      </c>
      <c r="ALZ3" s="183" t="str">
        <f>職員名簿!$C$5</f>
        <v>整理
番号</v>
      </c>
      <c r="AMA3" s="183" t="str">
        <f>職員名簿!$D$5</f>
        <v>職名</v>
      </c>
      <c r="AMB3" s="183" t="str">
        <f>職員名簿!$E$5</f>
        <v>氏名</v>
      </c>
      <c r="AMC3" s="183" t="str">
        <f>職員名簿!$F$5</f>
        <v>担当業務</v>
      </c>
      <c r="AMD3" s="183" t="str">
        <f>職員名簿!$G$5</f>
        <v>「その他」の場合の業務
（具体的に）</v>
      </c>
      <c r="AME3" s="183" t="str">
        <f>職員名簿!$H$5</f>
        <v>資格名</v>
      </c>
      <c r="AMF3" s="183" t="str">
        <f>職員名簿!$I$5</f>
        <v>子育て支援員・家庭的保育者の場合の保育業務経験（常勤換算）</v>
      </c>
      <c r="AMG3" s="183" t="str">
        <f>職員名簿!$J$5</f>
        <v>常勤・非常勤の別</v>
      </c>
      <c r="AMH3" s="183" t="str">
        <f>職員名簿!$K$5</f>
        <v>非常勤の場合の勤務時間数</v>
      </c>
      <c r="AMI3" s="183" t="str">
        <f>職員名簿!$L$5</f>
        <v>休業
（産休・育休等）</v>
      </c>
      <c r="AMJ3" s="183" t="str">
        <f>職員名簿!$M$5</f>
        <v>備　考</v>
      </c>
      <c r="AMK3" s="183" t="str">
        <f>職員名簿!$C$5</f>
        <v>整理
番号</v>
      </c>
      <c r="AML3" s="183" t="str">
        <f>職員名簿!$D$5</f>
        <v>職名</v>
      </c>
      <c r="AMM3" s="183" t="str">
        <f>職員名簿!$E$5</f>
        <v>氏名</v>
      </c>
      <c r="AMN3" s="183" t="str">
        <f>職員名簿!$F$5</f>
        <v>担当業務</v>
      </c>
      <c r="AMO3" s="183" t="str">
        <f>職員名簿!$G$5</f>
        <v>「その他」の場合の業務
（具体的に）</v>
      </c>
      <c r="AMP3" s="183" t="str">
        <f>職員名簿!$H$5</f>
        <v>資格名</v>
      </c>
      <c r="AMQ3" s="183" t="str">
        <f>職員名簿!$I$5</f>
        <v>子育て支援員・家庭的保育者の場合の保育業務経験（常勤換算）</v>
      </c>
      <c r="AMR3" s="183" t="str">
        <f>職員名簿!$J$5</f>
        <v>常勤・非常勤の別</v>
      </c>
      <c r="AMS3" s="183" t="str">
        <f>職員名簿!$K$5</f>
        <v>非常勤の場合の勤務時間数</v>
      </c>
      <c r="AMT3" s="183" t="str">
        <f>職員名簿!$L$5</f>
        <v>休業
（産休・育休等）</v>
      </c>
      <c r="AMU3" s="183" t="str">
        <f>職員名簿!$M$5</f>
        <v>備　考</v>
      </c>
      <c r="AMV3" s="183" t="str">
        <f>職員名簿!$C$5</f>
        <v>整理
番号</v>
      </c>
      <c r="AMW3" s="183" t="str">
        <f>職員名簿!$D$5</f>
        <v>職名</v>
      </c>
      <c r="AMX3" s="183" t="str">
        <f>職員名簿!$E$5</f>
        <v>氏名</v>
      </c>
      <c r="AMY3" s="183" t="str">
        <f>職員名簿!$F$5</f>
        <v>担当業務</v>
      </c>
      <c r="AMZ3" s="183" t="str">
        <f>職員名簿!$G$5</f>
        <v>「その他」の場合の業務
（具体的に）</v>
      </c>
      <c r="ANA3" s="183" t="str">
        <f>職員名簿!$H$5</f>
        <v>資格名</v>
      </c>
      <c r="ANB3" s="183" t="str">
        <f>職員名簿!$I$5</f>
        <v>子育て支援員・家庭的保育者の場合の保育業務経験（常勤換算）</v>
      </c>
      <c r="ANC3" s="183" t="str">
        <f>職員名簿!$J$5</f>
        <v>常勤・非常勤の別</v>
      </c>
      <c r="AND3" s="183" t="str">
        <f>職員名簿!$K$5</f>
        <v>非常勤の場合の勤務時間数</v>
      </c>
      <c r="ANE3" s="183" t="str">
        <f>職員名簿!$L$5</f>
        <v>休業
（産休・育休等）</v>
      </c>
      <c r="ANF3" s="183" t="str">
        <f>職員名簿!$M$5</f>
        <v>備　考</v>
      </c>
      <c r="ANG3" s="183" t="str">
        <f>職員名簿!$C$5</f>
        <v>整理
番号</v>
      </c>
      <c r="ANH3" s="183" t="str">
        <f>職員名簿!$D$5</f>
        <v>職名</v>
      </c>
      <c r="ANI3" s="183" t="str">
        <f>職員名簿!$E$5</f>
        <v>氏名</v>
      </c>
      <c r="ANJ3" s="183" t="str">
        <f>職員名簿!$F$5</f>
        <v>担当業務</v>
      </c>
      <c r="ANK3" s="183" t="str">
        <f>職員名簿!$G$5</f>
        <v>「その他」の場合の業務
（具体的に）</v>
      </c>
      <c r="ANL3" s="183" t="str">
        <f>職員名簿!$H$5</f>
        <v>資格名</v>
      </c>
      <c r="ANM3" s="183" t="str">
        <f>職員名簿!$I$5</f>
        <v>子育て支援員・家庭的保育者の場合の保育業務経験（常勤換算）</v>
      </c>
      <c r="ANN3" s="183" t="str">
        <f>職員名簿!$J$5</f>
        <v>常勤・非常勤の別</v>
      </c>
      <c r="ANO3" s="183" t="str">
        <f>職員名簿!$K$5</f>
        <v>非常勤の場合の勤務時間数</v>
      </c>
      <c r="ANP3" s="183" t="str">
        <f>職員名簿!$L$5</f>
        <v>休業
（産休・育休等）</v>
      </c>
      <c r="ANQ3" s="183" t="str">
        <f>職員名簿!$M$5</f>
        <v>備　考</v>
      </c>
      <c r="ANR3" s="183" t="str">
        <f>職員名簿!$C$5</f>
        <v>整理
番号</v>
      </c>
      <c r="ANS3" s="183" t="str">
        <f>職員名簿!$D$5</f>
        <v>職名</v>
      </c>
      <c r="ANT3" s="183" t="str">
        <f>職員名簿!$E$5</f>
        <v>氏名</v>
      </c>
      <c r="ANU3" s="183" t="str">
        <f>職員名簿!$F$5</f>
        <v>担当業務</v>
      </c>
      <c r="ANV3" s="183" t="str">
        <f>職員名簿!$G$5</f>
        <v>「その他」の場合の業務
（具体的に）</v>
      </c>
      <c r="ANW3" s="183" t="str">
        <f>職員名簿!$H$5</f>
        <v>資格名</v>
      </c>
      <c r="ANX3" s="183" t="str">
        <f>職員名簿!$I$5</f>
        <v>子育て支援員・家庭的保育者の場合の保育業務経験（常勤換算）</v>
      </c>
      <c r="ANY3" s="183" t="str">
        <f>職員名簿!$J$5</f>
        <v>常勤・非常勤の別</v>
      </c>
      <c r="ANZ3" s="183" t="str">
        <f>職員名簿!$K$5</f>
        <v>非常勤の場合の勤務時間数</v>
      </c>
      <c r="AOA3" s="183" t="str">
        <f>職員名簿!$L$5</f>
        <v>休業
（産休・育休等）</v>
      </c>
      <c r="AOB3" s="183" t="str">
        <f>職員名簿!$M$5</f>
        <v>備　考</v>
      </c>
      <c r="AOC3" s="183" t="str">
        <f>職員名簿!$C$5</f>
        <v>整理
番号</v>
      </c>
      <c r="AOD3" s="183" t="str">
        <f>職員名簿!$D$5</f>
        <v>職名</v>
      </c>
      <c r="AOE3" s="183" t="str">
        <f>職員名簿!$E$5</f>
        <v>氏名</v>
      </c>
      <c r="AOF3" s="183" t="str">
        <f>職員名簿!$F$5</f>
        <v>担当業務</v>
      </c>
      <c r="AOG3" s="183" t="str">
        <f>職員名簿!$G$5</f>
        <v>「その他」の場合の業務
（具体的に）</v>
      </c>
      <c r="AOH3" s="183" t="str">
        <f>職員名簿!$H$5</f>
        <v>資格名</v>
      </c>
      <c r="AOI3" s="183" t="str">
        <f>職員名簿!$I$5</f>
        <v>子育て支援員・家庭的保育者の場合の保育業務経験（常勤換算）</v>
      </c>
      <c r="AOJ3" s="183" t="str">
        <f>職員名簿!$J$5</f>
        <v>常勤・非常勤の別</v>
      </c>
      <c r="AOK3" s="183" t="str">
        <f>職員名簿!$K$5</f>
        <v>非常勤の場合の勤務時間数</v>
      </c>
      <c r="AOL3" s="183" t="str">
        <f>職員名簿!$L$5</f>
        <v>休業
（産休・育休等）</v>
      </c>
      <c r="AOM3" s="183" t="str">
        <f>職員名簿!$M$5</f>
        <v>備　考</v>
      </c>
      <c r="AON3" s="183" t="str">
        <f>職員名簿!$C$5</f>
        <v>整理
番号</v>
      </c>
      <c r="AOO3" s="183" t="str">
        <f>職員名簿!$D$5</f>
        <v>職名</v>
      </c>
      <c r="AOP3" s="183" t="str">
        <f>職員名簿!$E$5</f>
        <v>氏名</v>
      </c>
      <c r="AOQ3" s="183" t="str">
        <f>職員名簿!$F$5</f>
        <v>担当業務</v>
      </c>
      <c r="AOR3" s="183" t="str">
        <f>職員名簿!$G$5</f>
        <v>「その他」の場合の業務
（具体的に）</v>
      </c>
      <c r="AOS3" s="183" t="str">
        <f>職員名簿!$H$5</f>
        <v>資格名</v>
      </c>
      <c r="AOT3" s="183" t="str">
        <f>職員名簿!$I$5</f>
        <v>子育て支援員・家庭的保育者の場合の保育業務経験（常勤換算）</v>
      </c>
      <c r="AOU3" s="183" t="str">
        <f>職員名簿!$J$5</f>
        <v>常勤・非常勤の別</v>
      </c>
      <c r="AOV3" s="183" t="str">
        <f>職員名簿!$K$5</f>
        <v>非常勤の場合の勤務時間数</v>
      </c>
      <c r="AOW3" s="183" t="str">
        <f>職員名簿!$L$5</f>
        <v>休業
（産休・育休等）</v>
      </c>
      <c r="AOX3" s="183" t="str">
        <f>職員名簿!$M$5</f>
        <v>備　考</v>
      </c>
      <c r="AOY3" s="183" t="str">
        <f>職員名簿!$C$5</f>
        <v>整理
番号</v>
      </c>
      <c r="AOZ3" s="183" t="str">
        <f>職員名簿!$D$5</f>
        <v>職名</v>
      </c>
      <c r="APA3" s="183" t="str">
        <f>職員名簿!$E$5</f>
        <v>氏名</v>
      </c>
      <c r="APB3" s="183" t="str">
        <f>職員名簿!$F$5</f>
        <v>担当業務</v>
      </c>
      <c r="APC3" s="183" t="str">
        <f>職員名簿!$G$5</f>
        <v>「その他」の場合の業務
（具体的に）</v>
      </c>
      <c r="APD3" s="183" t="str">
        <f>職員名簿!$H$5</f>
        <v>資格名</v>
      </c>
      <c r="APE3" s="183" t="str">
        <f>職員名簿!$I$5</f>
        <v>子育て支援員・家庭的保育者の場合の保育業務経験（常勤換算）</v>
      </c>
      <c r="APF3" s="183" t="str">
        <f>職員名簿!$J$5</f>
        <v>常勤・非常勤の別</v>
      </c>
      <c r="APG3" s="183" t="str">
        <f>職員名簿!$K$5</f>
        <v>非常勤の場合の勤務時間数</v>
      </c>
      <c r="APH3" s="183" t="str">
        <f>職員名簿!$L$5</f>
        <v>休業
（産休・育休等）</v>
      </c>
      <c r="API3" s="183" t="str">
        <f>職員名簿!$M$5</f>
        <v>備　考</v>
      </c>
      <c r="APJ3" s="183" t="str">
        <f>職員名簿!$C$5</f>
        <v>整理
番号</v>
      </c>
      <c r="APK3" s="183" t="str">
        <f>職員名簿!$D$5</f>
        <v>職名</v>
      </c>
      <c r="APL3" s="183" t="str">
        <f>職員名簿!$E$5</f>
        <v>氏名</v>
      </c>
      <c r="APM3" s="183" t="str">
        <f>職員名簿!$F$5</f>
        <v>担当業務</v>
      </c>
      <c r="APN3" s="183" t="str">
        <f>職員名簿!$G$5</f>
        <v>「その他」の場合の業務
（具体的に）</v>
      </c>
      <c r="APO3" s="183" t="str">
        <f>職員名簿!$H$5</f>
        <v>資格名</v>
      </c>
      <c r="APP3" s="183" t="str">
        <f>職員名簿!$I$5</f>
        <v>子育て支援員・家庭的保育者の場合の保育業務経験（常勤換算）</v>
      </c>
      <c r="APQ3" s="183" t="str">
        <f>職員名簿!$J$5</f>
        <v>常勤・非常勤の別</v>
      </c>
      <c r="APR3" s="183" t="str">
        <f>職員名簿!$K$5</f>
        <v>非常勤の場合の勤務時間数</v>
      </c>
      <c r="APS3" s="183" t="str">
        <f>職員名簿!$L$5</f>
        <v>休業
（産休・育休等）</v>
      </c>
      <c r="APT3" s="183" t="str">
        <f>職員名簿!$M$5</f>
        <v>備　考</v>
      </c>
      <c r="APU3" s="183" t="str">
        <f>職員名簿!$C$5</f>
        <v>整理
番号</v>
      </c>
      <c r="APV3" s="183" t="str">
        <f>職員名簿!$D$5</f>
        <v>職名</v>
      </c>
      <c r="APW3" s="183" t="str">
        <f>職員名簿!$E$5</f>
        <v>氏名</v>
      </c>
      <c r="APX3" s="183" t="str">
        <f>職員名簿!$F$5</f>
        <v>担当業務</v>
      </c>
      <c r="APY3" s="183" t="str">
        <f>職員名簿!$G$5</f>
        <v>「その他」の場合の業務
（具体的に）</v>
      </c>
      <c r="APZ3" s="183" t="str">
        <f>職員名簿!$H$5</f>
        <v>資格名</v>
      </c>
      <c r="AQA3" s="183" t="str">
        <f>職員名簿!$I$5</f>
        <v>子育て支援員・家庭的保育者の場合の保育業務経験（常勤換算）</v>
      </c>
      <c r="AQB3" s="183" t="str">
        <f>職員名簿!$J$5</f>
        <v>常勤・非常勤の別</v>
      </c>
      <c r="AQC3" s="183" t="str">
        <f>職員名簿!$K$5</f>
        <v>非常勤の場合の勤務時間数</v>
      </c>
      <c r="AQD3" s="183" t="str">
        <f>職員名簿!$L$5</f>
        <v>休業
（産休・育休等）</v>
      </c>
      <c r="AQE3" s="183" t="str">
        <f>職員名簿!$M$5</f>
        <v>備　考</v>
      </c>
      <c r="AQF3" s="183" t="str">
        <f>職員名簿!$C$5</f>
        <v>整理
番号</v>
      </c>
      <c r="AQG3" s="183" t="str">
        <f>職員名簿!$D$5</f>
        <v>職名</v>
      </c>
      <c r="AQH3" s="183" t="str">
        <f>職員名簿!$E$5</f>
        <v>氏名</v>
      </c>
      <c r="AQI3" s="183" t="str">
        <f>職員名簿!$F$5</f>
        <v>担当業務</v>
      </c>
      <c r="AQJ3" s="183" t="str">
        <f>職員名簿!$G$5</f>
        <v>「その他」の場合の業務
（具体的に）</v>
      </c>
      <c r="AQK3" s="183" t="str">
        <f>職員名簿!$H$5</f>
        <v>資格名</v>
      </c>
      <c r="AQL3" s="183" t="str">
        <f>職員名簿!$I$5</f>
        <v>子育て支援員・家庭的保育者の場合の保育業務経験（常勤換算）</v>
      </c>
      <c r="AQM3" s="183" t="str">
        <f>職員名簿!$J$5</f>
        <v>常勤・非常勤の別</v>
      </c>
      <c r="AQN3" s="183" t="str">
        <f>職員名簿!$K$5</f>
        <v>非常勤の場合の勤務時間数</v>
      </c>
      <c r="AQO3" s="183" t="str">
        <f>職員名簿!$L$5</f>
        <v>休業
（産休・育休等）</v>
      </c>
      <c r="AQP3" s="183" t="str">
        <f>職員名簿!$M$5</f>
        <v>備　考</v>
      </c>
      <c r="AQQ3" s="183" t="str">
        <f>職員名簿!$C$5</f>
        <v>整理
番号</v>
      </c>
      <c r="AQR3" s="183" t="str">
        <f>職員名簿!$D$5</f>
        <v>職名</v>
      </c>
      <c r="AQS3" s="183" t="str">
        <f>職員名簿!$E$5</f>
        <v>氏名</v>
      </c>
      <c r="AQT3" s="183" t="str">
        <f>職員名簿!$F$5</f>
        <v>担当業務</v>
      </c>
      <c r="AQU3" s="183" t="str">
        <f>職員名簿!$G$5</f>
        <v>「その他」の場合の業務
（具体的に）</v>
      </c>
      <c r="AQV3" s="183" t="str">
        <f>職員名簿!$H$5</f>
        <v>資格名</v>
      </c>
      <c r="AQW3" s="183" t="str">
        <f>職員名簿!$I$5</f>
        <v>子育て支援員・家庭的保育者の場合の保育業務経験（常勤換算）</v>
      </c>
      <c r="AQX3" s="183" t="str">
        <f>職員名簿!$J$5</f>
        <v>常勤・非常勤の別</v>
      </c>
      <c r="AQY3" s="183" t="str">
        <f>職員名簿!$K$5</f>
        <v>非常勤の場合の勤務時間数</v>
      </c>
      <c r="AQZ3" s="183" t="str">
        <f>職員名簿!$L$5</f>
        <v>休業
（産休・育休等）</v>
      </c>
      <c r="ARA3" s="183" t="str">
        <f>職員名簿!$M$5</f>
        <v>備　考</v>
      </c>
      <c r="ARB3" s="183" t="str">
        <f>職員名簿!$C$5</f>
        <v>整理
番号</v>
      </c>
      <c r="ARC3" s="183" t="str">
        <f>職員名簿!$D$5</f>
        <v>職名</v>
      </c>
      <c r="ARD3" s="183" t="str">
        <f>職員名簿!$E$5</f>
        <v>氏名</v>
      </c>
      <c r="ARE3" s="183" t="str">
        <f>職員名簿!$F$5</f>
        <v>担当業務</v>
      </c>
      <c r="ARF3" s="183" t="str">
        <f>職員名簿!$G$5</f>
        <v>「その他」の場合の業務
（具体的に）</v>
      </c>
      <c r="ARG3" s="183" t="str">
        <f>職員名簿!$H$5</f>
        <v>資格名</v>
      </c>
      <c r="ARH3" s="183" t="str">
        <f>職員名簿!$I$5</f>
        <v>子育て支援員・家庭的保育者の場合の保育業務経験（常勤換算）</v>
      </c>
      <c r="ARI3" s="183" t="str">
        <f>職員名簿!$J$5</f>
        <v>常勤・非常勤の別</v>
      </c>
      <c r="ARJ3" s="183" t="str">
        <f>職員名簿!$K$5</f>
        <v>非常勤の場合の勤務時間数</v>
      </c>
      <c r="ARK3" s="183" t="str">
        <f>職員名簿!$L$5</f>
        <v>休業
（産休・育休等）</v>
      </c>
      <c r="ARL3" s="183" t="str">
        <f>職員名簿!$M$5</f>
        <v>備　考</v>
      </c>
      <c r="ARM3" s="183" t="str">
        <f>職員名簿!$C$5</f>
        <v>整理
番号</v>
      </c>
      <c r="ARN3" s="183" t="str">
        <f>職員名簿!$D$5</f>
        <v>職名</v>
      </c>
      <c r="ARO3" s="183" t="str">
        <f>職員名簿!$E$5</f>
        <v>氏名</v>
      </c>
      <c r="ARP3" s="183" t="str">
        <f>職員名簿!$F$5</f>
        <v>担当業務</v>
      </c>
      <c r="ARQ3" s="183" t="str">
        <f>職員名簿!$G$5</f>
        <v>「その他」の場合の業務
（具体的に）</v>
      </c>
      <c r="ARR3" s="183" t="str">
        <f>職員名簿!$H$5</f>
        <v>資格名</v>
      </c>
      <c r="ARS3" s="183" t="str">
        <f>職員名簿!$I$5</f>
        <v>子育て支援員・家庭的保育者の場合の保育業務経験（常勤換算）</v>
      </c>
      <c r="ART3" s="183" t="str">
        <f>職員名簿!$J$5</f>
        <v>常勤・非常勤の別</v>
      </c>
      <c r="ARU3" s="183" t="str">
        <f>職員名簿!$K$5</f>
        <v>非常勤の場合の勤務時間数</v>
      </c>
      <c r="ARV3" s="183" t="str">
        <f>職員名簿!$L$5</f>
        <v>休業
（産休・育休等）</v>
      </c>
      <c r="ARW3" s="183" t="str">
        <f>職員名簿!$M$5</f>
        <v>備　考</v>
      </c>
      <c r="ARX3" s="183" t="str">
        <f>職員名簿!$C$5</f>
        <v>整理
番号</v>
      </c>
      <c r="ARY3" s="183" t="str">
        <f>職員名簿!$D$5</f>
        <v>職名</v>
      </c>
      <c r="ARZ3" s="183" t="str">
        <f>職員名簿!$E$5</f>
        <v>氏名</v>
      </c>
      <c r="ASA3" s="183" t="str">
        <f>職員名簿!$F$5</f>
        <v>担当業務</v>
      </c>
      <c r="ASB3" s="183" t="str">
        <f>職員名簿!$G$5</f>
        <v>「その他」の場合の業務
（具体的に）</v>
      </c>
      <c r="ASC3" s="183" t="str">
        <f>職員名簿!$H$5</f>
        <v>資格名</v>
      </c>
      <c r="ASD3" s="183" t="str">
        <f>職員名簿!$I$5</f>
        <v>子育て支援員・家庭的保育者の場合の保育業務経験（常勤換算）</v>
      </c>
      <c r="ASE3" s="183" t="str">
        <f>職員名簿!$J$5</f>
        <v>常勤・非常勤の別</v>
      </c>
      <c r="ASF3" s="183" t="str">
        <f>職員名簿!$K$5</f>
        <v>非常勤の場合の勤務時間数</v>
      </c>
      <c r="ASG3" s="183" t="str">
        <f>職員名簿!$L$5</f>
        <v>休業
（産休・育休等）</v>
      </c>
      <c r="ASH3" s="183" t="str">
        <f>職員名簿!$M$5</f>
        <v>備　考</v>
      </c>
      <c r="ASI3" s="183" t="str">
        <f>職員名簿!$C$5</f>
        <v>整理
番号</v>
      </c>
      <c r="ASJ3" s="183" t="str">
        <f>職員名簿!$D$5</f>
        <v>職名</v>
      </c>
      <c r="ASK3" s="183" t="str">
        <f>職員名簿!$E$5</f>
        <v>氏名</v>
      </c>
      <c r="ASL3" s="183" t="str">
        <f>職員名簿!$F$5</f>
        <v>担当業務</v>
      </c>
      <c r="ASM3" s="183" t="str">
        <f>職員名簿!$G$5</f>
        <v>「その他」の場合の業務
（具体的に）</v>
      </c>
      <c r="ASN3" s="183" t="str">
        <f>職員名簿!$H$5</f>
        <v>資格名</v>
      </c>
      <c r="ASO3" s="183" t="str">
        <f>職員名簿!$I$5</f>
        <v>子育て支援員・家庭的保育者の場合の保育業務経験（常勤換算）</v>
      </c>
      <c r="ASP3" s="183" t="str">
        <f>職員名簿!$J$5</f>
        <v>常勤・非常勤の別</v>
      </c>
      <c r="ASQ3" s="183" t="str">
        <f>職員名簿!$K$5</f>
        <v>非常勤の場合の勤務時間数</v>
      </c>
      <c r="ASR3" s="183" t="str">
        <f>職員名簿!$L$5</f>
        <v>休業
（産休・育休等）</v>
      </c>
      <c r="ASS3" s="183" t="str">
        <f>職員名簿!$M$5</f>
        <v>備　考</v>
      </c>
      <c r="AST3" s="183" t="str">
        <f>職員名簿!$C$5</f>
        <v>整理
番号</v>
      </c>
      <c r="ASU3" s="183" t="str">
        <f>職員名簿!$D$5</f>
        <v>職名</v>
      </c>
      <c r="ASV3" s="183" t="str">
        <f>職員名簿!$E$5</f>
        <v>氏名</v>
      </c>
      <c r="ASW3" s="183" t="str">
        <f>職員名簿!$F$5</f>
        <v>担当業務</v>
      </c>
      <c r="ASX3" s="183" t="str">
        <f>職員名簿!$G$5</f>
        <v>「その他」の場合の業務
（具体的に）</v>
      </c>
      <c r="ASY3" s="183" t="str">
        <f>職員名簿!$H$5</f>
        <v>資格名</v>
      </c>
      <c r="ASZ3" s="183" t="str">
        <f>職員名簿!$I$5</f>
        <v>子育て支援員・家庭的保育者の場合の保育業務経験（常勤換算）</v>
      </c>
      <c r="ATA3" s="183" t="str">
        <f>職員名簿!$J$5</f>
        <v>常勤・非常勤の別</v>
      </c>
      <c r="ATB3" s="183" t="str">
        <f>職員名簿!$K$5</f>
        <v>非常勤の場合の勤務時間数</v>
      </c>
      <c r="ATC3" s="183" t="str">
        <f>職員名簿!$L$5</f>
        <v>休業
（産休・育休等）</v>
      </c>
      <c r="ATD3" s="183" t="str">
        <f>職員名簿!$M$5</f>
        <v>備　考</v>
      </c>
      <c r="ATE3" s="183" t="str">
        <f>職員名簿!$C$5</f>
        <v>整理
番号</v>
      </c>
      <c r="ATF3" s="183" t="str">
        <f>職員名簿!$D$5</f>
        <v>職名</v>
      </c>
      <c r="ATG3" s="183" t="str">
        <f>職員名簿!$E$5</f>
        <v>氏名</v>
      </c>
      <c r="ATH3" s="183" t="str">
        <f>職員名簿!$F$5</f>
        <v>担当業務</v>
      </c>
      <c r="ATI3" s="183" t="str">
        <f>職員名簿!$G$5</f>
        <v>「その他」の場合の業務
（具体的に）</v>
      </c>
      <c r="ATJ3" s="183" t="str">
        <f>職員名簿!$H$5</f>
        <v>資格名</v>
      </c>
      <c r="ATK3" s="183" t="str">
        <f>職員名簿!$I$5</f>
        <v>子育て支援員・家庭的保育者の場合の保育業務経験（常勤換算）</v>
      </c>
      <c r="ATL3" s="183" t="str">
        <f>職員名簿!$J$5</f>
        <v>常勤・非常勤の別</v>
      </c>
      <c r="ATM3" s="183" t="str">
        <f>職員名簿!$K$5</f>
        <v>非常勤の場合の勤務時間数</v>
      </c>
      <c r="ATN3" s="183" t="str">
        <f>職員名簿!$L$5</f>
        <v>休業
（産休・育休等）</v>
      </c>
      <c r="ATO3" s="183" t="str">
        <f>職員名簿!$M$5</f>
        <v>備　考</v>
      </c>
      <c r="ATP3" s="183" t="str">
        <f>職員名簿!$C$5</f>
        <v>整理
番号</v>
      </c>
      <c r="ATQ3" s="183" t="str">
        <f>職員名簿!$D$5</f>
        <v>職名</v>
      </c>
      <c r="ATR3" s="183" t="str">
        <f>職員名簿!$E$5</f>
        <v>氏名</v>
      </c>
      <c r="ATS3" s="183" t="str">
        <f>職員名簿!$F$5</f>
        <v>担当業務</v>
      </c>
      <c r="ATT3" s="183" t="str">
        <f>職員名簿!$G$5</f>
        <v>「その他」の場合の業務
（具体的に）</v>
      </c>
      <c r="ATU3" s="183" t="str">
        <f>職員名簿!$H$5</f>
        <v>資格名</v>
      </c>
      <c r="ATV3" s="183" t="str">
        <f>職員名簿!$I$5</f>
        <v>子育て支援員・家庭的保育者の場合の保育業務経験（常勤換算）</v>
      </c>
      <c r="ATW3" s="183" t="str">
        <f>職員名簿!$J$5</f>
        <v>常勤・非常勤の別</v>
      </c>
      <c r="ATX3" s="183" t="str">
        <f>職員名簿!$K$5</f>
        <v>非常勤の場合の勤務時間数</v>
      </c>
      <c r="ATY3" s="183" t="str">
        <f>職員名簿!$L$5</f>
        <v>休業
（産休・育休等）</v>
      </c>
      <c r="ATZ3" s="183" t="str">
        <f>職員名簿!$M$5</f>
        <v>備　考</v>
      </c>
      <c r="AUA3" s="183" t="str">
        <f>職員名簿!$C$5</f>
        <v>整理
番号</v>
      </c>
      <c r="AUB3" s="183" t="str">
        <f>職員名簿!$D$5</f>
        <v>職名</v>
      </c>
      <c r="AUC3" s="183" t="str">
        <f>職員名簿!$E$5</f>
        <v>氏名</v>
      </c>
      <c r="AUD3" s="183" t="str">
        <f>職員名簿!$F$5</f>
        <v>担当業務</v>
      </c>
      <c r="AUE3" s="183" t="str">
        <f>職員名簿!$G$5</f>
        <v>「その他」の場合の業務
（具体的に）</v>
      </c>
      <c r="AUF3" s="183" t="str">
        <f>職員名簿!$H$5</f>
        <v>資格名</v>
      </c>
      <c r="AUG3" s="183" t="str">
        <f>職員名簿!$I$5</f>
        <v>子育て支援員・家庭的保育者の場合の保育業務経験（常勤換算）</v>
      </c>
      <c r="AUH3" s="183" t="str">
        <f>職員名簿!$J$5</f>
        <v>常勤・非常勤の別</v>
      </c>
      <c r="AUI3" s="183" t="str">
        <f>職員名簿!$K$5</f>
        <v>非常勤の場合の勤務時間数</v>
      </c>
      <c r="AUJ3" s="183" t="str">
        <f>職員名簿!$L$5</f>
        <v>休業
（産休・育休等）</v>
      </c>
      <c r="AUK3" s="183" t="str">
        <f>職員名簿!$M$5</f>
        <v>備　考</v>
      </c>
      <c r="AUL3" s="183" t="str">
        <f>職員名簿!$C$5</f>
        <v>整理
番号</v>
      </c>
      <c r="AUM3" s="183" t="str">
        <f>職員名簿!$D$5</f>
        <v>職名</v>
      </c>
      <c r="AUN3" s="183" t="str">
        <f>職員名簿!$E$5</f>
        <v>氏名</v>
      </c>
      <c r="AUO3" s="183" t="str">
        <f>職員名簿!$F$5</f>
        <v>担当業務</v>
      </c>
      <c r="AUP3" s="183" t="str">
        <f>職員名簿!$G$5</f>
        <v>「その他」の場合の業務
（具体的に）</v>
      </c>
      <c r="AUQ3" s="183" t="str">
        <f>職員名簿!$H$5</f>
        <v>資格名</v>
      </c>
      <c r="AUR3" s="183" t="str">
        <f>職員名簿!$I$5</f>
        <v>子育て支援員・家庭的保育者の場合の保育業務経験（常勤換算）</v>
      </c>
      <c r="AUS3" s="183" t="str">
        <f>職員名簿!$J$5</f>
        <v>常勤・非常勤の別</v>
      </c>
      <c r="AUT3" s="183" t="str">
        <f>職員名簿!$K$5</f>
        <v>非常勤の場合の勤務時間数</v>
      </c>
      <c r="AUU3" s="183" t="str">
        <f>職員名簿!$L$5</f>
        <v>休業
（産休・育休等）</v>
      </c>
      <c r="AUV3" s="183" t="str">
        <f>職員名簿!$M$5</f>
        <v>備　考</v>
      </c>
      <c r="AUW3" s="183" t="str">
        <f>職員名簿!$C$5</f>
        <v>整理
番号</v>
      </c>
      <c r="AUX3" s="183" t="str">
        <f>職員名簿!$D$5</f>
        <v>職名</v>
      </c>
      <c r="AUY3" s="183" t="str">
        <f>職員名簿!$E$5</f>
        <v>氏名</v>
      </c>
      <c r="AUZ3" s="183" t="str">
        <f>職員名簿!$F$5</f>
        <v>担当業務</v>
      </c>
      <c r="AVA3" s="183" t="str">
        <f>職員名簿!$G$5</f>
        <v>「その他」の場合の業務
（具体的に）</v>
      </c>
      <c r="AVB3" s="183" t="str">
        <f>職員名簿!$H$5</f>
        <v>資格名</v>
      </c>
      <c r="AVC3" s="183" t="str">
        <f>職員名簿!$I$5</f>
        <v>子育て支援員・家庭的保育者の場合の保育業務経験（常勤換算）</v>
      </c>
      <c r="AVD3" s="183" t="str">
        <f>職員名簿!$J$5</f>
        <v>常勤・非常勤の別</v>
      </c>
      <c r="AVE3" s="183" t="str">
        <f>職員名簿!$K$5</f>
        <v>非常勤の場合の勤務時間数</v>
      </c>
      <c r="AVF3" s="183" t="str">
        <f>職員名簿!$L$5</f>
        <v>休業
（産休・育休等）</v>
      </c>
      <c r="AVG3" s="183" t="str">
        <f>職員名簿!$M$5</f>
        <v>備　考</v>
      </c>
      <c r="AVH3" s="183" t="str">
        <f>職員名簿!$C$5</f>
        <v>整理
番号</v>
      </c>
      <c r="AVI3" s="183" t="str">
        <f>職員名簿!$D$5</f>
        <v>職名</v>
      </c>
      <c r="AVJ3" s="183" t="str">
        <f>職員名簿!$E$5</f>
        <v>氏名</v>
      </c>
      <c r="AVK3" s="183" t="str">
        <f>職員名簿!$F$5</f>
        <v>担当業務</v>
      </c>
      <c r="AVL3" s="183" t="str">
        <f>職員名簿!$G$5</f>
        <v>「その他」の場合の業務
（具体的に）</v>
      </c>
      <c r="AVM3" s="183" t="str">
        <f>職員名簿!$H$5</f>
        <v>資格名</v>
      </c>
      <c r="AVN3" s="183" t="str">
        <f>職員名簿!$I$5</f>
        <v>子育て支援員・家庭的保育者の場合の保育業務経験（常勤換算）</v>
      </c>
      <c r="AVO3" s="183" t="str">
        <f>職員名簿!$J$5</f>
        <v>常勤・非常勤の別</v>
      </c>
      <c r="AVP3" s="183" t="str">
        <f>職員名簿!$K$5</f>
        <v>非常勤の場合の勤務時間数</v>
      </c>
      <c r="AVQ3" s="183" t="str">
        <f>職員名簿!$L$5</f>
        <v>休業
（産休・育休等）</v>
      </c>
      <c r="AVR3" s="183" t="str">
        <f>職員名簿!$M$5</f>
        <v>備　考</v>
      </c>
      <c r="AVS3" s="183" t="str">
        <f>職員名簿!$C$5</f>
        <v>整理
番号</v>
      </c>
      <c r="AVT3" s="183" t="str">
        <f>職員名簿!$D$5</f>
        <v>職名</v>
      </c>
      <c r="AVU3" s="183" t="str">
        <f>職員名簿!$E$5</f>
        <v>氏名</v>
      </c>
      <c r="AVV3" s="183" t="str">
        <f>職員名簿!$F$5</f>
        <v>担当業務</v>
      </c>
      <c r="AVW3" s="183" t="str">
        <f>職員名簿!$G$5</f>
        <v>「その他」の場合の業務
（具体的に）</v>
      </c>
      <c r="AVX3" s="183" t="str">
        <f>職員名簿!$H$5</f>
        <v>資格名</v>
      </c>
      <c r="AVY3" s="183" t="str">
        <f>職員名簿!$I$5</f>
        <v>子育て支援員・家庭的保育者の場合の保育業務経験（常勤換算）</v>
      </c>
      <c r="AVZ3" s="183" t="str">
        <f>職員名簿!$J$5</f>
        <v>常勤・非常勤の別</v>
      </c>
      <c r="AWA3" s="183" t="str">
        <f>職員名簿!$K$5</f>
        <v>非常勤の場合の勤務時間数</v>
      </c>
      <c r="AWB3" s="183" t="str">
        <f>職員名簿!$L$5</f>
        <v>休業
（産休・育休等）</v>
      </c>
      <c r="AWC3" s="183" t="str">
        <f>職員名簿!$M$5</f>
        <v>備　考</v>
      </c>
      <c r="AWD3" s="183" t="str">
        <f>職員名簿!$C$5</f>
        <v>整理
番号</v>
      </c>
      <c r="AWE3" s="183" t="str">
        <f>職員名簿!$D$5</f>
        <v>職名</v>
      </c>
      <c r="AWF3" s="183" t="str">
        <f>職員名簿!$E$5</f>
        <v>氏名</v>
      </c>
      <c r="AWG3" s="183" t="str">
        <f>職員名簿!$F$5</f>
        <v>担当業務</v>
      </c>
      <c r="AWH3" s="183" t="str">
        <f>職員名簿!$G$5</f>
        <v>「その他」の場合の業務
（具体的に）</v>
      </c>
      <c r="AWI3" s="183" t="str">
        <f>職員名簿!$H$5</f>
        <v>資格名</v>
      </c>
      <c r="AWJ3" s="183" t="str">
        <f>職員名簿!$I$5</f>
        <v>子育て支援員・家庭的保育者の場合の保育業務経験（常勤換算）</v>
      </c>
      <c r="AWK3" s="183" t="str">
        <f>職員名簿!$J$5</f>
        <v>常勤・非常勤の別</v>
      </c>
      <c r="AWL3" s="183" t="str">
        <f>職員名簿!$K$5</f>
        <v>非常勤の場合の勤務時間数</v>
      </c>
      <c r="AWM3" s="183" t="str">
        <f>職員名簿!$L$5</f>
        <v>休業
（産休・育休等）</v>
      </c>
      <c r="AWN3" s="183" t="str">
        <f>職員名簿!$M$5</f>
        <v>備　考</v>
      </c>
      <c r="AWO3" s="183" t="str">
        <f>職員名簿!$C$5</f>
        <v>整理
番号</v>
      </c>
      <c r="AWP3" s="183" t="str">
        <f>職員名簿!$D$5</f>
        <v>職名</v>
      </c>
      <c r="AWQ3" s="183" t="str">
        <f>職員名簿!$E$5</f>
        <v>氏名</v>
      </c>
      <c r="AWR3" s="183" t="str">
        <f>職員名簿!$F$5</f>
        <v>担当業務</v>
      </c>
      <c r="AWS3" s="183" t="str">
        <f>職員名簿!$G$5</f>
        <v>「その他」の場合の業務
（具体的に）</v>
      </c>
      <c r="AWT3" s="183" t="str">
        <f>職員名簿!$H$5</f>
        <v>資格名</v>
      </c>
      <c r="AWU3" s="183" t="str">
        <f>職員名簿!$I$5</f>
        <v>子育て支援員・家庭的保育者の場合の保育業務経験（常勤換算）</v>
      </c>
      <c r="AWV3" s="183" t="str">
        <f>職員名簿!$J$5</f>
        <v>常勤・非常勤の別</v>
      </c>
      <c r="AWW3" s="183" t="str">
        <f>職員名簿!$K$5</f>
        <v>非常勤の場合の勤務時間数</v>
      </c>
      <c r="AWX3" s="183" t="str">
        <f>職員名簿!$L$5</f>
        <v>休業
（産休・育休等）</v>
      </c>
      <c r="AWY3" s="183" t="str">
        <f>職員名簿!$M$5</f>
        <v>備　考</v>
      </c>
      <c r="AWZ3" s="183" t="str">
        <f>職員名簿!$C$5</f>
        <v>整理
番号</v>
      </c>
      <c r="AXA3" s="183" t="str">
        <f>職員名簿!$D$5</f>
        <v>職名</v>
      </c>
      <c r="AXB3" s="183" t="str">
        <f>職員名簿!$E$5</f>
        <v>氏名</v>
      </c>
      <c r="AXC3" s="183" t="str">
        <f>職員名簿!$F$5</f>
        <v>担当業務</v>
      </c>
      <c r="AXD3" s="183" t="str">
        <f>職員名簿!$G$5</f>
        <v>「その他」の場合の業務
（具体的に）</v>
      </c>
      <c r="AXE3" s="183" t="str">
        <f>職員名簿!$H$5</f>
        <v>資格名</v>
      </c>
      <c r="AXF3" s="183" t="str">
        <f>職員名簿!$I$5</f>
        <v>子育て支援員・家庭的保育者の場合の保育業務経験（常勤換算）</v>
      </c>
      <c r="AXG3" s="183" t="str">
        <f>職員名簿!$J$5</f>
        <v>常勤・非常勤の別</v>
      </c>
      <c r="AXH3" s="183" t="str">
        <f>職員名簿!$K$5</f>
        <v>非常勤の場合の勤務時間数</v>
      </c>
      <c r="AXI3" s="183" t="str">
        <f>職員名簿!$L$5</f>
        <v>休業
（産休・育休等）</v>
      </c>
      <c r="AXJ3" s="183" t="str">
        <f>職員名簿!$M$5</f>
        <v>備　考</v>
      </c>
      <c r="AXK3" s="183" t="str">
        <f>職員名簿!$C$5</f>
        <v>整理
番号</v>
      </c>
      <c r="AXL3" s="183" t="str">
        <f>職員名簿!$D$5</f>
        <v>職名</v>
      </c>
      <c r="AXM3" s="183" t="str">
        <f>職員名簿!$E$5</f>
        <v>氏名</v>
      </c>
      <c r="AXN3" s="183" t="str">
        <f>職員名簿!$F$5</f>
        <v>担当業務</v>
      </c>
      <c r="AXO3" s="183" t="str">
        <f>職員名簿!$G$5</f>
        <v>「その他」の場合の業務
（具体的に）</v>
      </c>
      <c r="AXP3" s="183" t="str">
        <f>職員名簿!$H$5</f>
        <v>資格名</v>
      </c>
      <c r="AXQ3" s="183" t="str">
        <f>職員名簿!$I$5</f>
        <v>子育て支援員・家庭的保育者の場合の保育業務経験（常勤換算）</v>
      </c>
      <c r="AXR3" s="183" t="str">
        <f>職員名簿!$J$5</f>
        <v>常勤・非常勤の別</v>
      </c>
      <c r="AXS3" s="183" t="str">
        <f>職員名簿!$K$5</f>
        <v>非常勤の場合の勤務時間数</v>
      </c>
      <c r="AXT3" s="183" t="str">
        <f>職員名簿!$L$5</f>
        <v>休業
（産休・育休等）</v>
      </c>
      <c r="AXU3" s="183" t="str">
        <f>職員名簿!$M$5</f>
        <v>備　考</v>
      </c>
      <c r="AXV3" s="183" t="str">
        <f>職員名簿!$C$5</f>
        <v>整理
番号</v>
      </c>
      <c r="AXW3" s="183" t="str">
        <f>職員名簿!$D$5</f>
        <v>職名</v>
      </c>
      <c r="AXX3" s="183" t="str">
        <f>職員名簿!$E$5</f>
        <v>氏名</v>
      </c>
      <c r="AXY3" s="183" t="str">
        <f>職員名簿!$F$5</f>
        <v>担当業務</v>
      </c>
      <c r="AXZ3" s="183" t="str">
        <f>職員名簿!$G$5</f>
        <v>「その他」の場合の業務
（具体的に）</v>
      </c>
      <c r="AYA3" s="183" t="str">
        <f>職員名簿!$H$5</f>
        <v>資格名</v>
      </c>
      <c r="AYB3" s="183" t="str">
        <f>職員名簿!$I$5</f>
        <v>子育て支援員・家庭的保育者の場合の保育業務経験（常勤換算）</v>
      </c>
      <c r="AYC3" s="183" t="str">
        <f>職員名簿!$J$5</f>
        <v>常勤・非常勤の別</v>
      </c>
      <c r="AYD3" s="183" t="str">
        <f>職員名簿!$K$5</f>
        <v>非常勤の場合の勤務時間数</v>
      </c>
      <c r="AYE3" s="183" t="str">
        <f>職員名簿!$L$5</f>
        <v>休業
（産休・育休等）</v>
      </c>
      <c r="AYF3" s="183" t="str">
        <f>職員名簿!$M$5</f>
        <v>備　考</v>
      </c>
      <c r="AYG3" s="183" t="str">
        <f>職員名簿!$C$5</f>
        <v>整理
番号</v>
      </c>
      <c r="AYH3" s="183" t="str">
        <f>職員名簿!$D$5</f>
        <v>職名</v>
      </c>
      <c r="AYI3" s="183" t="str">
        <f>職員名簿!$E$5</f>
        <v>氏名</v>
      </c>
      <c r="AYJ3" s="183" t="str">
        <f>職員名簿!$F$5</f>
        <v>担当業務</v>
      </c>
      <c r="AYK3" s="183" t="str">
        <f>職員名簿!$G$5</f>
        <v>「その他」の場合の業務
（具体的に）</v>
      </c>
      <c r="AYL3" s="183" t="str">
        <f>職員名簿!$H$5</f>
        <v>資格名</v>
      </c>
      <c r="AYM3" s="183" t="str">
        <f>職員名簿!$I$5</f>
        <v>子育て支援員・家庭的保育者の場合の保育業務経験（常勤換算）</v>
      </c>
      <c r="AYN3" s="183" t="str">
        <f>職員名簿!$J$5</f>
        <v>常勤・非常勤の別</v>
      </c>
      <c r="AYO3" s="183" t="str">
        <f>職員名簿!$K$5</f>
        <v>非常勤の場合の勤務時間数</v>
      </c>
      <c r="AYP3" s="183" t="str">
        <f>職員名簿!$L$5</f>
        <v>休業
（産休・育休等）</v>
      </c>
      <c r="AYQ3" s="183" t="str">
        <f>職員名簿!$M$5</f>
        <v>備　考</v>
      </c>
      <c r="AYR3" s="183" t="str">
        <f>職員名簿!$C$5</f>
        <v>整理
番号</v>
      </c>
      <c r="AYS3" s="183" t="str">
        <f>職員名簿!$D$5</f>
        <v>職名</v>
      </c>
      <c r="AYT3" s="183" t="str">
        <f>職員名簿!$E$5</f>
        <v>氏名</v>
      </c>
      <c r="AYU3" s="183" t="str">
        <f>職員名簿!$F$5</f>
        <v>担当業務</v>
      </c>
      <c r="AYV3" s="183" t="str">
        <f>職員名簿!$G$5</f>
        <v>「その他」の場合の業務
（具体的に）</v>
      </c>
      <c r="AYW3" s="183" t="str">
        <f>職員名簿!$H$5</f>
        <v>資格名</v>
      </c>
      <c r="AYX3" s="183" t="str">
        <f>職員名簿!$I$5</f>
        <v>子育て支援員・家庭的保育者の場合の保育業務経験（常勤換算）</v>
      </c>
      <c r="AYY3" s="183" t="str">
        <f>職員名簿!$J$5</f>
        <v>常勤・非常勤の別</v>
      </c>
      <c r="AYZ3" s="183" t="str">
        <f>職員名簿!$K$5</f>
        <v>非常勤の場合の勤務時間数</v>
      </c>
      <c r="AZA3" s="183" t="str">
        <f>職員名簿!$L$5</f>
        <v>休業
（産休・育休等）</v>
      </c>
      <c r="AZB3" s="183" t="str">
        <f>職員名簿!$M$5</f>
        <v>備　考</v>
      </c>
      <c r="AZC3" s="183" t="str">
        <f>職員名簿!$C$5</f>
        <v>整理
番号</v>
      </c>
      <c r="AZD3" s="183" t="str">
        <f>職員名簿!$D$5</f>
        <v>職名</v>
      </c>
      <c r="AZE3" s="183" t="str">
        <f>職員名簿!$E$5</f>
        <v>氏名</v>
      </c>
      <c r="AZF3" s="183" t="str">
        <f>職員名簿!$F$5</f>
        <v>担当業務</v>
      </c>
      <c r="AZG3" s="183" t="str">
        <f>職員名簿!$G$5</f>
        <v>「その他」の場合の業務
（具体的に）</v>
      </c>
      <c r="AZH3" s="183" t="str">
        <f>職員名簿!$H$5</f>
        <v>資格名</v>
      </c>
      <c r="AZI3" s="183" t="str">
        <f>職員名簿!$I$5</f>
        <v>子育て支援員・家庭的保育者の場合の保育業務経験（常勤換算）</v>
      </c>
      <c r="AZJ3" s="183" t="str">
        <f>職員名簿!$J$5</f>
        <v>常勤・非常勤の別</v>
      </c>
      <c r="AZK3" s="183" t="str">
        <f>職員名簿!$K$5</f>
        <v>非常勤の場合の勤務時間数</v>
      </c>
      <c r="AZL3" s="183" t="str">
        <f>職員名簿!$L$5</f>
        <v>休業
（産休・育休等）</v>
      </c>
      <c r="AZM3" s="183" t="str">
        <f>職員名簿!$M$5</f>
        <v>備　考</v>
      </c>
      <c r="AZN3" s="183" t="str">
        <f>職員名簿!$C$5</f>
        <v>整理
番号</v>
      </c>
      <c r="AZO3" s="183" t="str">
        <f>職員名簿!$D$5</f>
        <v>職名</v>
      </c>
      <c r="AZP3" s="183" t="str">
        <f>職員名簿!$E$5</f>
        <v>氏名</v>
      </c>
      <c r="AZQ3" s="183" t="str">
        <f>職員名簿!$F$5</f>
        <v>担当業務</v>
      </c>
      <c r="AZR3" s="183" t="str">
        <f>職員名簿!$G$5</f>
        <v>「その他」の場合の業務
（具体的に）</v>
      </c>
      <c r="AZS3" s="183" t="str">
        <f>職員名簿!$H$5</f>
        <v>資格名</v>
      </c>
      <c r="AZT3" s="183" t="str">
        <f>職員名簿!$I$5</f>
        <v>子育て支援員・家庭的保育者の場合の保育業務経験（常勤換算）</v>
      </c>
      <c r="AZU3" s="183" t="str">
        <f>職員名簿!$J$5</f>
        <v>常勤・非常勤の別</v>
      </c>
      <c r="AZV3" s="183" t="str">
        <f>職員名簿!$K$5</f>
        <v>非常勤の場合の勤務時間数</v>
      </c>
      <c r="AZW3" s="183" t="str">
        <f>職員名簿!$L$5</f>
        <v>休業
（産休・育休等）</v>
      </c>
      <c r="AZX3" s="183" t="str">
        <f>職員名簿!$M$5</f>
        <v>備　考</v>
      </c>
      <c r="AZY3" s="183" t="str">
        <f>職員名簿!$C$5</f>
        <v>整理
番号</v>
      </c>
      <c r="AZZ3" s="183" t="str">
        <f>職員名簿!$D$5</f>
        <v>職名</v>
      </c>
      <c r="BAA3" s="183" t="str">
        <f>職員名簿!$E$5</f>
        <v>氏名</v>
      </c>
      <c r="BAB3" s="183" t="str">
        <f>職員名簿!$F$5</f>
        <v>担当業務</v>
      </c>
      <c r="BAC3" s="183" t="str">
        <f>職員名簿!$G$5</f>
        <v>「その他」の場合の業務
（具体的に）</v>
      </c>
      <c r="BAD3" s="183" t="str">
        <f>職員名簿!$H$5</f>
        <v>資格名</v>
      </c>
      <c r="BAE3" s="183" t="str">
        <f>職員名簿!$I$5</f>
        <v>子育て支援員・家庭的保育者の場合の保育業務経験（常勤換算）</v>
      </c>
      <c r="BAF3" s="183" t="str">
        <f>職員名簿!$J$5</f>
        <v>常勤・非常勤の別</v>
      </c>
      <c r="BAG3" s="183" t="str">
        <f>職員名簿!$K$5</f>
        <v>非常勤の場合の勤務時間数</v>
      </c>
      <c r="BAH3" s="183" t="str">
        <f>職員名簿!$L$5</f>
        <v>休業
（産休・育休等）</v>
      </c>
      <c r="BAI3" s="183" t="str">
        <f>職員名簿!$M$5</f>
        <v>備　考</v>
      </c>
      <c r="BAJ3" s="183" t="str">
        <f>職員名簿!$C$5</f>
        <v>整理
番号</v>
      </c>
      <c r="BAK3" s="183" t="str">
        <f>職員名簿!$D$5</f>
        <v>職名</v>
      </c>
      <c r="BAL3" s="183" t="str">
        <f>職員名簿!$E$5</f>
        <v>氏名</v>
      </c>
      <c r="BAM3" s="183" t="str">
        <f>職員名簿!$F$5</f>
        <v>担当業務</v>
      </c>
      <c r="BAN3" s="183" t="str">
        <f>職員名簿!$G$5</f>
        <v>「その他」の場合の業務
（具体的に）</v>
      </c>
      <c r="BAO3" s="183" t="str">
        <f>職員名簿!$H$5</f>
        <v>資格名</v>
      </c>
      <c r="BAP3" s="183" t="str">
        <f>職員名簿!$I$5</f>
        <v>子育て支援員・家庭的保育者の場合の保育業務経験（常勤換算）</v>
      </c>
      <c r="BAQ3" s="183" t="str">
        <f>職員名簿!$J$5</f>
        <v>常勤・非常勤の別</v>
      </c>
      <c r="BAR3" s="183" t="str">
        <f>職員名簿!$K$5</f>
        <v>非常勤の場合の勤務時間数</v>
      </c>
      <c r="BAS3" s="183" t="str">
        <f>職員名簿!$L$5</f>
        <v>休業
（産休・育休等）</v>
      </c>
      <c r="BAT3" s="183" t="str">
        <f>職員名簿!$M$5</f>
        <v>備　考</v>
      </c>
      <c r="BAU3" s="183" t="str">
        <f>職員名簿!$C$5</f>
        <v>整理
番号</v>
      </c>
      <c r="BAV3" s="183" t="str">
        <f>職員名簿!$D$5</f>
        <v>職名</v>
      </c>
      <c r="BAW3" s="183" t="str">
        <f>職員名簿!$E$5</f>
        <v>氏名</v>
      </c>
      <c r="BAX3" s="183" t="str">
        <f>職員名簿!$F$5</f>
        <v>担当業務</v>
      </c>
      <c r="BAY3" s="183" t="str">
        <f>職員名簿!$G$5</f>
        <v>「その他」の場合の業務
（具体的に）</v>
      </c>
      <c r="BAZ3" s="183" t="str">
        <f>職員名簿!$H$5</f>
        <v>資格名</v>
      </c>
      <c r="BBA3" s="183" t="str">
        <f>職員名簿!$I$5</f>
        <v>子育て支援員・家庭的保育者の場合の保育業務経験（常勤換算）</v>
      </c>
      <c r="BBB3" s="183" t="str">
        <f>職員名簿!$J$5</f>
        <v>常勤・非常勤の別</v>
      </c>
      <c r="BBC3" s="183" t="str">
        <f>職員名簿!$K$5</f>
        <v>非常勤の場合の勤務時間数</v>
      </c>
      <c r="BBD3" s="183" t="str">
        <f>職員名簿!$L$5</f>
        <v>休業
（産休・育休等）</v>
      </c>
      <c r="BBE3" s="183" t="str">
        <f>職員名簿!$M$5</f>
        <v>備　考</v>
      </c>
      <c r="BBF3" s="183" t="str">
        <f>職員名簿!$C$5</f>
        <v>整理
番号</v>
      </c>
      <c r="BBG3" s="183" t="str">
        <f>職員名簿!$D$5</f>
        <v>職名</v>
      </c>
      <c r="BBH3" s="183" t="str">
        <f>職員名簿!$E$5</f>
        <v>氏名</v>
      </c>
      <c r="BBI3" s="183" t="str">
        <f>職員名簿!$F$5</f>
        <v>担当業務</v>
      </c>
      <c r="BBJ3" s="183" t="str">
        <f>職員名簿!$G$5</f>
        <v>「その他」の場合の業務
（具体的に）</v>
      </c>
      <c r="BBK3" s="183" t="str">
        <f>職員名簿!$H$5</f>
        <v>資格名</v>
      </c>
      <c r="BBL3" s="183" t="str">
        <f>職員名簿!$I$5</f>
        <v>子育て支援員・家庭的保育者の場合の保育業務経験（常勤換算）</v>
      </c>
      <c r="BBM3" s="183" t="str">
        <f>職員名簿!$J$5</f>
        <v>常勤・非常勤の別</v>
      </c>
      <c r="BBN3" s="183" t="str">
        <f>職員名簿!$K$5</f>
        <v>非常勤の場合の勤務時間数</v>
      </c>
      <c r="BBO3" s="183" t="str">
        <f>職員名簿!$L$5</f>
        <v>休業
（産休・育休等）</v>
      </c>
      <c r="BBP3" s="183" t="str">
        <f>職員名簿!$M$5</f>
        <v>備　考</v>
      </c>
      <c r="BBQ3" s="183" t="str">
        <f>職員名簿!$C$5</f>
        <v>整理
番号</v>
      </c>
      <c r="BBR3" s="183" t="str">
        <f>職員名簿!$D$5</f>
        <v>職名</v>
      </c>
      <c r="BBS3" s="183" t="str">
        <f>職員名簿!$E$5</f>
        <v>氏名</v>
      </c>
      <c r="BBT3" s="183" t="str">
        <f>職員名簿!$F$5</f>
        <v>担当業務</v>
      </c>
      <c r="BBU3" s="183" t="str">
        <f>職員名簿!$G$5</f>
        <v>「その他」の場合の業務
（具体的に）</v>
      </c>
      <c r="BBV3" s="183" t="str">
        <f>職員名簿!$H$5</f>
        <v>資格名</v>
      </c>
      <c r="BBW3" s="183" t="str">
        <f>職員名簿!$I$5</f>
        <v>子育て支援員・家庭的保育者の場合の保育業務経験（常勤換算）</v>
      </c>
      <c r="BBX3" s="183" t="str">
        <f>職員名簿!$J$5</f>
        <v>常勤・非常勤の別</v>
      </c>
      <c r="BBY3" s="183" t="str">
        <f>職員名簿!$K$5</f>
        <v>非常勤の場合の勤務時間数</v>
      </c>
      <c r="BBZ3" s="183" t="str">
        <f>職員名簿!$L$5</f>
        <v>休業
（産休・育休等）</v>
      </c>
      <c r="BCA3" s="183" t="str">
        <f>職員名簿!$M$5</f>
        <v>備　考</v>
      </c>
      <c r="BCB3" s="183" t="str">
        <f>職員名簿!$C$5</f>
        <v>整理
番号</v>
      </c>
      <c r="BCC3" s="183" t="str">
        <f>職員名簿!$D$5</f>
        <v>職名</v>
      </c>
      <c r="BCD3" s="183" t="str">
        <f>職員名簿!$E$5</f>
        <v>氏名</v>
      </c>
      <c r="BCE3" s="183" t="str">
        <f>職員名簿!$F$5</f>
        <v>担当業務</v>
      </c>
      <c r="BCF3" s="183" t="str">
        <f>職員名簿!$G$5</f>
        <v>「その他」の場合の業務
（具体的に）</v>
      </c>
      <c r="BCG3" s="183" t="str">
        <f>職員名簿!$H$5</f>
        <v>資格名</v>
      </c>
      <c r="BCH3" s="183" t="str">
        <f>職員名簿!$I$5</f>
        <v>子育て支援員・家庭的保育者の場合の保育業務経験（常勤換算）</v>
      </c>
      <c r="BCI3" s="183" t="str">
        <f>職員名簿!$J$5</f>
        <v>常勤・非常勤の別</v>
      </c>
      <c r="BCJ3" s="183" t="str">
        <f>職員名簿!$K$5</f>
        <v>非常勤の場合の勤務時間数</v>
      </c>
      <c r="BCK3" s="183" t="str">
        <f>職員名簿!$L$5</f>
        <v>休業
（産休・育休等）</v>
      </c>
      <c r="BCL3" s="183" t="str">
        <f>職員名簿!$M$5</f>
        <v>備　考</v>
      </c>
      <c r="BCM3" s="183" t="str">
        <f>職員名簿!$C$5</f>
        <v>整理
番号</v>
      </c>
      <c r="BCN3" s="183" t="str">
        <f>職員名簿!$D$5</f>
        <v>職名</v>
      </c>
      <c r="BCO3" s="183" t="str">
        <f>職員名簿!$E$5</f>
        <v>氏名</v>
      </c>
      <c r="BCP3" s="183" t="str">
        <f>職員名簿!$F$5</f>
        <v>担当業務</v>
      </c>
      <c r="BCQ3" s="183" t="str">
        <f>職員名簿!$G$5</f>
        <v>「その他」の場合の業務
（具体的に）</v>
      </c>
      <c r="BCR3" s="183" t="str">
        <f>職員名簿!$H$5</f>
        <v>資格名</v>
      </c>
      <c r="BCS3" s="183" t="str">
        <f>職員名簿!$I$5</f>
        <v>子育て支援員・家庭的保育者の場合の保育業務経験（常勤換算）</v>
      </c>
      <c r="BCT3" s="183" t="str">
        <f>職員名簿!$J$5</f>
        <v>常勤・非常勤の別</v>
      </c>
      <c r="BCU3" s="183" t="str">
        <f>職員名簿!$K$5</f>
        <v>非常勤の場合の勤務時間数</v>
      </c>
      <c r="BCV3" s="183" t="str">
        <f>職員名簿!$L$5</f>
        <v>休業
（産休・育休等）</v>
      </c>
      <c r="BCW3" s="183" t="str">
        <f>職員名簿!$M$5</f>
        <v>備　考</v>
      </c>
      <c r="BCX3" s="183" t="str">
        <f>職員名簿!$C$5</f>
        <v>整理
番号</v>
      </c>
      <c r="BCY3" s="183" t="str">
        <f>職員名簿!$D$5</f>
        <v>職名</v>
      </c>
      <c r="BCZ3" s="183" t="str">
        <f>職員名簿!$E$5</f>
        <v>氏名</v>
      </c>
      <c r="BDA3" s="183" t="str">
        <f>職員名簿!$F$5</f>
        <v>担当業務</v>
      </c>
      <c r="BDB3" s="183" t="str">
        <f>職員名簿!$G$5</f>
        <v>「その他」の場合の業務
（具体的に）</v>
      </c>
      <c r="BDC3" s="183" t="str">
        <f>職員名簿!$H$5</f>
        <v>資格名</v>
      </c>
      <c r="BDD3" s="183" t="str">
        <f>職員名簿!$I$5</f>
        <v>子育て支援員・家庭的保育者の場合の保育業務経験（常勤換算）</v>
      </c>
      <c r="BDE3" s="183" t="str">
        <f>職員名簿!$J$5</f>
        <v>常勤・非常勤の別</v>
      </c>
      <c r="BDF3" s="183" t="str">
        <f>職員名簿!$K$5</f>
        <v>非常勤の場合の勤務時間数</v>
      </c>
      <c r="BDG3" s="183" t="str">
        <f>職員名簿!$L$5</f>
        <v>休業
（産休・育休等）</v>
      </c>
      <c r="BDH3" s="183" t="str">
        <f>職員名簿!$M$5</f>
        <v>備　考</v>
      </c>
      <c r="BDI3" s="183" t="str">
        <f>職員名簿!$C$5</f>
        <v>整理
番号</v>
      </c>
      <c r="BDJ3" s="183" t="str">
        <f>職員名簿!$D$5</f>
        <v>職名</v>
      </c>
      <c r="BDK3" s="183" t="str">
        <f>職員名簿!$E$5</f>
        <v>氏名</v>
      </c>
      <c r="BDL3" s="183" t="str">
        <f>職員名簿!$F$5</f>
        <v>担当業務</v>
      </c>
      <c r="BDM3" s="183" t="str">
        <f>職員名簿!$G$5</f>
        <v>「その他」の場合の業務
（具体的に）</v>
      </c>
      <c r="BDN3" s="183" t="str">
        <f>職員名簿!$H$5</f>
        <v>資格名</v>
      </c>
      <c r="BDO3" s="183" t="str">
        <f>職員名簿!$I$5</f>
        <v>子育て支援員・家庭的保育者の場合の保育業務経験（常勤換算）</v>
      </c>
      <c r="BDP3" s="183" t="str">
        <f>職員名簿!$J$5</f>
        <v>常勤・非常勤の別</v>
      </c>
      <c r="BDQ3" s="183" t="str">
        <f>職員名簿!$K$5</f>
        <v>非常勤の場合の勤務時間数</v>
      </c>
      <c r="BDR3" s="183" t="str">
        <f>職員名簿!$L$5</f>
        <v>休業
（産休・育休等）</v>
      </c>
      <c r="BDS3" s="183" t="str">
        <f>職員名簿!$M$5</f>
        <v>備　考</v>
      </c>
      <c r="BDT3" s="183" t="str">
        <f>職員名簿!$C$5</f>
        <v>整理
番号</v>
      </c>
      <c r="BDU3" s="183" t="str">
        <f>職員名簿!$D$5</f>
        <v>職名</v>
      </c>
      <c r="BDV3" s="183" t="str">
        <f>職員名簿!$E$5</f>
        <v>氏名</v>
      </c>
      <c r="BDW3" s="183" t="str">
        <f>職員名簿!$F$5</f>
        <v>担当業務</v>
      </c>
      <c r="BDX3" s="183" t="str">
        <f>職員名簿!$G$5</f>
        <v>「その他」の場合の業務
（具体的に）</v>
      </c>
      <c r="BDY3" s="183" t="str">
        <f>職員名簿!$H$5</f>
        <v>資格名</v>
      </c>
      <c r="BDZ3" s="183" t="str">
        <f>職員名簿!$I$5</f>
        <v>子育て支援員・家庭的保育者の場合の保育業務経験（常勤換算）</v>
      </c>
      <c r="BEA3" s="183" t="str">
        <f>職員名簿!$J$5</f>
        <v>常勤・非常勤の別</v>
      </c>
      <c r="BEB3" s="183" t="str">
        <f>職員名簿!$K$5</f>
        <v>非常勤の場合の勤務時間数</v>
      </c>
      <c r="BEC3" s="183" t="str">
        <f>職員名簿!$L$5</f>
        <v>休業
（産休・育休等）</v>
      </c>
      <c r="BED3" s="183" t="str">
        <f>職員名簿!$M$5</f>
        <v>備　考</v>
      </c>
      <c r="BEE3" s="183" t="str">
        <f>職員名簿!$C$5</f>
        <v>整理
番号</v>
      </c>
      <c r="BEF3" s="183" t="str">
        <f>職員名簿!$D$5</f>
        <v>職名</v>
      </c>
      <c r="BEG3" s="183" t="str">
        <f>職員名簿!$E$5</f>
        <v>氏名</v>
      </c>
      <c r="BEH3" s="183" t="str">
        <f>職員名簿!$F$5</f>
        <v>担当業務</v>
      </c>
      <c r="BEI3" s="183" t="str">
        <f>職員名簿!$G$5</f>
        <v>「その他」の場合の業務
（具体的に）</v>
      </c>
      <c r="BEJ3" s="183" t="str">
        <f>職員名簿!$H$5</f>
        <v>資格名</v>
      </c>
      <c r="BEK3" s="183" t="str">
        <f>職員名簿!$I$5</f>
        <v>子育て支援員・家庭的保育者の場合の保育業務経験（常勤換算）</v>
      </c>
      <c r="BEL3" s="183" t="str">
        <f>職員名簿!$J$5</f>
        <v>常勤・非常勤の別</v>
      </c>
      <c r="BEM3" s="183" t="str">
        <f>職員名簿!$K$5</f>
        <v>非常勤の場合の勤務時間数</v>
      </c>
      <c r="BEN3" s="183" t="str">
        <f>職員名簿!$L$5</f>
        <v>休業
（産休・育休等）</v>
      </c>
      <c r="BEO3" s="183" t="str">
        <f>職員名簿!$M$5</f>
        <v>備　考</v>
      </c>
      <c r="BEP3" s="183" t="str">
        <f>職員名簿!$C$5</f>
        <v>整理
番号</v>
      </c>
      <c r="BEQ3" s="183" t="str">
        <f>職員名簿!$D$5</f>
        <v>職名</v>
      </c>
      <c r="BER3" s="183" t="str">
        <f>職員名簿!$E$5</f>
        <v>氏名</v>
      </c>
      <c r="BES3" s="183" t="str">
        <f>職員名簿!$F$5</f>
        <v>担当業務</v>
      </c>
      <c r="BET3" s="183" t="str">
        <f>職員名簿!$G$5</f>
        <v>「その他」の場合の業務
（具体的に）</v>
      </c>
      <c r="BEU3" s="183" t="str">
        <f>職員名簿!$H$5</f>
        <v>資格名</v>
      </c>
      <c r="BEV3" s="183" t="str">
        <f>職員名簿!$I$5</f>
        <v>子育て支援員・家庭的保育者の場合の保育業務経験（常勤換算）</v>
      </c>
      <c r="BEW3" s="183" t="str">
        <f>職員名簿!$J$5</f>
        <v>常勤・非常勤の別</v>
      </c>
      <c r="BEX3" s="183" t="str">
        <f>職員名簿!$K$5</f>
        <v>非常勤の場合の勤務時間数</v>
      </c>
      <c r="BEY3" s="183" t="str">
        <f>職員名簿!$L$5</f>
        <v>休業
（産休・育休等）</v>
      </c>
      <c r="BEZ3" s="183" t="str">
        <f>職員名簿!$M$5</f>
        <v>備　考</v>
      </c>
      <c r="BFA3" s="183" t="str">
        <f>職員名簿!$C$5</f>
        <v>整理
番号</v>
      </c>
      <c r="BFB3" s="183" t="str">
        <f>職員名簿!$D$5</f>
        <v>職名</v>
      </c>
      <c r="BFC3" s="183" t="str">
        <f>職員名簿!$E$5</f>
        <v>氏名</v>
      </c>
      <c r="BFD3" s="183" t="str">
        <f>職員名簿!$F$5</f>
        <v>担当業務</v>
      </c>
      <c r="BFE3" s="183" t="str">
        <f>職員名簿!$G$5</f>
        <v>「その他」の場合の業務
（具体的に）</v>
      </c>
      <c r="BFF3" s="183" t="str">
        <f>職員名簿!$H$5</f>
        <v>資格名</v>
      </c>
      <c r="BFG3" s="183" t="str">
        <f>職員名簿!$I$5</f>
        <v>子育て支援員・家庭的保育者の場合の保育業務経験（常勤換算）</v>
      </c>
      <c r="BFH3" s="183" t="str">
        <f>職員名簿!$J$5</f>
        <v>常勤・非常勤の別</v>
      </c>
      <c r="BFI3" s="183" t="str">
        <f>職員名簿!$K$5</f>
        <v>非常勤の場合の勤務時間数</v>
      </c>
      <c r="BFJ3" s="183" t="str">
        <f>職員名簿!$L$5</f>
        <v>休業
（産休・育休等）</v>
      </c>
      <c r="BFK3" s="183" t="str">
        <f>職員名簿!$M$5</f>
        <v>備　考</v>
      </c>
      <c r="BFL3" s="183" t="str">
        <f>職員名簿!$C$5</f>
        <v>整理
番号</v>
      </c>
      <c r="BFM3" s="183" t="str">
        <f>職員名簿!$D$5</f>
        <v>職名</v>
      </c>
      <c r="BFN3" s="183" t="str">
        <f>職員名簿!$E$5</f>
        <v>氏名</v>
      </c>
      <c r="BFO3" s="183" t="str">
        <f>職員名簿!$F$5</f>
        <v>担当業務</v>
      </c>
      <c r="BFP3" s="183" t="str">
        <f>職員名簿!$G$5</f>
        <v>「その他」の場合の業務
（具体的に）</v>
      </c>
      <c r="BFQ3" s="183" t="str">
        <f>職員名簿!$H$5</f>
        <v>資格名</v>
      </c>
      <c r="BFR3" s="183" t="str">
        <f>職員名簿!$I$5</f>
        <v>子育て支援員・家庭的保育者の場合の保育業務経験（常勤換算）</v>
      </c>
      <c r="BFS3" s="183" t="str">
        <f>職員名簿!$J$5</f>
        <v>常勤・非常勤の別</v>
      </c>
      <c r="BFT3" s="183" t="str">
        <f>職員名簿!$K$5</f>
        <v>非常勤の場合の勤務時間数</v>
      </c>
      <c r="BFU3" s="183" t="str">
        <f>職員名簿!$L$5</f>
        <v>休業
（産休・育休等）</v>
      </c>
      <c r="BFV3" s="183" t="str">
        <f>職員名簿!$M$5</f>
        <v>備　考</v>
      </c>
      <c r="BFW3" s="183" t="str">
        <f>職員名簿!$C$5</f>
        <v>整理
番号</v>
      </c>
      <c r="BFX3" s="183" t="str">
        <f>職員名簿!$D$5</f>
        <v>職名</v>
      </c>
      <c r="BFY3" s="183" t="str">
        <f>職員名簿!$E$5</f>
        <v>氏名</v>
      </c>
      <c r="BFZ3" s="183" t="str">
        <f>職員名簿!$F$5</f>
        <v>担当業務</v>
      </c>
      <c r="BGA3" s="183" t="str">
        <f>職員名簿!$G$5</f>
        <v>「その他」の場合の業務
（具体的に）</v>
      </c>
      <c r="BGB3" s="183" t="str">
        <f>職員名簿!$H$5</f>
        <v>資格名</v>
      </c>
      <c r="BGC3" s="183" t="str">
        <f>職員名簿!$I$5</f>
        <v>子育て支援員・家庭的保育者の場合の保育業務経験（常勤換算）</v>
      </c>
      <c r="BGD3" s="183" t="str">
        <f>職員名簿!$J$5</f>
        <v>常勤・非常勤の別</v>
      </c>
      <c r="BGE3" s="183" t="str">
        <f>職員名簿!$K$5</f>
        <v>非常勤の場合の勤務時間数</v>
      </c>
      <c r="BGF3" s="183" t="str">
        <f>職員名簿!$L$5</f>
        <v>休業
（産休・育休等）</v>
      </c>
      <c r="BGG3" s="183" t="str">
        <f>職員名簿!$M$5</f>
        <v>備　考</v>
      </c>
      <c r="BGH3" s="183" t="str">
        <f>職員名簿!$C$5</f>
        <v>整理
番号</v>
      </c>
      <c r="BGI3" s="183" t="str">
        <f>職員名簿!$D$5</f>
        <v>職名</v>
      </c>
      <c r="BGJ3" s="183" t="str">
        <f>職員名簿!$E$5</f>
        <v>氏名</v>
      </c>
      <c r="BGK3" s="183" t="str">
        <f>職員名簿!$F$5</f>
        <v>担当業務</v>
      </c>
      <c r="BGL3" s="183" t="str">
        <f>職員名簿!$G$5</f>
        <v>「その他」の場合の業務
（具体的に）</v>
      </c>
      <c r="BGM3" s="183" t="str">
        <f>職員名簿!$H$5</f>
        <v>資格名</v>
      </c>
      <c r="BGN3" s="183" t="str">
        <f>職員名簿!$I$5</f>
        <v>子育て支援員・家庭的保育者の場合の保育業務経験（常勤換算）</v>
      </c>
      <c r="BGO3" s="183" t="str">
        <f>職員名簿!$J$5</f>
        <v>常勤・非常勤の別</v>
      </c>
      <c r="BGP3" s="183" t="str">
        <f>職員名簿!$K$5</f>
        <v>非常勤の場合の勤務時間数</v>
      </c>
      <c r="BGQ3" s="183" t="str">
        <f>職員名簿!$L$5</f>
        <v>休業
（産休・育休等）</v>
      </c>
      <c r="BGR3" s="183" t="str">
        <f>職員名簿!$M$5</f>
        <v>備　考</v>
      </c>
      <c r="BGS3" s="183" t="str">
        <f>職員名簿!$C$5</f>
        <v>整理
番号</v>
      </c>
      <c r="BGT3" s="183" t="str">
        <f>職員名簿!$D$5</f>
        <v>職名</v>
      </c>
      <c r="BGU3" s="183" t="str">
        <f>職員名簿!$E$5</f>
        <v>氏名</v>
      </c>
      <c r="BGV3" s="183" t="str">
        <f>職員名簿!$F$5</f>
        <v>担当業務</v>
      </c>
      <c r="BGW3" s="183" t="str">
        <f>職員名簿!$G$5</f>
        <v>「その他」の場合の業務
（具体的に）</v>
      </c>
      <c r="BGX3" s="183" t="str">
        <f>職員名簿!$H$5</f>
        <v>資格名</v>
      </c>
      <c r="BGY3" s="183" t="str">
        <f>職員名簿!$I$5</f>
        <v>子育て支援員・家庭的保育者の場合の保育業務経験（常勤換算）</v>
      </c>
      <c r="BGZ3" s="183" t="str">
        <f>職員名簿!$J$5</f>
        <v>常勤・非常勤の別</v>
      </c>
      <c r="BHA3" s="183" t="str">
        <f>職員名簿!$K$5</f>
        <v>非常勤の場合の勤務時間数</v>
      </c>
      <c r="BHB3" s="183" t="str">
        <f>職員名簿!$L$5</f>
        <v>休業
（産休・育休等）</v>
      </c>
      <c r="BHC3" s="183" t="str">
        <f>職員名簿!$M$5</f>
        <v>備　考</v>
      </c>
      <c r="BHD3" s="183" t="str">
        <f>職員名簿!$C$5</f>
        <v>整理
番号</v>
      </c>
      <c r="BHE3" s="183" t="str">
        <f>職員名簿!$D$5</f>
        <v>職名</v>
      </c>
      <c r="BHF3" s="183" t="str">
        <f>職員名簿!$E$5</f>
        <v>氏名</v>
      </c>
      <c r="BHG3" s="183" t="str">
        <f>職員名簿!$F$5</f>
        <v>担当業務</v>
      </c>
      <c r="BHH3" s="183" t="str">
        <f>職員名簿!$G$5</f>
        <v>「その他」の場合の業務
（具体的に）</v>
      </c>
      <c r="BHI3" s="183" t="str">
        <f>職員名簿!$H$5</f>
        <v>資格名</v>
      </c>
      <c r="BHJ3" s="183" t="str">
        <f>職員名簿!$I$5</f>
        <v>子育て支援員・家庭的保育者の場合の保育業務経験（常勤換算）</v>
      </c>
      <c r="BHK3" s="183" t="str">
        <f>職員名簿!$J$5</f>
        <v>常勤・非常勤の別</v>
      </c>
      <c r="BHL3" s="183" t="str">
        <f>職員名簿!$K$5</f>
        <v>非常勤の場合の勤務時間数</v>
      </c>
      <c r="BHM3" s="183" t="str">
        <f>職員名簿!$L$5</f>
        <v>休業
（産休・育休等）</v>
      </c>
      <c r="BHN3" s="183" t="str">
        <f>職員名簿!$M$5</f>
        <v>備　考</v>
      </c>
      <c r="BHO3" s="183" t="str">
        <f>職員名簿!$C$5</f>
        <v>整理
番号</v>
      </c>
      <c r="BHP3" s="183" t="str">
        <f>職員名簿!$D$5</f>
        <v>職名</v>
      </c>
      <c r="BHQ3" s="183" t="str">
        <f>職員名簿!$E$5</f>
        <v>氏名</v>
      </c>
      <c r="BHR3" s="183" t="str">
        <f>職員名簿!$F$5</f>
        <v>担当業務</v>
      </c>
      <c r="BHS3" s="183" t="str">
        <f>職員名簿!$G$5</f>
        <v>「その他」の場合の業務
（具体的に）</v>
      </c>
      <c r="BHT3" s="183" t="str">
        <f>職員名簿!$H$5</f>
        <v>資格名</v>
      </c>
      <c r="BHU3" s="183" t="str">
        <f>職員名簿!$I$5</f>
        <v>子育て支援員・家庭的保育者の場合の保育業務経験（常勤換算）</v>
      </c>
      <c r="BHV3" s="183" t="str">
        <f>職員名簿!$J$5</f>
        <v>常勤・非常勤の別</v>
      </c>
      <c r="BHW3" s="183" t="str">
        <f>職員名簿!$K$5</f>
        <v>非常勤の場合の勤務時間数</v>
      </c>
      <c r="BHX3" s="183" t="str">
        <f>職員名簿!$L$5</f>
        <v>休業
（産休・育休等）</v>
      </c>
      <c r="BHY3" s="183" t="str">
        <f>職員名簿!$M$5</f>
        <v>備　考</v>
      </c>
      <c r="BHZ3" s="183" t="str">
        <f>職員名簿!$C$5</f>
        <v>整理
番号</v>
      </c>
      <c r="BIA3" s="183" t="str">
        <f>職員名簿!$D$5</f>
        <v>職名</v>
      </c>
      <c r="BIB3" s="183" t="str">
        <f>職員名簿!$E$5</f>
        <v>氏名</v>
      </c>
      <c r="BIC3" s="183" t="str">
        <f>職員名簿!$F$5</f>
        <v>担当業務</v>
      </c>
      <c r="BID3" s="183" t="str">
        <f>職員名簿!$G$5</f>
        <v>「その他」の場合の業務
（具体的に）</v>
      </c>
      <c r="BIE3" s="183" t="str">
        <f>職員名簿!$H$5</f>
        <v>資格名</v>
      </c>
      <c r="BIF3" s="183" t="str">
        <f>職員名簿!$I$5</f>
        <v>子育て支援員・家庭的保育者の場合の保育業務経験（常勤換算）</v>
      </c>
      <c r="BIG3" s="183" t="str">
        <f>職員名簿!$J$5</f>
        <v>常勤・非常勤の別</v>
      </c>
      <c r="BIH3" s="183" t="str">
        <f>職員名簿!$K$5</f>
        <v>非常勤の場合の勤務時間数</v>
      </c>
      <c r="BII3" s="183" t="str">
        <f>職員名簿!$L$5</f>
        <v>休業
（産休・育休等）</v>
      </c>
      <c r="BIJ3" s="183" t="str">
        <f>職員名簿!$M$5</f>
        <v>備　考</v>
      </c>
      <c r="BIK3" s="183" t="str">
        <f>職員名簿!$C$5</f>
        <v>整理
番号</v>
      </c>
      <c r="BIL3" s="183" t="str">
        <f>職員名簿!$D$5</f>
        <v>職名</v>
      </c>
      <c r="BIM3" s="183" t="str">
        <f>職員名簿!$E$5</f>
        <v>氏名</v>
      </c>
      <c r="BIN3" s="183" t="str">
        <f>職員名簿!$F$5</f>
        <v>担当業務</v>
      </c>
      <c r="BIO3" s="183" t="str">
        <f>職員名簿!$G$5</f>
        <v>「その他」の場合の業務
（具体的に）</v>
      </c>
      <c r="BIP3" s="183" t="str">
        <f>職員名簿!$H$5</f>
        <v>資格名</v>
      </c>
      <c r="BIQ3" s="183" t="str">
        <f>職員名簿!$I$5</f>
        <v>子育て支援員・家庭的保育者の場合の保育業務経験（常勤換算）</v>
      </c>
      <c r="BIR3" s="183" t="str">
        <f>職員名簿!$J$5</f>
        <v>常勤・非常勤の別</v>
      </c>
      <c r="BIS3" s="183" t="str">
        <f>職員名簿!$K$5</f>
        <v>非常勤の場合の勤務時間数</v>
      </c>
      <c r="BIT3" s="183" t="str">
        <f>職員名簿!$L$5</f>
        <v>休業
（産休・育休等）</v>
      </c>
      <c r="BIU3" s="183" t="str">
        <f>職員名簿!$M$5</f>
        <v>備　考</v>
      </c>
      <c r="BIV3" s="183" t="str">
        <f>職員名簿!$C$5</f>
        <v>整理
番号</v>
      </c>
      <c r="BIW3" s="183" t="str">
        <f>職員名簿!$D$5</f>
        <v>職名</v>
      </c>
      <c r="BIX3" s="183" t="str">
        <f>職員名簿!$E$5</f>
        <v>氏名</v>
      </c>
      <c r="BIY3" s="183" t="str">
        <f>職員名簿!$F$5</f>
        <v>担当業務</v>
      </c>
      <c r="BIZ3" s="183" t="str">
        <f>職員名簿!$G$5</f>
        <v>「その他」の場合の業務
（具体的に）</v>
      </c>
      <c r="BJA3" s="183" t="str">
        <f>職員名簿!$H$5</f>
        <v>資格名</v>
      </c>
      <c r="BJB3" s="183" t="str">
        <f>職員名簿!$I$5</f>
        <v>子育て支援員・家庭的保育者の場合の保育業務経験（常勤換算）</v>
      </c>
      <c r="BJC3" s="183" t="str">
        <f>職員名簿!$J$5</f>
        <v>常勤・非常勤の別</v>
      </c>
      <c r="BJD3" s="183" t="str">
        <f>職員名簿!$K$5</f>
        <v>非常勤の場合の勤務時間数</v>
      </c>
      <c r="BJE3" s="183" t="str">
        <f>職員名簿!$L$5</f>
        <v>休業
（産休・育休等）</v>
      </c>
      <c r="BJF3" s="183" t="str">
        <f>職員名簿!$M$5</f>
        <v>備　考</v>
      </c>
      <c r="BJG3" s="183" t="str">
        <f>職員名簿!$C$5</f>
        <v>整理
番号</v>
      </c>
      <c r="BJH3" s="183" t="str">
        <f>職員名簿!$D$5</f>
        <v>職名</v>
      </c>
      <c r="BJI3" s="183" t="str">
        <f>職員名簿!$E$5</f>
        <v>氏名</v>
      </c>
      <c r="BJJ3" s="183" t="str">
        <f>職員名簿!$F$5</f>
        <v>担当業務</v>
      </c>
      <c r="BJK3" s="183" t="str">
        <f>職員名簿!$G$5</f>
        <v>「その他」の場合の業務
（具体的に）</v>
      </c>
      <c r="BJL3" s="183" t="str">
        <f>職員名簿!$H$5</f>
        <v>資格名</v>
      </c>
      <c r="BJM3" s="183" t="str">
        <f>職員名簿!$I$5</f>
        <v>子育て支援員・家庭的保育者の場合の保育業務経験（常勤換算）</v>
      </c>
      <c r="BJN3" s="183" t="str">
        <f>職員名簿!$J$5</f>
        <v>常勤・非常勤の別</v>
      </c>
      <c r="BJO3" s="183" t="str">
        <f>職員名簿!$K$5</f>
        <v>非常勤の場合の勤務時間数</v>
      </c>
      <c r="BJP3" s="183" t="str">
        <f>職員名簿!$L$5</f>
        <v>休業
（産休・育休等）</v>
      </c>
      <c r="BJQ3" s="183" t="str">
        <f>職員名簿!$M$5</f>
        <v>備　考</v>
      </c>
      <c r="BJR3" s="183" t="str">
        <f>職員名簿!$C$5</f>
        <v>整理
番号</v>
      </c>
      <c r="BJS3" s="183" t="str">
        <f>職員名簿!$D$5</f>
        <v>職名</v>
      </c>
      <c r="BJT3" s="183" t="str">
        <f>職員名簿!$E$5</f>
        <v>氏名</v>
      </c>
      <c r="BJU3" s="183" t="str">
        <f>職員名簿!$F$5</f>
        <v>担当業務</v>
      </c>
      <c r="BJV3" s="183" t="str">
        <f>職員名簿!$G$5</f>
        <v>「その他」の場合の業務
（具体的に）</v>
      </c>
      <c r="BJW3" s="183" t="str">
        <f>職員名簿!$H$5</f>
        <v>資格名</v>
      </c>
      <c r="BJX3" s="183" t="str">
        <f>職員名簿!$I$5</f>
        <v>子育て支援員・家庭的保育者の場合の保育業務経験（常勤換算）</v>
      </c>
      <c r="BJY3" s="183" t="str">
        <f>職員名簿!$J$5</f>
        <v>常勤・非常勤の別</v>
      </c>
      <c r="BJZ3" s="183" t="str">
        <f>職員名簿!$K$5</f>
        <v>非常勤の場合の勤務時間数</v>
      </c>
      <c r="BKA3" s="183" t="str">
        <f>職員名簿!$L$5</f>
        <v>休業
（産休・育休等）</v>
      </c>
      <c r="BKB3" s="183" t="str">
        <f>職員名簿!$M$5</f>
        <v>備　考</v>
      </c>
      <c r="BKC3" s="183" t="str">
        <f>職員名簿!$C$5</f>
        <v>整理
番号</v>
      </c>
      <c r="BKD3" s="183" t="str">
        <f>職員名簿!$D$5</f>
        <v>職名</v>
      </c>
      <c r="BKE3" s="183" t="str">
        <f>職員名簿!$E$5</f>
        <v>氏名</v>
      </c>
      <c r="BKF3" s="183" t="str">
        <f>職員名簿!$F$5</f>
        <v>担当業務</v>
      </c>
      <c r="BKG3" s="183" t="str">
        <f>職員名簿!$G$5</f>
        <v>「その他」の場合の業務
（具体的に）</v>
      </c>
      <c r="BKH3" s="183" t="str">
        <f>職員名簿!$H$5</f>
        <v>資格名</v>
      </c>
      <c r="BKI3" s="183" t="str">
        <f>職員名簿!$I$5</f>
        <v>子育て支援員・家庭的保育者の場合の保育業務経験（常勤換算）</v>
      </c>
      <c r="BKJ3" s="183" t="str">
        <f>職員名簿!$J$5</f>
        <v>常勤・非常勤の別</v>
      </c>
      <c r="BKK3" s="183" t="str">
        <f>職員名簿!$K$5</f>
        <v>非常勤の場合の勤務時間数</v>
      </c>
      <c r="BKL3" s="183" t="str">
        <f>職員名簿!$L$5</f>
        <v>休業
（産休・育休等）</v>
      </c>
      <c r="BKM3" s="183" t="str">
        <f>職員名簿!$M$5</f>
        <v>備　考</v>
      </c>
      <c r="BKN3" s="183" t="str">
        <f>職員名簿!$C$5</f>
        <v>整理
番号</v>
      </c>
      <c r="BKO3" s="183" t="str">
        <f>職員名簿!$D$5</f>
        <v>職名</v>
      </c>
      <c r="BKP3" s="183" t="str">
        <f>職員名簿!$E$5</f>
        <v>氏名</v>
      </c>
      <c r="BKQ3" s="183" t="str">
        <f>職員名簿!$F$5</f>
        <v>担当業務</v>
      </c>
      <c r="BKR3" s="183" t="str">
        <f>職員名簿!$G$5</f>
        <v>「その他」の場合の業務
（具体的に）</v>
      </c>
      <c r="BKS3" s="183" t="str">
        <f>職員名簿!$H$5</f>
        <v>資格名</v>
      </c>
      <c r="BKT3" s="183" t="str">
        <f>職員名簿!$I$5</f>
        <v>子育て支援員・家庭的保育者の場合の保育業務経験（常勤換算）</v>
      </c>
      <c r="BKU3" s="183" t="str">
        <f>職員名簿!$J$5</f>
        <v>常勤・非常勤の別</v>
      </c>
      <c r="BKV3" s="183" t="str">
        <f>職員名簿!$K$5</f>
        <v>非常勤の場合の勤務時間数</v>
      </c>
      <c r="BKW3" s="183" t="str">
        <f>職員名簿!$L$5</f>
        <v>休業
（産休・育休等）</v>
      </c>
      <c r="BKX3" s="183" t="str">
        <f>職員名簿!$M$5</f>
        <v>備　考</v>
      </c>
      <c r="BKY3" s="183" t="str">
        <f>職員名簿!$C$5</f>
        <v>整理
番号</v>
      </c>
      <c r="BKZ3" s="183" t="str">
        <f>職員名簿!$D$5</f>
        <v>職名</v>
      </c>
      <c r="BLA3" s="183" t="str">
        <f>職員名簿!$E$5</f>
        <v>氏名</v>
      </c>
      <c r="BLB3" s="183" t="str">
        <f>職員名簿!$F$5</f>
        <v>担当業務</v>
      </c>
      <c r="BLC3" s="183" t="str">
        <f>職員名簿!$G$5</f>
        <v>「その他」の場合の業務
（具体的に）</v>
      </c>
      <c r="BLD3" s="183" t="str">
        <f>職員名簿!$H$5</f>
        <v>資格名</v>
      </c>
      <c r="BLE3" s="183" t="str">
        <f>職員名簿!$I$5</f>
        <v>子育て支援員・家庭的保育者の場合の保育業務経験（常勤換算）</v>
      </c>
      <c r="BLF3" s="183" t="str">
        <f>職員名簿!$J$5</f>
        <v>常勤・非常勤の別</v>
      </c>
      <c r="BLG3" s="183" t="str">
        <f>職員名簿!$K$5</f>
        <v>非常勤の場合の勤務時間数</v>
      </c>
      <c r="BLH3" s="183" t="str">
        <f>職員名簿!$L$5</f>
        <v>休業
（産休・育休等）</v>
      </c>
      <c r="BLI3" s="183" t="str">
        <f>職員名簿!$M$5</f>
        <v>備　考</v>
      </c>
      <c r="BLJ3" s="183" t="str">
        <f>職員名簿!$C$5</f>
        <v>整理
番号</v>
      </c>
      <c r="BLK3" s="183" t="str">
        <f>職員名簿!$D$5</f>
        <v>職名</v>
      </c>
      <c r="BLL3" s="183" t="str">
        <f>職員名簿!$E$5</f>
        <v>氏名</v>
      </c>
      <c r="BLM3" s="183" t="str">
        <f>職員名簿!$F$5</f>
        <v>担当業務</v>
      </c>
      <c r="BLN3" s="183" t="str">
        <f>職員名簿!$G$5</f>
        <v>「その他」の場合の業務
（具体的に）</v>
      </c>
      <c r="BLO3" s="183" t="str">
        <f>職員名簿!$H$5</f>
        <v>資格名</v>
      </c>
      <c r="BLP3" s="183" t="str">
        <f>職員名簿!$I$5</f>
        <v>子育て支援員・家庭的保育者の場合の保育業務経験（常勤換算）</v>
      </c>
      <c r="BLQ3" s="183" t="str">
        <f>職員名簿!$J$5</f>
        <v>常勤・非常勤の別</v>
      </c>
      <c r="BLR3" s="183" t="str">
        <f>職員名簿!$K$5</f>
        <v>非常勤の場合の勤務時間数</v>
      </c>
      <c r="BLS3" s="183" t="str">
        <f>職員名簿!$L$5</f>
        <v>休業
（産休・育休等）</v>
      </c>
      <c r="BLT3" s="183" t="str">
        <f>職員名簿!$M$5</f>
        <v>備　考</v>
      </c>
      <c r="BLU3" s="183" t="str">
        <f>職員名簿!$C$5</f>
        <v>整理
番号</v>
      </c>
      <c r="BLV3" s="183" t="str">
        <f>職員名簿!$D$5</f>
        <v>職名</v>
      </c>
      <c r="BLW3" s="183" t="str">
        <f>職員名簿!$E$5</f>
        <v>氏名</v>
      </c>
      <c r="BLX3" s="183" t="str">
        <f>職員名簿!$F$5</f>
        <v>担当業務</v>
      </c>
      <c r="BLY3" s="183" t="str">
        <f>職員名簿!$G$5</f>
        <v>「その他」の場合の業務
（具体的に）</v>
      </c>
      <c r="BLZ3" s="183" t="str">
        <f>職員名簿!$H$5</f>
        <v>資格名</v>
      </c>
      <c r="BMA3" s="183" t="str">
        <f>職員名簿!$I$5</f>
        <v>子育て支援員・家庭的保育者の場合の保育業務経験（常勤換算）</v>
      </c>
      <c r="BMB3" s="183" t="str">
        <f>職員名簿!$J$5</f>
        <v>常勤・非常勤の別</v>
      </c>
      <c r="BMC3" s="183" t="str">
        <f>職員名簿!$K$5</f>
        <v>非常勤の場合の勤務時間数</v>
      </c>
      <c r="BMD3" s="183" t="str">
        <f>職員名簿!$L$5</f>
        <v>休業
（産休・育休等）</v>
      </c>
      <c r="BME3" s="183" t="str">
        <f>職員名簿!$M$5</f>
        <v>備　考</v>
      </c>
      <c r="BMF3" s="183" t="str">
        <f>職員名簿!$C$5</f>
        <v>整理
番号</v>
      </c>
      <c r="BMG3" s="183" t="str">
        <f>職員名簿!$D$5</f>
        <v>職名</v>
      </c>
      <c r="BMH3" s="183" t="str">
        <f>職員名簿!$E$5</f>
        <v>氏名</v>
      </c>
      <c r="BMI3" s="183" t="str">
        <f>職員名簿!$F$5</f>
        <v>担当業務</v>
      </c>
      <c r="BMJ3" s="183" t="str">
        <f>職員名簿!$G$5</f>
        <v>「その他」の場合の業務
（具体的に）</v>
      </c>
      <c r="BMK3" s="183" t="str">
        <f>職員名簿!$H$5</f>
        <v>資格名</v>
      </c>
      <c r="BML3" s="183" t="str">
        <f>職員名簿!$I$5</f>
        <v>子育て支援員・家庭的保育者の場合の保育業務経験（常勤換算）</v>
      </c>
      <c r="BMM3" s="183" t="str">
        <f>職員名簿!$J$5</f>
        <v>常勤・非常勤の別</v>
      </c>
      <c r="BMN3" s="183" t="str">
        <f>職員名簿!$K$5</f>
        <v>非常勤の場合の勤務時間数</v>
      </c>
      <c r="BMO3" s="183" t="str">
        <f>職員名簿!$L$5</f>
        <v>休業
（産休・育休等）</v>
      </c>
      <c r="BMP3" s="183" t="str">
        <f>職員名簿!$M$5</f>
        <v>備　考</v>
      </c>
      <c r="BMQ3" s="183" t="str">
        <f>職員名簿!$C$5</f>
        <v>整理
番号</v>
      </c>
      <c r="BMR3" s="183" t="str">
        <f>職員名簿!$D$5</f>
        <v>職名</v>
      </c>
      <c r="BMS3" s="183" t="str">
        <f>職員名簿!$E$5</f>
        <v>氏名</v>
      </c>
      <c r="BMT3" s="183" t="str">
        <f>職員名簿!$F$5</f>
        <v>担当業務</v>
      </c>
      <c r="BMU3" s="183" t="str">
        <f>職員名簿!$G$5</f>
        <v>「その他」の場合の業務
（具体的に）</v>
      </c>
      <c r="BMV3" s="183" t="str">
        <f>職員名簿!$H$5</f>
        <v>資格名</v>
      </c>
      <c r="BMW3" s="183" t="str">
        <f>職員名簿!$I$5</f>
        <v>子育て支援員・家庭的保育者の場合の保育業務経験（常勤換算）</v>
      </c>
      <c r="BMX3" s="183" t="str">
        <f>職員名簿!$J$5</f>
        <v>常勤・非常勤の別</v>
      </c>
      <c r="BMY3" s="183" t="str">
        <f>職員名簿!$K$5</f>
        <v>非常勤の場合の勤務時間数</v>
      </c>
      <c r="BMZ3" s="183" t="str">
        <f>職員名簿!$L$5</f>
        <v>休業
（産休・育休等）</v>
      </c>
      <c r="BNA3" s="183" t="str">
        <f>職員名簿!$M$5</f>
        <v>備　考</v>
      </c>
    </row>
    <row r="4" spans="1:1717" x14ac:dyDescent="0.4">
      <c r="A4" s="4"/>
      <c r="B4" s="4"/>
      <c r="C4" s="4"/>
      <c r="D4" s="4"/>
      <c r="E4" s="4"/>
      <c r="F4" s="4"/>
      <c r="G4" s="80" t="str">
        <f>監査調書!B10</f>
        <v>◎園則及び運営規程(注)には、施設の目的や運営方針、提供する教育・保育の内容、保護者に対する子育て支援の内容など、認定こども園法施行規則（園則記載事項）及び市町村運営基準条例（運営規程記載事項）で定められた以下の内容が記載されているか　</v>
      </c>
      <c r="H4" s="6"/>
      <c r="I4" s="6"/>
      <c r="J4" s="6"/>
      <c r="K4" s="6"/>
      <c r="L4" s="6"/>
      <c r="M4" s="6"/>
      <c r="N4" s="6"/>
      <c r="O4" s="6"/>
      <c r="P4" s="6"/>
      <c r="Q4" s="6"/>
      <c r="R4" s="6"/>
      <c r="S4" s="6"/>
      <c r="T4" s="80" t="str">
        <f>監査調書!B35</f>
        <v>◎法令遵守責任者を選任し、市町村長等(注)に届け出ているか　</v>
      </c>
      <c r="U4" s="6" t="str">
        <f>監査調書!B36</f>
        <v>法令遵守責任者　職名</v>
      </c>
      <c r="V4" s="79" t="str">
        <f>監査調書!S36</f>
        <v>氏名</v>
      </c>
      <c r="W4" s="111" t="str">
        <f>監査調書!B41</f>
        <v>○事業計画書、予算書、事業報告書及び決算書が作成されているか</v>
      </c>
      <c r="X4" s="183" t="str">
        <f>監査調書!B46</f>
        <v>○労働者名簿、賃金台帳が整備されているか</v>
      </c>
      <c r="Y4" s="183" t="str">
        <f>監査調書!B47</f>
        <v>○就業規則等を職員に周知しているか</v>
      </c>
      <c r="AC4" s="183" t="str">
        <f>監査調書!B49</f>
        <v>○職員の勤務実態（出勤・退勤時刻）を把握し、適正に労働時間を管理しているか</v>
      </c>
      <c r="AD4" s="183" t="str">
        <f>監査調書!B50</f>
        <v>○時間外又は休日に労働をさせる場合は、３６協定を締結し、事前に労働基準監督署へ届けているか</v>
      </c>
      <c r="AE4" s="183"/>
      <c r="AF4" s="183"/>
      <c r="AG4" s="183"/>
      <c r="AH4" s="183" t="str">
        <f>監査調書!B52</f>
        <v>〇１か月単位変形労働時間制に関して協定を締結又は就業規則に規定しているか（１年単位変形労働時間制の場合は、労使協定及び休日カレンダーを労働基準監督署へ届け出ているか）</v>
      </c>
      <c r="AI4" s="183" t="str">
        <f>監査調書!B54</f>
        <v>○給与・諸手当の支給基準が明確であり、かつ当該基準どおりに支給されているか。</v>
      </c>
      <c r="AJ4" s="183" t="str">
        <f>監査調書!B55</f>
        <v>○給与から法令で定める税金や社会保険料以外の経費（給食費や親睦会費など）を控除する場合は、賃金控除協定を締結しているか</v>
      </c>
      <c r="AK4" s="183" t="str">
        <f>監査調書!B57</f>
        <v>○給与を口座振込にしている場合は、本人から同意を得ているか</v>
      </c>
      <c r="AL4" s="183" t="str">
        <f>監査調書!B58</f>
        <v>○年次有給休暇は適切に付与されているか（年１０日以上付与者には５日間取得させているか）</v>
      </c>
      <c r="AM4" s="8" t="str">
        <f>監査調書!B59</f>
        <v>○年次有給休暇を取得しやすい職場環境の整備に努めているか</v>
      </c>
      <c r="AN4" s="8" t="str">
        <f>監査調書!C60</f>
        <v>努めている場合、具体的な取組内容</v>
      </c>
      <c r="AO4" s="183" t="str">
        <f>監査調書!B64</f>
        <v>○「母性健康管理のための休暇等、育児・介護休業」について、定めているか</v>
      </c>
      <c r="AP4" s="183" t="str">
        <f>監査調書!B65</f>
        <v>○パワハラ、セクハラ等ハラスメント防止措置が適切に講じられているか</v>
      </c>
      <c r="AQ4" s="183" t="str">
        <f>監査調書!B66</f>
        <v>○業務省力化の推進のための具体的な取組内容</v>
      </c>
      <c r="AR4" s="183" t="str">
        <f>監査調書!B70</f>
        <v>○労働条件の改善等による職員の定着促進及び離職防止対策</v>
      </c>
      <c r="AS4" s="183" t="str">
        <f>監査調書!B75</f>
        <v>○旅費に関する規程を整備し、当該規程と支給実態に差異はないか</v>
      </c>
      <c r="AT4" s="183" t="str">
        <f>監査調書!B76</f>
        <v>〇私用車を業務に使用する場合の規程が整備されているか</v>
      </c>
      <c r="AU4" s="183" t="str">
        <f>監査調書!B79</f>
        <v>○職員に対する健康診断（新規採用時を含む）を年１回以上行っているか</v>
      </c>
      <c r="AV4" s="183" t="str">
        <f>監査調書!B80</f>
        <v>○結果の記録を作成、保存（５年間）しているか</v>
      </c>
      <c r="AW4" s="80" t="str">
        <f>監査調書!B85</f>
        <v>◎保育に係る定員と入所児童数の推移</v>
      </c>
      <c r="AX4" s="6"/>
      <c r="AY4" s="6"/>
      <c r="AZ4" s="6"/>
      <c r="BA4" s="6"/>
      <c r="BB4" s="79"/>
      <c r="BC4" s="8" t="str">
        <f>監査調書!B89</f>
        <v>◎年度当初から定員を大きく超過している場合、定員見直しの予定・考え方</v>
      </c>
      <c r="BD4" s="80" t="str">
        <f>監査調書!B94</f>
        <v>◎教育に係る定員と入所児童数の推移</v>
      </c>
      <c r="BE4" s="6"/>
      <c r="BF4" s="6"/>
      <c r="BG4" s="6"/>
      <c r="BH4" s="6"/>
      <c r="BI4" s="79"/>
      <c r="BJ4" s="8" t="str">
        <f>監査調書!B98</f>
        <v>◎年度当初から定員を大きく超過している場合、定員見直しの予定・考え方</v>
      </c>
      <c r="BK4" s="183" t="str">
        <f>監査調書!B103</f>
        <v>○園長は資格要件を満たしているか</v>
      </c>
      <c r="BL4" s="183" t="str">
        <f>監査調書!B104</f>
        <v>○副園長・教頭を配置しているか</v>
      </c>
      <c r="BM4" s="183" t="str">
        <f>監査調書!B105</f>
        <v>○副園長・教頭を配置している場合、資格要件を満たしているか</v>
      </c>
      <c r="BN4" s="456" t="str">
        <f>監査調書!B108</f>
        <v>○保育士を雇用する際に、保育士特定登録取消者管理システムのデータベースを活用しているか</v>
      </c>
      <c r="BO4" s="456" t="str">
        <f>監査調書!B109</f>
        <v>○データベースを活用する場合、採用責任者にIDを付与しているか</v>
      </c>
      <c r="BP4" s="456"/>
      <c r="BQ4" s="183" t="str">
        <f>監査調書!B116</f>
        <v>○園児が在所する全時間帯において保育教諭が複数配置されているか</v>
      </c>
      <c r="BR4" s="183" t="str">
        <f>監査調書!B117</f>
        <v>○保育教諭の配置において、次の特例１、２、３のいずれかを利用しているか</v>
      </c>
      <c r="BS4" s="183" t="str">
        <f>監査調書!D120</f>
        <v>①特例１（朝夕等の園児が少数となる時間帯（園児数に応じた保育教諭必要数が1名となる時間帯）において、保育教諭1人に加え、「子育て支援員(注)」または「家庭的保育者」または「保育所、認定こども園において常勤1年相当の保育業務従事経験があり、かつ８時間以上の研修を受講した者」を活用）の利用</v>
      </c>
      <c r="BT4" s="183" t="str">
        <f>監査調書!E124</f>
        <v>〇「有」の場合、子育て支援員等の要件を満たす者を配置しているか</v>
      </c>
      <c r="BU4" s="183" t="str">
        <f>監査調書!D128</f>
        <v xml:space="preserve"> ②特例２（幼稚園教諭、小学校教諭、養護教諭を活用）の利用</v>
      </c>
      <c r="BV4" s="183" t="str">
        <f>監査調書!E129</f>
        <v>〇「有」の場合、幼稚園教諭等の免許は有効か</v>
      </c>
      <c r="BW4" s="183" t="str">
        <f>監査調書!E130</f>
        <v>〇「有」の場合、２／３保育教諭要件（児童が在園するすべての時間帯において、保育教諭必要数の３分の２以上は特例によらない保育教諭を配置していること。以下同じ）を満たしているか</v>
      </c>
      <c r="BX4" s="183" t="str">
        <f>監査調書!D134</f>
        <v>③特例３（保育所、認定こども園において常勤２年相当の保育業務従事経験がある子育て支援員(注)又は家庭的保育者を活用）の利用</v>
      </c>
      <c r="BY4" s="183" t="str">
        <f>監査調書!B136</f>
        <v>　　　　〇「有」の場合、子育て支援員等の要件を満たす者を配置しているか</v>
      </c>
      <c r="BZ4" s="183" t="str">
        <f>監査調書!B137</f>
        <v>　　　　〇「有」の場合、２／３保育教諭要件は満たしているか</v>
      </c>
      <c r="CA4" s="183" t="str">
        <f>監査調書!B140</f>
        <v>○嘱託医及び嘱託歯科医並びに嘱託薬剤師を置いているか</v>
      </c>
      <c r="CB4" s="183" t="str">
        <f>監査調書!B144</f>
        <v>◎研修参加が特定の職員に偏らずに実施しているか</v>
      </c>
      <c r="CC4" s="183" t="str">
        <f>監査調書!B145</f>
        <v>◎採用時の研修を実施しているか</v>
      </c>
      <c r="CD4" s="183" t="str">
        <f>監査調書!B146</f>
        <v>◎職員及び保育所の課題を踏まえた研修が計画的に実施されているか</v>
      </c>
      <c r="CE4" s="183" t="str">
        <f>監査調書!B147</f>
        <v>◎人権・同和問題に関する研修を行っているか　</v>
      </c>
      <c r="CF4" s="183" t="str">
        <f>監査調書!B148</f>
        <v>◎外部研修の成果を組織内で活用している場合、研修報告の方法　</v>
      </c>
      <c r="CG4" s="183" t="str">
        <f>監査調書!B153</f>
        <v>○業務分担表（事務分掌）が作成され、各責任者が明らかにされているか</v>
      </c>
      <c r="CH4" s="183" t="str">
        <f>監査調書!B154</f>
        <v>○職員会議は定期的に開催され、保育内容、研修の復命等必要な事項が話し合われているか</v>
      </c>
      <c r="CI4" s="183" t="str">
        <f>監査調書!B157</f>
        <v>○運営規程に定める休所日以外に休所した日</v>
      </c>
      <c r="CJ4" s="183" t="str">
        <f>監査調書!B158</f>
        <v>「有」の場合、休所した日</v>
      </c>
      <c r="CK4" s="183" t="str">
        <f>監査調書!B159</f>
        <v xml:space="preserve">  「有」の場合、休所した理由</v>
      </c>
      <c r="CL4" s="183" t="str">
        <f>監査調書!B160</f>
        <v>　　　　「有」の場合、保護者への周知方法</v>
      </c>
      <c r="CM4" s="183" t="str">
        <f>監査調書!B161</f>
        <v>○土曜日の午後に、休所または保育時間の短縮をしている場合、保護者のニーズを把握したうえで行っているか</v>
      </c>
      <c r="CN4" s="183" t="str">
        <f>監査調書!B165</f>
        <v>○苦情解決の仕組みに関する規程は整備されているか</v>
      </c>
      <c r="CO4" s="183" t="str">
        <f>監査調書!B166</f>
        <v>◎保護者等からの苦情を受け付ける窓口を設置し、担当者を決めて対応しているか</v>
      </c>
      <c r="CP4" s="183" t="str">
        <f>監査調書!B167</f>
        <v>苦情解決責任者の職名</v>
      </c>
      <c r="CQ4" s="183" t="str">
        <f>監査調書!B168</f>
        <v>苦情受付担当者の職名</v>
      </c>
      <c r="CR4" s="183" t="str">
        <f>監査調書!B169</f>
        <v>○苦情解決に客観的に対応するため、職員や理事等の特殊な関係にない者を第三者委員として複数名設置</v>
      </c>
      <c r="CS4" s="456" t="str">
        <f>監査調書!F171</f>
        <v>第三者委員の職名　　　</v>
      </c>
      <c r="CT4" s="456" t="str">
        <f>監査調書!F172</f>
        <v>第三者委員の職名　　　</v>
      </c>
      <c r="CU4" s="183" t="str">
        <f>監査調書!B173</f>
        <v>○苦情解決の仕組み等（責任者・担当者、第三者委員の氏名・連絡先、仕組み）を施設内の見えやすい位置に掲示・パンフレットの配布等の方法により、保護者・職員に周知しているか</v>
      </c>
      <c r="CV4" s="456" t="str">
        <f>監査調書!F175</f>
        <v>掲示による場合の掲示場所　　</v>
      </c>
      <c r="CW4" s="183" t="str">
        <f>監査調書!B176</f>
        <v>○「島根県運営適正化委員会」の行う調査依頼があった場合に、調査に協力しているか</v>
      </c>
      <c r="CX4" s="183" t="str">
        <f>監査調書!B177</f>
        <v xml:space="preserve">◎苦情内容、改善への経過等を記録しているか </v>
      </c>
      <c r="CY4" s="80" t="str">
        <f>監査調書!B178</f>
        <v>○令和６年度の苦情の状況</v>
      </c>
      <c r="CZ4" s="6"/>
      <c r="DA4" s="6"/>
      <c r="DB4" s="6"/>
      <c r="DC4" s="6"/>
      <c r="DD4" s="456" t="str">
        <f>監査調書!B186</f>
        <v>◎不適切な保育（虐待等と疑われる事案）防止のため、全国保育士会のチェックリストを活用する等</v>
      </c>
      <c r="DE4" s="456" t="str">
        <f>監査調書!B190</f>
        <v>◎虐待等と疑われる事案であると認定こども園で確認した場合、市町村、県へ相談、通報を行っているか</v>
      </c>
      <c r="DF4" s="456" t="str">
        <f>監査調書!B191</f>
        <v>〇「児童生徒性暴力等からこどもたちを守るために」リーフレット型ガイドライン（令和6年8月29日子第424号）</v>
      </c>
      <c r="DG4" s="456" t="str">
        <f>監査調書!B193</f>
        <v>〇ホームページ等に掲載する児童の画像について、性的な部位を含む画像等を掲載しないなど、子ども</v>
      </c>
      <c r="DH4" s="183" t="str">
        <f>監査調書!B197</f>
        <v>◎認定こども園は、職員が職務上知り得た児童、保護者等の秘密について、在職中及び退職後も秘密を漏らすことがないよう、必要な措置（規程等の整備、雇用時の取り決め等）を講じているか</v>
      </c>
      <c r="DI4" s="183" t="str">
        <f>監査調書!B199</f>
        <v>◎個人情報の保護についてどのようなことに留意しているか</v>
      </c>
      <c r="DJ4" s="183" t="str">
        <f>監査調書!B205</f>
        <v>◎認定こども園として自らその提供する保育の質の評価を行い、常にその改善を図っているか</v>
      </c>
      <c r="DK4" s="183" t="str">
        <f>監査調書!B206</f>
        <v>□保護者等、関係者による評価を受けて、結果を公表しているか</v>
      </c>
      <c r="DL4" s="183" t="str">
        <f>監査調書!B207</f>
        <v xml:space="preserve">◎福祉サービス第三者評価を受審し、評価結果を公表しているか   </v>
      </c>
      <c r="DM4" s="183" t="str">
        <f>監査調書!C209</f>
        <v>受審していない場合、その理由</v>
      </c>
      <c r="DN4" s="4" t="str">
        <f>監査調書!B215</f>
        <v>○毎学年定期的に学校環境衛生基準に基づいた環境衛生検査を行っているか。</v>
      </c>
      <c r="DO4" s="183" t="str">
        <f>監査調書!B216</f>
        <v>○換気、保温、採光、照明、飲料水等の水質、食器、施設の清潔等について日常的な点検を行っているか。</v>
      </c>
      <c r="DP4" s="6" t="str">
        <f>監査調書!B218</f>
        <v>○消防設備の状況</v>
      </c>
      <c r="DQ4" s="6"/>
      <c r="DR4" s="6"/>
      <c r="DS4" s="6"/>
      <c r="DT4" s="6"/>
      <c r="DU4" s="9"/>
      <c r="DV4" s="9"/>
      <c r="DW4" s="9"/>
      <c r="DX4" s="9"/>
      <c r="DY4" s="9"/>
      <c r="DZ4" s="9"/>
      <c r="EA4" s="9"/>
      <c r="EB4" s="9"/>
      <c r="EC4" s="9"/>
      <c r="ED4" s="9"/>
      <c r="EE4" s="9"/>
      <c r="EF4" s="9"/>
      <c r="EG4" s="9"/>
      <c r="EH4" s="9"/>
      <c r="EI4" s="9"/>
      <c r="EJ4" s="9"/>
      <c r="EK4" s="80" t="str">
        <f>監査調書!B226</f>
        <v>○施設内外の設備等（遊具を含む。）について、毎月１回程度チェックリストによる安全点検を実地に行</v>
      </c>
      <c r="EL4" s="80" t="str">
        <f>監査調書!B228</f>
        <v>〇危険個所や老朽箇所の安全対策（棚等の転倒防止、落下物防止、敷地周囲の柵整備、倉庫の施錠等）、</v>
      </c>
      <c r="EM4" s="183" t="str">
        <f>監査調書!B230</f>
        <v>○来訪者用の入口・受付を明示し、外部からの人の出入りを確認しているか</v>
      </c>
      <c r="EN4" s="183" t="str">
        <f>監査調書!B231</f>
        <v>○門、フェンス、外灯、出入口、鍵等の状況を毎日点検しているか　　</v>
      </c>
      <c r="EO4" s="6" t="str">
        <f>監査調書!B232</f>
        <v>○防犯対策を行っているか</v>
      </c>
      <c r="EP4" s="471"/>
      <c r="EQ4" s="6"/>
      <c r="ER4" s="79"/>
      <c r="ES4" s="183" t="str">
        <f>監査調書!B239</f>
        <v>○園外保育を行う際、危険な場所、設備等を把握するとともに、携帯電話等による連絡体制を確保しているか</v>
      </c>
      <c r="ET4" s="183" t="str">
        <f>監査調書!B241</f>
        <v>○児童に対し、犯罪や事故から身を守るための注意事項を職員が指導しているか</v>
      </c>
      <c r="EU4" s="183" t="str">
        <f>監査調書!B242</f>
        <v>〇プール活動・水遊びを行う場合は、水の外での監視者とプール指導を行う人員を分けて配置しているか</v>
      </c>
      <c r="EV4" s="183" t="str">
        <f>監査調書!B243</f>
        <v>〇職員に対する事前教育や救急救命講習等の研修の機会を設けているか</v>
      </c>
      <c r="EW4" s="183" t="str">
        <f>監査調書!B246</f>
        <v>□令和６年度の事故件数</v>
      </c>
      <c r="EX4" s="183" t="str">
        <f>監査調書!B247</f>
        <v>□令和７年度の事故件数（監査日前々月末日現在）</v>
      </c>
      <c r="EY4" s="183" t="str">
        <f>監査調書!B248</f>
        <v>□上記のうち、死亡事故や治療に要する期間が30日以上の負傷や疾病を伴う重篤な事故等が発生した場合、市町村担当課に事故の報告をしているか</v>
      </c>
      <c r="EZ4" s="183" t="str">
        <f>監査調書!B251</f>
        <v>□事故発生時の対応マニュアルが作成され、医師や保護者への緊急連絡体制が整っているか</v>
      </c>
      <c r="FA4" s="183" t="str">
        <f>監査調書!B252</f>
        <v>□事故が発生した場合又はそれに至る危険性がある事態が生じた場合に、その状況及び対応等の記録・報告を行うほか、その分析を通じた改善策を職員に周知徹底しているか</v>
      </c>
      <c r="FB4" s="183" t="str">
        <f>監査調書!B254</f>
        <v>□賠償すべき事故が発生した場合に備えて保険に加入しているか</v>
      </c>
      <c r="FC4" s="183" t="str">
        <f>監査調書!B255</f>
        <v>加入してない場合、その理由</v>
      </c>
      <c r="FD4" s="183" t="str">
        <f>監査調書!B258</f>
        <v>○避難訓練：　　　 　　　  　　</v>
      </c>
      <c r="FE4" s="183" t="str">
        <f>監査調書!O258</f>
        <v>消火訓練（模擬消火訓練でも可）：</v>
      </c>
      <c r="FF4" s="183" t="str">
        <f>監査調書!B259</f>
        <v>○様々な状況設定のもとに訓練が実施されているか</v>
      </c>
      <c r="FG4" s="8" t="str">
        <f>監査調書!B260</f>
        <v>○年に１回、消防署の指導を受けているか   　　　</v>
      </c>
      <c r="FH4" s="6" t="str">
        <f>監査調書!B261</f>
        <v>直近の指導年月日：</v>
      </c>
      <c r="FI4" s="6"/>
      <c r="FJ4" s="79"/>
      <c r="FK4" s="8" t="str">
        <f>監査調書!B263</f>
        <v>○消防計画を作成し、消防署へ届け出ているか（変更も含む）</v>
      </c>
      <c r="FL4" s="9"/>
      <c r="FM4" s="9"/>
      <c r="FN4" s="9"/>
      <c r="FO4" s="183" t="str">
        <f>監査調書!B265</f>
        <v>○防火管理者、火気取締責任者が定められているか</v>
      </c>
      <c r="FP4" s="183" t="str">
        <f>監査調書!B266</f>
        <v>○防火管理者は、管理、監督的の地位にある者で、講習を受講しているか</v>
      </c>
      <c r="FQ4" s="8" t="str">
        <f>監査調書!C267</f>
        <v>防火管理者　職名：</v>
      </c>
      <c r="FR4" s="9" t="str">
        <f>監査調書!C268</f>
        <v>講習受講年月日：</v>
      </c>
      <c r="FS4" s="9"/>
      <c r="FT4" s="188"/>
      <c r="FU4" s="8" t="str">
        <f>監査調書!B269</f>
        <v>○消防用設備等の法定点検を実施し、その結果を消防署に報告しているか</v>
      </c>
      <c r="FV4" s="9" t="str">
        <f>監査調書!C270</f>
        <v xml:space="preserve">  直近の報告年月日：</v>
      </c>
      <c r="FW4" s="9"/>
      <c r="FX4" s="188"/>
      <c r="FY4" s="80" t="str">
        <f>監査調書!B271</f>
        <v>○消防計画又は災害対応マニュアル（避難確保計画）に次の災害への対応が定められているか。</v>
      </c>
      <c r="FZ4" s="6"/>
      <c r="GA4" s="6"/>
      <c r="GB4" s="298" t="str">
        <f>監査調書!B275</f>
        <v>〇市町村地域防災計画に定められた浸水想定区域内等又は土砂災害警戒区域内等の要配慮者利用施設に該当する場合、「避難確保計画」を作成し、市町村に報告しているか</v>
      </c>
      <c r="GC4" s="317" t="str">
        <f>監査調書!B277</f>
        <v>　また、避難確保計画に基づき避難訓練を実施し、その結果を市町村に報告しているか</v>
      </c>
      <c r="GD4" s="8" t="str">
        <f>監査調書!B278</f>
        <v>○施設内の見やすいところに避難経路図を掲示するとともに、消防計画、災害対応マニュアルの内容</v>
      </c>
      <c r="GE4" s="8" t="str">
        <f>監査調書!B280</f>
        <v>〇災害発生時等の事業継続計画（ＢＣＰ）を策定しているか</v>
      </c>
      <c r="GF4" s="8" t="str">
        <f>監査調書!B281</f>
        <v>〇策定した事業継続計画について、職員に周知し、必要な研修及び訓練を定期的に実施しているか。</v>
      </c>
      <c r="GG4" s="8" t="str">
        <f>監査調書!B282</f>
        <v>〇当該計画を定期的に見直し、必要に応じて変更を行っているか。</v>
      </c>
      <c r="GH4" s="8" t="str">
        <f>監査調書!B285</f>
        <v>〇安全計画（施設・設備の安全点検、児童への安全指導、職員の研修等）を策定しているか</v>
      </c>
      <c r="GI4" s="522" t="str">
        <f>監査調書!B286</f>
        <v>〇送迎時における駐車場等での事故防止のため、保護者や職員への注意喚起及び駐車場の適切な</v>
      </c>
      <c r="GJ4" s="8" t="str">
        <f>監査調書!B288</f>
        <v>〇危険等発生時の対応マニュアルが作成されているか</v>
      </c>
      <c r="GK4" s="8" t="str">
        <f>監査調書!C289</f>
        <v>また、職員への周知、訓練を実施しているか</v>
      </c>
      <c r="GL4" s="8" t="str">
        <f>監査調書!B292</f>
        <v>〇通園用のための自動車を運行しているか。</v>
      </c>
      <c r="GM4" s="8" t="str">
        <f>監査調書!C293</f>
        <v>運行している場合、園児の自動車への乗降の際、点呼等により所在を確認しているか。</v>
      </c>
      <c r="GN4" s="8" t="str">
        <f>監査調書!D294</f>
        <v>また、自動車にブザー等の見落とし防止装置を備え所在確認を行っているか。</v>
      </c>
      <c r="GO4" s="8" t="str">
        <f>監査調書!B295</f>
        <v>〇園外活動等のために自動車を運行しているか。</v>
      </c>
      <c r="GP4" s="8" t="str">
        <f>監査調書!C296</f>
        <v>運行している場合、園児の自動車への乗降の際、点呼等により所在を確認しているか。</v>
      </c>
      <c r="GQ4" s="183" t="str">
        <f>監査調書!B302</f>
        <v>◎全体的な計画が策定されているか</v>
      </c>
      <c r="GR4" s="8" t="str">
        <f>監査調書!B303</f>
        <v>◎指導計画が策定されているか</v>
      </c>
      <c r="GS4" s="188"/>
      <c r="GT4" s="80" t="str">
        <f>監査調書!B309</f>
        <v>◎児童の処遇の状況を明らかにする諸帳簿（児童簿、指導日誌、経過記録簿、指導要録等）</v>
      </c>
      <c r="GU4" s="80" t="str">
        <f>監査調書!B313</f>
        <v>○保護者との連携（連絡帳、保育所だより、保育参観等）により理解協力を得るよう努めているか</v>
      </c>
      <c r="GV4" s="183" t="str">
        <f>監査調書!B316</f>
        <v>□実費徴収（文房具代、遠足代、食材料費等）について保護者に書面で説明しているか</v>
      </c>
      <c r="GW4" s="8" t="str">
        <f>監査調書!B317</f>
        <v>□実費徴収について、領収書を交付しているか（集金袋への領収印や、口座引落しの通帳記載をもって領収書に代えることも可能）</v>
      </c>
      <c r="GX4" s="183" t="str">
        <f>監査調書!B321</f>
        <v>○市町村、児童相談所等の関係機関との連携がとられているか</v>
      </c>
      <c r="GY4" s="183" t="str">
        <f>監査調書!B322</f>
        <v>　   連携の方法</v>
      </c>
      <c r="GZ4" s="183" t="str">
        <f>監査調書!B324</f>
        <v>◎小学校（転園の場合は転園先の園）に幼保連携型認定こども園の指導要録（電子保存したものを含む）</v>
      </c>
      <c r="HA4" s="183" t="str">
        <f>監査調書!B326</f>
        <v>◎地域住民や地域の活動との連携、協力、交流等を行っているか</v>
      </c>
      <c r="HB4" s="8" t="str">
        <f>監査調書!B327</f>
        <v>◎保護者、地域住民等に対し、教育及び保育等の状況その他の運営の状況に関する情報を提供しているか</v>
      </c>
      <c r="HC4" s="8" t="str">
        <f>監査調書!B331</f>
        <v>○地域における教育及び保育に対する需要に照らし、実施することが必要と認められる子育て支援事業を実施しているか。</v>
      </c>
      <c r="HD4" s="8" t="str">
        <f>監査調書!B333</f>
        <v>○実施している子育て支援事業の内容はどういったものか。（実施しているものに○）</v>
      </c>
      <c r="HE4" s="8"/>
      <c r="HF4" s="8"/>
      <c r="HG4" s="8"/>
      <c r="HH4" s="8"/>
      <c r="HI4" s="183" t="str">
        <f>監査調書!B342</f>
        <v>〇入所時の健康診断は実施されているか</v>
      </c>
      <c r="HJ4" s="183" t="str">
        <f>監査調書!B343</f>
        <v>・年度中途に入所した場合の健康診断の実施</v>
      </c>
      <c r="HK4" s="183" t="str">
        <f>監査調書!B344</f>
        <v xml:space="preserve"> ・健康診断</v>
      </c>
      <c r="HM4" s="183" t="str">
        <f>監査調書!B345</f>
        <v xml:space="preserve"> ・健康診断当日に欠席した園児への対応方法</v>
      </c>
      <c r="HN4" s="8" t="str">
        <f>監査調書!B346</f>
        <v>〇園児の健康診断は年月齢に応じた検査項目が実施されているか</v>
      </c>
      <c r="HO4" s="80" t="str">
        <f>監査調書!B347</f>
        <v>　・歯科検診</v>
      </c>
      <c r="HP4" s="6"/>
      <c r="HQ4" s="183" t="str">
        <f>監査調書!B348</f>
        <v>　・体位測定</v>
      </c>
      <c r="HR4" s="8" t="str">
        <f>監査調書!B349</f>
        <v>〇風しん、麻しんの予防接種について、勧奨あるいは情報提供をしているか</v>
      </c>
      <c r="HS4" s="183" t="str">
        <f>監査調書!B352</f>
        <v>○登降所時において、園児の健康状態や服装等の異常の有無等について十分観察しているか。
　また、顔色、機嫌、元気等について観察するとともに、食欲や排便の状況等について注意を払っているか</v>
      </c>
      <c r="HT4" s="183" t="str">
        <f>監査調書!B355</f>
        <v>○不自然な傷などないか観察し、身体的虐待等の早期発見に努めているか。また、虐待が疑われる場合に、市町村又は児童相談所に通告し、適切な対応を図っているか</v>
      </c>
      <c r="HU4" s="8" t="str">
        <f>監査調書!B357</f>
        <v>○乳幼児突然死症候群(SIDS)の予防</v>
      </c>
      <c r="HV4" s="188"/>
      <c r="HW4" s="183" t="str">
        <f>監査調書!B362</f>
        <v>○排泄後、食事・おやつの前等の手洗いが徹底されているか。特に、低年齢児（３歳未満）について、保育教諭等が確認しているか</v>
      </c>
      <c r="HX4" s="183" t="str">
        <f>監査調書!B364</f>
        <v>○タオルは他の児童や職員と共用しないか、又はペーパータオルにしているか</v>
      </c>
      <c r="HY4" s="183" t="str">
        <f>監査調書!B365</f>
        <v>○汚物処理容器は児童の手の届かないところに保管しているか</v>
      </c>
      <c r="HZ4" s="183" t="str">
        <f>監査調書!B368</f>
        <v>○感染症や食中毒が発生した場合の報告体制を整備しているか</v>
      </c>
      <c r="IA4" s="8" t="str">
        <f>監査調書!B371</f>
        <v>◎在園中に体調不良となった園児への対応はどのようにしているか</v>
      </c>
      <c r="IB4" s="8" t="str">
        <f>監査調書!B376</f>
        <v xml:space="preserve">○医薬品等の整備、管理がされているか </v>
      </c>
      <c r="IC4" s="183" t="str">
        <f>監査調書!B381</f>
        <v xml:space="preserve">○給食打合せ会議の開催状況 </v>
      </c>
      <c r="ID4" s="183" t="str">
        <f>監査調書!B382</f>
        <v>○給食打合せ会議は、関係職員で構成され、献立、喫食状況等必要な事項が話し合われているか。また、施設長が参加するか、あるいは結果を施設長に報告しているか</v>
      </c>
      <c r="IE4" s="80" t="str">
        <f>監査調書!B386</f>
        <v>○３歳未満児の喫食開始時間</v>
      </c>
      <c r="IF4" s="6"/>
      <c r="IG4" s="79"/>
      <c r="IH4" s="80" t="str">
        <f>監査調書!B388</f>
        <v>○３歳以上児の喫食開始時間</v>
      </c>
      <c r="II4" s="6"/>
      <c r="IJ4" s="80" t="str">
        <f>監査調書!B391</f>
        <v>○次の諸帳簿は整備されているか</v>
      </c>
      <c r="IK4" s="6"/>
      <c r="IL4" s="6"/>
      <c r="IM4" s="79"/>
      <c r="IN4" s="8" t="str">
        <f>監査調書!B401</f>
        <v>○調理は献立表に従って行われているか</v>
      </c>
      <c r="IO4" s="80" t="str">
        <f>監査調書!B402</f>
        <v>○献立作成の配慮事項</v>
      </c>
      <c r="IP4" s="6"/>
      <c r="IQ4" s="6"/>
      <c r="IR4" s="456" t="str">
        <f>監査調書!B414</f>
        <v>〇児童の食事に関する情報（咀嚼・嚥下機能）を把握し、誤嚥等による窒息のリスクを除去しているか　　</v>
      </c>
      <c r="IS4" s="183" t="str">
        <f>監査調書!B416</f>
        <v>〇食育計画に従って、食育に取り組んでいるか　</v>
      </c>
      <c r="IT4" s="183" t="str">
        <f>監査調書!B419</f>
        <v>○離乳食やおやつも含め、園児と同じものが園児の喫食前に検食されているか</v>
      </c>
      <c r="IU4" s="183" t="str">
        <f>監査調書!B420</f>
        <v>○検食結果、嗜好調査、残食調査結果は日々記録され、献立作成に活用しているか</v>
      </c>
      <c r="IV4" s="183" t="str">
        <f>監査調書!B423</f>
        <v>○塩分の摂取量は設定した目標量以下になっているか</v>
      </c>
      <c r="IW4" s="456" t="str">
        <f>監査調書!E424</f>
        <v>目標量</v>
      </c>
      <c r="IX4" s="456"/>
      <c r="IY4" s="183" t="str">
        <f>監査調書!B427</f>
        <v>○調理の外部委託を行っている場合、契約内容等は遵守されているか</v>
      </c>
      <c r="IZ4" s="183" t="str">
        <f>監査調書!B432</f>
        <v>○給食材料の購入に当たって、品質、鮮度等に留意して検収を行っているか</v>
      </c>
      <c r="JA4" s="183" t="str">
        <f>監査調書!B433</f>
        <v>○食器類の衛生管理に努めているか</v>
      </c>
      <c r="JB4" s="183" t="str">
        <f>監査調書!B434</f>
        <v>○食中毒が発生した場合に備えてマニュアルを作成するなど、対応策を定めているか</v>
      </c>
      <c r="JC4" s="183" t="str">
        <f>監査調書!B435</f>
        <v>○調理員に対し、毎日健康状態を確認しているか</v>
      </c>
      <c r="JD4" s="80" t="str">
        <f>監査調書!B440</f>
        <v>在籍職員数（パートを含む）</v>
      </c>
      <c r="JE4" s="6"/>
      <c r="JF4" s="6"/>
      <c r="JG4" s="6"/>
      <c r="JH4" s="6"/>
      <c r="JI4" s="6"/>
      <c r="JJ4" s="6"/>
      <c r="JK4" s="6"/>
      <c r="JL4" s="6"/>
      <c r="JM4" s="6"/>
      <c r="JN4" s="6"/>
      <c r="JO4" s="79"/>
      <c r="JP4" s="80" t="str">
        <f>監査調書!B441</f>
        <v>調理従事者</v>
      </c>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79"/>
      <c r="KZ4" s="80" t="str">
        <f>監査調書!B444</f>
        <v>乳児担当者</v>
      </c>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79"/>
      <c r="MJ4" s="80" t="str">
        <f>監査調書!B447</f>
        <v>その他職員</v>
      </c>
      <c r="MK4" s="6"/>
      <c r="ML4" s="6"/>
      <c r="MM4" s="6"/>
      <c r="MN4" s="6"/>
      <c r="MO4" s="6"/>
      <c r="MP4" s="6"/>
      <c r="MQ4" s="6"/>
      <c r="MR4" s="6"/>
      <c r="MS4" s="6"/>
      <c r="MT4" s="6"/>
      <c r="MU4" s="79"/>
      <c r="MV4" s="183" t="str">
        <f>監査調書!B462</f>
        <v>〇冬季(10月～3月)において、ノロウイルスの検便を行っているか　</v>
      </c>
      <c r="MW4" s="183" t="str">
        <f>監査調書!B465</f>
        <v xml:space="preserve">○原材料及び調理済み食品を食品ごとに50ｇ程度ずつを清潔な保存食容器（ビニール袋等）に入れて食事提供後２週間以上保存しているか </v>
      </c>
      <c r="MX4" s="183" t="str">
        <f>監査調書!B467</f>
        <v xml:space="preserve">○保存した原材料及び食品は－20℃以下で保存しているか </v>
      </c>
      <c r="MY4" s="183" t="str">
        <f>監査調書!B468</f>
        <v>○原材料は特に洗浄・殺菌等を行わず購入した状態で保存しているか</v>
      </c>
      <c r="MZ4" s="183" t="str">
        <f>監査調書!B474</f>
        <v>○現金、預貯金通帳及び通帳印鑑の各保管責任者について、その業務が事務分掌で明確にされているか</v>
      </c>
      <c r="NA4" s="183" t="str">
        <f>監査調書!B476</f>
        <v>○現金、預貯金通帳及び通帳印鑑について、各保管責任者の管理の下で施錠のできる別々の金庫等で適切に保管されているか</v>
      </c>
      <c r="NB4" s="456" t="str">
        <f>監査調書!B483</f>
        <v>○インターネットバンキングを利用しているか</v>
      </c>
      <c r="NC4" s="183" t="str">
        <f>監査調書!B492</f>
        <v>○収入・支出決議（伺）がなされているか</v>
      </c>
      <c r="ND4" s="183" t="str">
        <f>監査調書!B493</f>
        <v>○会計伝票、収入証憑類、補助簿等を１０年間保管しているか</v>
      </c>
      <c r="NE4" s="183" t="str">
        <f>監査調書!B494</f>
        <v>〇収入・支出発生の都度会計伝票を起票し、会計責任者の承認（決裁）を得ているか</v>
      </c>
      <c r="NF4" s="183" t="str">
        <f>監査調書!B495</f>
        <v>○金銭収入は経理規程で定める期限内に必ず金融機関に預け入れしているか</v>
      </c>
      <c r="NG4" s="183" t="str">
        <f>監査調書!B496</f>
        <v>〇通常の支払は口座振込で行われているか</v>
      </c>
      <c r="NH4" s="183" t="str">
        <f>監査調書!B506</f>
        <v>○委託費等の管理・運用については、銀行、郵便局等への預貯金等安全確実でかつ換金性の高い方法で</v>
      </c>
      <c r="NI4" s="183" t="str">
        <f>監査調書!B500</f>
        <v>〇預金からの引落額と小口現金出納帳の記載金額は一致しているか</v>
      </c>
      <c r="NJ4" s="183" t="str">
        <f>監査調書!B501</f>
        <v>○職員による立て替え払いを行っていないか</v>
      </c>
      <c r="NK4" s="183" t="str">
        <f>監査調書!B506</f>
        <v>○委託費等の管理・運用については、銀行、郵便局等への預貯金等安全確実でかつ換金性の高い方法で</v>
      </c>
      <c r="NL4" s="183" t="str">
        <f>監査調書!B508</f>
        <v>○現金残高は現金出納帳と一致するか（3月31日現在）</v>
      </c>
      <c r="NM4" s="183" t="str">
        <f>監査調書!B509</f>
        <v>○預金残高は金融機関の残高証明書と一致するか（3月31日現在）</v>
      </c>
      <c r="NN4" s="183" t="str">
        <f>監査調書!B513</f>
        <v>○固定資産管理台帳は整備されているか</v>
      </c>
      <c r="NO4" s="183" t="str">
        <f>監査調書!B514</f>
        <v>〇令和６年度に取得物品等がある場合、固定資産の増が行われているか</v>
      </c>
      <c r="NP4" s="183" t="str">
        <f>監査調書!B515</f>
        <v>〇令和６年度に廃棄（又は売却）物品等がある場合、固定資産の減、固定資産管理台帳からの削除が行われているか</v>
      </c>
      <c r="NQ4" s="183" t="str">
        <f>監査調書!B517</f>
        <v>〇令和６年度に廃棄（又は売却）物品等がある場合、事業活動計算書の「固定資産売却益」又は</v>
      </c>
      <c r="NR4" s="183" t="str">
        <f>監査調書!B519</f>
        <v>○固定資産物品の現物は保育所に保管されているか</v>
      </c>
      <c r="NS4" s="183" t="str">
        <f>監査調書!B521</f>
        <v>〇その他の積立金を計上する場合は、同額の積立資産を積み立てているか</v>
      </c>
      <c r="NT4" s="8" t="str">
        <f>監査調書!B525</f>
        <v>○他の拠点(サービス)区分等からの繰入金収入があるか</v>
      </c>
      <c r="NU4" s="9" t="str">
        <f>監査調書!B526</f>
        <v>（有の場合）</v>
      </c>
      <c r="NV4" s="9"/>
      <c r="NW4" s="9"/>
      <c r="NX4" s="9" t="str">
        <f>監査調書!B531</f>
        <v>○法人本部や他の認定こども園など、他の拠点(サービス)区分への繰入金支出があるか</v>
      </c>
      <c r="NY4" s="9"/>
      <c r="NZ4" s="9"/>
      <c r="OA4" s="9"/>
      <c r="OB4" s="8" t="str">
        <f>監査調書!B531</f>
        <v>○法人本部や他の認定こども園など、他の拠点(サービス)区分への繰入金支出があるか</v>
      </c>
      <c r="OC4" s="8" t="str">
        <f>監査調書!B538</f>
        <v>○人件費積立資産への積立支出があるか</v>
      </c>
      <c r="OD4" s="188"/>
      <c r="OE4" s="8" t="str">
        <f>監査調書!B539</f>
        <v>○修繕積立資産への積立支出があるか</v>
      </c>
      <c r="OF4" s="9"/>
      <c r="OG4" s="8" t="str">
        <f>監査調書!B540</f>
        <v>○備品等購入積立資産への積立支出があるか</v>
      </c>
      <c r="OH4" s="188"/>
      <c r="OI4" s="8" t="str">
        <f>監査調書!B541</f>
        <v>○保育所施設・設備整備積立資産への積立支出があるか</v>
      </c>
      <c r="OJ4" s="188"/>
      <c r="OK4" s="80" t="str">
        <f>監査調書!B544</f>
        <v>ア　 積立資産の取崩し</v>
      </c>
      <c r="OL4" s="6"/>
      <c r="OM4" s="6"/>
      <c r="ON4" s="6"/>
      <c r="OO4" s="6"/>
      <c r="OP4" s="6"/>
      <c r="OQ4" s="79"/>
      <c r="OR4" s="80" t="str">
        <f>監査調書!B551</f>
        <v>イ　積立資産の目的外取崩し</v>
      </c>
      <c r="OS4" s="6"/>
      <c r="OT4" s="6"/>
      <c r="OU4" s="6"/>
      <c r="OV4" s="6"/>
      <c r="OW4" s="6"/>
      <c r="OX4" s="6"/>
      <c r="OY4" s="6"/>
      <c r="OZ4" s="80" t="str">
        <f>監査調書!B561</f>
        <v>ア　前期末支払資金残高の取り崩し</v>
      </c>
      <c r="PA4" s="6"/>
      <c r="PB4" s="6"/>
      <c r="PC4" s="6"/>
      <c r="PD4" s="80" t="str">
        <f>監査調書!B568</f>
        <v>イ　 当期留保率</v>
      </c>
      <c r="PE4" s="6"/>
      <c r="PF4" s="6"/>
      <c r="PG4" s="6"/>
      <c r="PH4" s="4"/>
      <c r="PI4" s="186"/>
      <c r="PJ4" s="4"/>
      <c r="PK4" s="186"/>
      <c r="PL4" s="80" t="str">
        <f>'表１（新基準）'!C12</f>
        <v>乳児</v>
      </c>
      <c r="PM4" s="6"/>
      <c r="PN4" s="6"/>
      <c r="PO4" s="6"/>
      <c r="PP4" s="80" t="str">
        <f>'表１（新基準）'!C13</f>
        <v>１歳児</v>
      </c>
      <c r="PQ4" s="6"/>
      <c r="PR4" s="79"/>
      <c r="PS4" s="6" t="str">
        <f>'表１（新基準）'!C14</f>
        <v>２歳児</v>
      </c>
      <c r="PT4" s="6"/>
      <c r="PU4" s="6"/>
      <c r="PV4" s="79"/>
      <c r="PW4" s="80" t="str">
        <f>'表１（新基準）'!C15</f>
        <v>３歳児　　　　　　　　　（注３）</v>
      </c>
      <c r="PX4" s="6"/>
      <c r="PY4" s="6"/>
      <c r="PZ4" s="79"/>
      <c r="QA4" s="80" t="str">
        <f>'表１（新基準）'!C16</f>
        <v>４歳以上児　　　　　（注３）</v>
      </c>
      <c r="QB4" s="6"/>
      <c r="QC4" s="6"/>
      <c r="QD4" s="79"/>
      <c r="QE4" s="6" t="str">
        <f>'表１（新基準）'!C17</f>
        <v>小計(注１)</v>
      </c>
      <c r="QF4" s="6"/>
      <c r="QG4" s="6"/>
      <c r="QH4" s="79"/>
      <c r="QI4" s="9" t="str">
        <f>'表１（新基準）'!$C$19</f>
        <v>加配</v>
      </c>
      <c r="QJ4" s="9"/>
      <c r="QK4" s="188"/>
      <c r="QL4" s="183" t="str">
        <f>'表１（新基準）'!$C$23</f>
        <v>計</v>
      </c>
      <c r="QM4" s="80" t="str">
        <f>'表１（新基準）'!C12</f>
        <v>乳児</v>
      </c>
      <c r="QN4" s="6"/>
      <c r="QO4" s="6"/>
      <c r="QP4" s="6"/>
      <c r="QQ4" s="80" t="str">
        <f>'表１（新基準）'!C13</f>
        <v>１歳児</v>
      </c>
      <c r="QR4" s="6"/>
      <c r="QS4" s="79"/>
      <c r="QT4" s="6" t="str">
        <f>'表１（新基準）'!C14</f>
        <v>２歳児</v>
      </c>
      <c r="QU4" s="6"/>
      <c r="QV4" s="6"/>
      <c r="QW4" s="79"/>
      <c r="QX4" s="80" t="str">
        <f>'表１（新基準）'!C15</f>
        <v>３歳児　　　　　　　　　（注３）</v>
      </c>
      <c r="QY4" s="6"/>
      <c r="QZ4" s="6"/>
      <c r="RA4" s="79"/>
      <c r="RB4" s="80" t="str">
        <f>'表１（新基準）'!C16</f>
        <v>４歳以上児　　　　　（注３）</v>
      </c>
      <c r="RC4" s="6"/>
      <c r="RD4" s="6"/>
      <c r="RE4" s="79"/>
      <c r="RF4" s="6" t="str">
        <f>'表１（新基準）'!C17</f>
        <v>小計(注１)</v>
      </c>
      <c r="RG4" s="6"/>
      <c r="RH4" s="6"/>
      <c r="RI4" s="79"/>
      <c r="RJ4" s="9" t="str">
        <f>'表１（新基準）'!$C$19</f>
        <v>加配</v>
      </c>
      <c r="RK4" s="9"/>
      <c r="RL4" s="188"/>
      <c r="RM4" s="8" t="str">
        <f>'表１（新基準）'!$C$23</f>
        <v>計</v>
      </c>
      <c r="RN4" s="80" t="str">
        <f>'表１（新基準）'!I30</f>
        <v>保育士</v>
      </c>
      <c r="RO4" s="6"/>
      <c r="RP4" s="6"/>
      <c r="RQ4" s="6"/>
      <c r="RR4" s="6"/>
      <c r="RS4" s="79"/>
      <c r="RT4" s="80" t="str">
        <f>'表１（新基準）'!L30</f>
        <v>その他</v>
      </c>
      <c r="RU4" s="6"/>
      <c r="RV4" s="6"/>
      <c r="RW4" s="6"/>
      <c r="RX4" s="6"/>
      <c r="RY4" s="6"/>
      <c r="RZ4" s="80" t="str">
        <f>'表１（新基準）'!O30</f>
        <v>保育士</v>
      </c>
      <c r="SA4" s="6"/>
      <c r="SB4" s="6"/>
      <c r="SC4" s="6"/>
      <c r="SD4" s="6"/>
      <c r="SE4" s="79"/>
      <c r="SF4" s="80" t="str">
        <f>'表１（新基準）'!R30</f>
        <v>その他</v>
      </c>
      <c r="SG4" s="6"/>
      <c r="SH4" s="6"/>
      <c r="SI4" s="6"/>
      <c r="SJ4" s="6"/>
      <c r="SK4" s="6"/>
      <c r="SL4" s="80">
        <f>'表１（新基準）'!AQ15</f>
        <v>0</v>
      </c>
      <c r="SM4" s="80" t="str">
        <f>表２!D10</f>
        <v xml:space="preserve"> 幼保連携型認定こども園の園長   　 (A1）</v>
      </c>
      <c r="SN4" s="6"/>
      <c r="SO4" s="6"/>
      <c r="SP4" s="6"/>
      <c r="SQ4" s="6"/>
      <c r="SR4" s="6"/>
      <c r="SS4" s="79"/>
      <c r="ST4" s="183" t="str">
        <f>表２!$E$7</f>
        <v>①保育教諭</v>
      </c>
      <c r="SU4" s="183" t="str">
        <f>表２!$F$7</f>
        <v>②看護師・保健師・准看護師（みなし保育教諭とする場合であり、常勤換算１人まで可）（注４）</v>
      </c>
      <c r="SV4" s="183" t="str">
        <f>表２!$G$8</f>
        <v xml:space="preserve">③小学校教諭・養護教諭（特例により配置基準上の人数に充てる場合）
</v>
      </c>
      <c r="SW4" s="183" t="str">
        <f>表２!$H$8</f>
        <v>④常勤２年相当の保育業務従事経験がある子育て支援員(注１)・家庭的保育者</v>
      </c>
      <c r="SX4" s="183" t="str">
        <f>表２!$I$7</f>
        <v>その他の職員</v>
      </c>
      <c r="SY4" s="183"/>
      <c r="SZ4" s="183" t="str">
        <f>表２!$K$7</f>
        <v>調理員</v>
      </c>
      <c r="TA4" s="183" t="str">
        <f>表２!$E$7</f>
        <v>①保育教諭</v>
      </c>
      <c r="TB4" s="183" t="str">
        <f>表２!$F$7</f>
        <v>②看護師・保健師・准看護師（みなし保育教諭とする場合であり、常勤換算１人まで可）（注４）</v>
      </c>
      <c r="TC4" s="183" t="str">
        <f>表２!$G$8</f>
        <v xml:space="preserve">③小学校教諭・養護教諭（特例により配置基準上の人数に充てる場合）
</v>
      </c>
      <c r="TD4" s="183" t="str">
        <f>表２!$H$8</f>
        <v>④常勤２年相当の保育業務従事経験がある子育て支援員(注１)・家庭的保育者</v>
      </c>
      <c r="TE4" s="183" t="str">
        <f>表２!$I$7</f>
        <v>その他の職員</v>
      </c>
      <c r="TF4" s="183"/>
      <c r="TG4" s="183" t="str">
        <f>表２!$K$7</f>
        <v>調理員</v>
      </c>
      <c r="TH4" s="183" t="str">
        <f>表２!$E$7</f>
        <v>①保育教諭</v>
      </c>
      <c r="TI4" s="183" t="str">
        <f>表２!$F$7</f>
        <v>②看護師・保健師・准看護師（みなし保育教諭とする場合であり、常勤換算１人まで可）（注４）</v>
      </c>
      <c r="TJ4" s="183" t="str">
        <f>表２!$G$8</f>
        <v xml:space="preserve">③小学校教諭・養護教諭（特例により配置基準上の人数に充てる場合）
</v>
      </c>
      <c r="TK4" s="183" t="str">
        <f>表２!$H$8</f>
        <v>④常勤２年相当の保育業務従事経験がある子育て支援員(注１)・家庭的保育者</v>
      </c>
      <c r="TL4" s="183" t="str">
        <f>表２!$I$7</f>
        <v>その他の職員</v>
      </c>
      <c r="TM4" s="183"/>
      <c r="TN4" s="183" t="str">
        <f>表２!$K$7</f>
        <v>調理員</v>
      </c>
      <c r="TO4" s="183" t="str">
        <f>表２!$E$7</f>
        <v>①保育教諭</v>
      </c>
      <c r="TP4" s="183" t="str">
        <f>表２!$F$7</f>
        <v>②看護師・保健師・准看護師（みなし保育教諭とする場合であり、常勤換算１人まで可）（注４）</v>
      </c>
      <c r="TQ4" s="183" t="str">
        <f>表２!$G$8</f>
        <v xml:space="preserve">③小学校教諭・養護教諭（特例により配置基準上の人数に充てる場合）
</v>
      </c>
      <c r="TR4" s="183" t="str">
        <f>表２!$H$8</f>
        <v>④常勤２年相当の保育業務従事経験がある子育て支援員(注１)・家庭的保育者</v>
      </c>
      <c r="TS4" s="183" t="str">
        <f>表２!$I$7</f>
        <v>その他の職員</v>
      </c>
      <c r="TT4" s="183"/>
      <c r="TU4" s="183" t="str">
        <f>表２!$K$7</f>
        <v>調理員</v>
      </c>
      <c r="TV4" s="183" t="str">
        <f>表２!$E$7</f>
        <v>①保育教諭</v>
      </c>
      <c r="TW4" s="183" t="str">
        <f>表２!$F$7</f>
        <v>②看護師・保健師・准看護師（みなし保育教諭とする場合であり、常勤換算１人まで可）（注４）</v>
      </c>
      <c r="TX4" s="183" t="str">
        <f>表２!$G$8</f>
        <v xml:space="preserve">③小学校教諭・養護教諭（特例により配置基準上の人数に充てる場合）
</v>
      </c>
      <c r="TY4" s="183" t="str">
        <f>表２!$H$8</f>
        <v>④常勤２年相当の保育業務従事経験がある子育て支援員(注１)・家庭的保育者</v>
      </c>
      <c r="TZ4" s="183" t="str">
        <f>表２!$I$7</f>
        <v>その他の職員</v>
      </c>
      <c r="UA4" s="183"/>
      <c r="UB4" s="183" t="str">
        <f>表２!$K$7</f>
        <v>調理員</v>
      </c>
      <c r="UC4" s="183" t="str">
        <f>表２!$E$7</f>
        <v>①保育教諭</v>
      </c>
      <c r="UD4" s="183" t="str">
        <f>表２!$F$7</f>
        <v>②看護師・保健師・准看護師（みなし保育教諭とする場合であり、常勤換算１人まで可）（注４）</v>
      </c>
      <c r="UE4" s="183" t="str">
        <f>表２!$G$8</f>
        <v xml:space="preserve">③小学校教諭・養護教諭（特例により配置基準上の人数に充てる場合）
</v>
      </c>
      <c r="UF4" s="183" t="str">
        <f>表２!$H$8</f>
        <v>④常勤２年相当の保育業務従事経験がある子育て支援員(注１)・家庭的保育者</v>
      </c>
      <c r="UG4" s="183" t="str">
        <f>表２!$I$7</f>
        <v>その他の職員</v>
      </c>
      <c r="UH4" s="183"/>
      <c r="UI4" s="183" t="str">
        <f>表２!$K$7</f>
        <v>調理員</v>
      </c>
      <c r="UJ4" s="183" t="str">
        <f>表２!$E$7</f>
        <v>①保育教諭</v>
      </c>
      <c r="UK4" s="183" t="str">
        <f>表２!$F$7</f>
        <v>②看護師・保健師・准看護師（みなし保育教諭とする場合であり、常勤換算１人まで可）（注４）</v>
      </c>
      <c r="UL4" s="183" t="str">
        <f>表２!$G$8</f>
        <v xml:space="preserve">③小学校教諭・養護教諭（特例により配置基準上の人数に充てる場合）
</v>
      </c>
      <c r="UM4" s="183" t="str">
        <f>表２!$H$8</f>
        <v>④常勤２年相当の保育業務従事経験がある子育て支援員(注１)・家庭的保育者</v>
      </c>
      <c r="UN4" s="183" t="str">
        <f>表２!$I$7</f>
        <v>その他の職員</v>
      </c>
      <c r="UO4" s="183"/>
      <c r="UP4" s="183" t="str">
        <f>表２!$K$7</f>
        <v>調理員</v>
      </c>
      <c r="UQ4" s="183" t="str">
        <f>表２!$E$7</f>
        <v>①保育教諭</v>
      </c>
      <c r="UR4" s="183" t="str">
        <f>表２!$F$7</f>
        <v>②看護師・保健師・准看護師（みなし保育教諭とする場合であり、常勤換算１人まで可）（注４）</v>
      </c>
      <c r="US4" s="183" t="str">
        <f>表２!$G$8</f>
        <v xml:space="preserve">③小学校教諭・養護教諭（特例により配置基準上の人数に充てる場合）
</v>
      </c>
      <c r="UT4" s="183" t="str">
        <f>表２!$H$8</f>
        <v>④常勤２年相当の保育業務従事経験がある子育て支援員(注１)・家庭的保育者</v>
      </c>
      <c r="UU4" s="183" t="str">
        <f>表２!$I$7</f>
        <v>その他の職員</v>
      </c>
      <c r="UV4" s="183"/>
      <c r="UW4" s="183" t="str">
        <f>表２!$K$7</f>
        <v>調理員</v>
      </c>
      <c r="UX4" s="80" t="str">
        <f>表２!D19</f>
        <v xml:space="preserve"> (D)のうち非常勤(注３)の職員数 (F）
※各職員の勤務時間について表３に記載</v>
      </c>
      <c r="UY4" s="6"/>
      <c r="UZ4" s="6"/>
      <c r="VA4" s="79"/>
      <c r="VB4" s="188" t="str">
        <f>表２!D20</f>
        <v>（F)の職員の常勤換算後人数    （G）
【①保育教諭②看護師等③教諭の計】</v>
      </c>
      <c r="VC4" s="183" t="str">
        <f>表２!D22</f>
        <v xml:space="preserve">（F)の職員の常勤換算後人数    （H）
【①②③及び④常勤２年支援員等】
 </v>
      </c>
      <c r="VD4" s="189"/>
      <c r="VE4" s="186"/>
      <c r="VF4" s="183" t="str">
        <f>表３!C24</f>
        <v>①～③小計</v>
      </c>
      <c r="VG4" s="183" t="str">
        <f>表３!C28</f>
        <v>①～④合計</v>
      </c>
      <c r="VH4" s="4"/>
      <c r="VI4" s="4"/>
      <c r="VJ4" s="4"/>
      <c r="VK4" s="80" t="str">
        <f>表４!C8</f>
        <v>【監査前月 月１日現在】</v>
      </c>
      <c r="VL4" s="6"/>
      <c r="VM4" s="6"/>
      <c r="VN4" s="6"/>
      <c r="VO4" s="6"/>
      <c r="VP4" s="6"/>
      <c r="VQ4" s="6"/>
      <c r="VR4" s="79"/>
      <c r="VS4" s="4"/>
      <c r="VT4" s="236" t="str">
        <f>表４!C19</f>
        <v>【監査前月 月１日現在】</v>
      </c>
      <c r="VU4" s="236"/>
      <c r="VV4" s="236"/>
      <c r="VW4" s="236"/>
      <c r="VX4" s="236"/>
      <c r="VY4" s="236"/>
      <c r="VZ4" s="236"/>
      <c r="WA4" s="236"/>
      <c r="WB4" s="236"/>
      <c r="WC4" s="236"/>
      <c r="WD4" s="353"/>
      <c r="WE4" s="236"/>
      <c r="WF4" s="236"/>
      <c r="WG4" s="236"/>
      <c r="WH4" s="236"/>
      <c r="WI4" s="353"/>
      <c r="WJ4" s="353"/>
      <c r="WK4" s="236"/>
      <c r="WL4" s="236"/>
      <c r="WM4" s="236"/>
      <c r="WN4" s="236"/>
      <c r="WO4" s="236"/>
      <c r="WP4" s="236"/>
      <c r="WQ4" s="236"/>
      <c r="WR4" s="236"/>
      <c r="WS4" s="236"/>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row>
    <row r="5" spans="1:1717" x14ac:dyDescent="0.4">
      <c r="A5" s="4"/>
      <c r="B5" s="4"/>
      <c r="C5" s="4"/>
      <c r="D5" s="4"/>
      <c r="E5" s="4"/>
      <c r="F5" s="4"/>
      <c r="G5" s="183" t="str">
        <f>監査調書!B12</f>
        <v>(１)施設の目的及び運営の方針</v>
      </c>
      <c r="H5" s="183" t="str">
        <f>監査調書!B13</f>
        <v>(２) 提供する教育・保育の内容
　（教育課程その他の教育及び保育の内容、保護者に対する子育ての支援の内容）</v>
      </c>
      <c r="I5" s="183" t="str">
        <f>監査調書!B15</f>
        <v>(３) 職員の職種、員数及び職務の内容（職員組織に関する事項）</v>
      </c>
      <c r="J5" s="183" t="str">
        <f>監査調書!B16</f>
        <v>(４) 保育の提供を行う日及び時間並びに提供を行わない日
　（学年、学期、教育・保育を行う日時数、教育・保育を行わない日、開園時間）</v>
      </c>
      <c r="K5" s="183" t="str">
        <f>監査調書!B18</f>
        <v>(５) 保護者から受領する費用の種類、支払を求める理由及びその額
　（保育料その他の費用徴収に関する事項）</v>
      </c>
      <c r="L5" s="183" t="str">
        <f>監査調書!B20</f>
        <v>(６) 乳児、満１･２歳児及び満３歳以上児の区分ごとの利用定員</v>
      </c>
      <c r="M5" s="183" t="str">
        <f>監査調書!B21</f>
        <v>(７) 認定こども園の利用の開始及び終了に関する事項並びに利用に当たっての留意事項
　（入園、退園、転園、休園及び卒園に関する事項）</v>
      </c>
      <c r="N5" s="183" t="str">
        <f>監査調書!B23</f>
        <v>(８) 緊急時等における対応方法</v>
      </c>
      <c r="O5" s="183" t="str">
        <f>監査調書!B24</f>
        <v>(９) 非常災害対策</v>
      </c>
      <c r="P5" s="183" t="str">
        <f>監査調書!B25</f>
        <v>(10) 虐待の防止のための措置に関する事項</v>
      </c>
      <c r="Q5" s="183" t="str">
        <f>監査調書!B26</f>
        <v>(11) その他施設の運営に関する重要事項</v>
      </c>
      <c r="R5" s="183" t="str">
        <f>監査調書!B29</f>
        <v>□保護者に対して入所時に、運営規程の概要、職員の勤務体制、利用者負担等、重要事項を記した文書を交付して説明を行い、保護者の同意を得ているか。</v>
      </c>
      <c r="S5" s="183" t="str">
        <f>監査調書!B31</f>
        <v>□認定こども園の見やすい場所に、運営規程の概要、職員の勤務体制、利用者負担等、重要事項を掲示しているか。</v>
      </c>
      <c r="T5" s="4"/>
      <c r="U5" s="4"/>
      <c r="V5" s="4"/>
      <c r="W5" s="4"/>
      <c r="X5" s="4"/>
      <c r="Y5" s="4"/>
      <c r="Z5" s="183" t="str">
        <f>監査調書!J48</f>
        <v>掲示</v>
      </c>
      <c r="AA5" s="183" t="str">
        <f>監査調書!N48</f>
        <v>備え付け</v>
      </c>
      <c r="AB5" s="183" t="str">
        <f>監査調書!S48</f>
        <v>交付</v>
      </c>
      <c r="AC5" s="4"/>
      <c r="AD5" s="4"/>
      <c r="AE5" s="183" t="str">
        <f>監査調書!O51</f>
        <v>年</v>
      </c>
      <c r="AF5" s="183" t="str">
        <f>監査調書!T51</f>
        <v>月</v>
      </c>
      <c r="AG5" s="183" t="str">
        <f>監査調書!Y51</f>
        <v>日</v>
      </c>
      <c r="AH5" s="4"/>
      <c r="AI5" s="4"/>
      <c r="AJ5" s="4"/>
      <c r="AK5" s="4"/>
      <c r="AL5" s="4"/>
      <c r="AM5" s="186"/>
      <c r="AN5" s="186"/>
      <c r="AO5" s="4"/>
      <c r="AP5" s="4"/>
      <c r="AQ5" s="4"/>
      <c r="AR5" s="4"/>
      <c r="AS5" s="4"/>
      <c r="AT5" s="4"/>
      <c r="AU5" s="4"/>
      <c r="AV5" s="186"/>
      <c r="AW5" s="80" t="str">
        <f>監査調書!B87</f>
        <v>利用定員(人)</v>
      </c>
      <c r="AX5" s="6"/>
      <c r="AY5" s="79"/>
      <c r="AZ5" s="80" t="str">
        <f>監査調書!B88</f>
        <v>入所児童数(人)</v>
      </c>
      <c r="BA5" s="6"/>
      <c r="BB5" s="79"/>
      <c r="BC5" s="186"/>
      <c r="BD5" s="80" t="str">
        <f>監査調書!B96</f>
        <v>利用定員(人)</v>
      </c>
      <c r="BE5" s="6"/>
      <c r="BF5" s="79"/>
      <c r="BG5" s="80" t="str">
        <f>監査調書!B97</f>
        <v>入所児童数(人)</v>
      </c>
      <c r="BH5" s="6"/>
      <c r="BI5" s="79"/>
      <c r="BJ5" s="186"/>
      <c r="BK5" s="4"/>
      <c r="BL5" s="4"/>
      <c r="BM5" s="4"/>
      <c r="BN5" s="4"/>
      <c r="BO5" s="456" t="str">
        <f>監査調書!I110</f>
        <v>ID付与者</v>
      </c>
      <c r="BP5" s="456" t="str">
        <f>監査調書!V110</f>
        <v>氏名</v>
      </c>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183" t="str">
        <f>監査調書!B179</f>
        <v>　・苦情の受付件数</v>
      </c>
      <c r="CZ5" s="183" t="str">
        <f>監査調書!B180</f>
        <v>　・第三者委員への苦情受付の報告件数</v>
      </c>
      <c r="DA5" s="183" t="str">
        <f>監査調書!B181</f>
        <v>　・第三者委員への苦情解決結果の報告件数</v>
      </c>
      <c r="DB5" s="183" t="str">
        <f>監査調書!B182</f>
        <v>　・苦情解決結果の公表件数</v>
      </c>
      <c r="DC5" s="8" t="str">
        <f>監査調書!B183</f>
        <v>　・公表の方法及び時期</v>
      </c>
      <c r="DD5" s="183"/>
      <c r="DE5" s="4"/>
      <c r="DF5" s="4"/>
      <c r="DG5" s="4"/>
      <c r="DH5" s="4"/>
      <c r="DI5" s="4" t="str">
        <f>監査調書!B200</f>
        <v>具体的な内容</v>
      </c>
      <c r="DJ5" s="4"/>
      <c r="DK5" s="4"/>
      <c r="DL5" s="4"/>
      <c r="DM5" s="4"/>
      <c r="DN5" s="4"/>
      <c r="DO5" s="4"/>
      <c r="DP5" s="6" t="str">
        <f>監査調書!B220</f>
        <v>消火設備</v>
      </c>
      <c r="DQ5" s="6"/>
      <c r="DR5" s="6"/>
      <c r="DS5" s="6"/>
      <c r="DT5" s="6"/>
      <c r="DU5" s="80" t="str">
        <f>監査調書!B221</f>
        <v>警報設備</v>
      </c>
      <c r="DV5" s="6"/>
      <c r="DW5" s="6"/>
      <c r="DX5" s="6"/>
      <c r="DY5" s="6"/>
      <c r="DZ5" s="6"/>
      <c r="EA5" s="6"/>
      <c r="EB5" s="6"/>
      <c r="EC5" s="6"/>
      <c r="ED5" s="6"/>
      <c r="EE5" s="79"/>
      <c r="EF5" s="80" t="str">
        <f>監査調書!B223</f>
        <v>避難設備</v>
      </c>
      <c r="EG5" s="6"/>
      <c r="EH5" s="6"/>
      <c r="EI5" s="6"/>
      <c r="EJ5" s="79"/>
      <c r="EK5" s="183" t="str">
        <f>監査調書!B227</f>
        <v>い記録しているか　　　　　　　　</v>
      </c>
      <c r="EL5" s="186"/>
      <c r="EM5" s="4"/>
      <c r="EN5" s="4"/>
      <c r="EO5" s="183" t="str">
        <f>監査調書!B233</f>
        <v>・防犯設備(防犯カメラ、防犯ブザー、職員が携帯する防犯ベル等)対策</v>
      </c>
      <c r="EP5" s="183" t="str">
        <f>監査調書!B234</f>
        <v>・防犯講習・防犯訓練の実施や不審者対応マニュアルの整備</v>
      </c>
      <c r="EQ5" s="183" t="str">
        <f>監査調書!B235</f>
        <v>・警察等関係機関や地域住民等との連携による協力体制</v>
      </c>
      <c r="ER5" s="183" t="str">
        <f>監査調書!B236</f>
        <v>・その他の具体的な対策　　　　　　　　　　　　　　　　　　</v>
      </c>
      <c r="ES5" s="183"/>
      <c r="ET5" s="183"/>
      <c r="EU5" s="183"/>
      <c r="EV5" s="183"/>
      <c r="EW5" s="4"/>
      <c r="EX5" s="4"/>
      <c r="EY5" s="4"/>
      <c r="EZ5" s="4"/>
      <c r="FA5" s="4"/>
      <c r="FB5" s="4"/>
      <c r="FC5" s="4"/>
      <c r="FD5" s="4"/>
      <c r="FE5" s="4"/>
      <c r="FF5" s="4"/>
      <c r="FG5" s="186"/>
      <c r="FH5" s="183" t="str">
        <f>監査調書!N261</f>
        <v>年</v>
      </c>
      <c r="FI5" s="183" t="str">
        <f>監査調書!S261</f>
        <v>月</v>
      </c>
      <c r="FJ5" s="183" t="str">
        <f>監査調書!X264</f>
        <v>日</v>
      </c>
      <c r="FK5" s="186"/>
      <c r="FL5" s="183" t="str">
        <f>監査調書!N264</f>
        <v>年</v>
      </c>
      <c r="FM5" s="183" t="str">
        <f>監査調書!S264</f>
        <v>月</v>
      </c>
      <c r="FN5" s="8" t="str">
        <f>監査調書!X261</f>
        <v>日</v>
      </c>
      <c r="FO5" s="4"/>
      <c r="FP5" s="4"/>
      <c r="FQ5" s="186"/>
      <c r="FR5" s="183" t="str">
        <f>監査調書!N268</f>
        <v>年</v>
      </c>
      <c r="FS5" s="183" t="str">
        <f>監査調書!S268</f>
        <v>月</v>
      </c>
      <c r="FT5" s="183" t="str">
        <f>監査調書!X268</f>
        <v>日</v>
      </c>
      <c r="FU5" s="186"/>
      <c r="FV5" s="183" t="str">
        <f>監査調書!N270</f>
        <v>年</v>
      </c>
      <c r="FW5" s="183" t="str">
        <f>監査調書!S270</f>
        <v>月</v>
      </c>
      <c r="FX5" s="8" t="str">
        <f>監査調書!X270</f>
        <v>日</v>
      </c>
      <c r="FY5" s="183" t="str">
        <f>監査調書!B272</f>
        <v>　・地震</v>
      </c>
      <c r="FZ5" s="183" t="str">
        <f>監査調書!B273</f>
        <v>　・風水害</v>
      </c>
      <c r="GA5" s="183" t="str">
        <f>監査調書!B274</f>
        <v>　・原子力災害　※出雲市･安来市･雲南市に所在する認定こども園</v>
      </c>
      <c r="GB5" s="299"/>
      <c r="GC5" s="299"/>
      <c r="GD5" s="186"/>
      <c r="GE5" s="186"/>
      <c r="GF5" s="186"/>
      <c r="GG5" s="186"/>
      <c r="GH5" s="186"/>
      <c r="GI5" s="186"/>
      <c r="GJ5" s="186"/>
      <c r="GK5" s="186"/>
      <c r="GL5" s="186"/>
      <c r="GM5" s="186"/>
      <c r="GN5" s="186"/>
      <c r="GO5" s="186"/>
      <c r="GP5" s="186"/>
      <c r="GQ5" s="186"/>
      <c r="GR5" s="183" t="str">
        <f>監査調書!B304</f>
        <v>　※長期的及び短期的な指導計画</v>
      </c>
      <c r="GS5" s="183" t="str">
        <f>監査調書!B306</f>
        <v>◎指導計画の評価、反省はされているか</v>
      </c>
      <c r="GT5" s="183" t="str">
        <f>監査調書!B310</f>
        <v>は記録されているか</v>
      </c>
      <c r="GU5" s="4"/>
      <c r="GV5" s="4"/>
      <c r="GW5" s="186"/>
      <c r="GX5" s="4"/>
      <c r="GY5" s="4"/>
      <c r="GZ5" s="4"/>
      <c r="HA5" s="4"/>
      <c r="HB5" s="186"/>
      <c r="HC5" s="186"/>
      <c r="HD5" s="186" t="str">
        <f>監査調書!B334</f>
        <v>・親子相互の交流の場を開設し、子育てに関する相談に応じ、必要な情報提供等を行う</v>
      </c>
      <c r="HE5" s="186" t="str">
        <f>監査調書!B335</f>
        <v>・家庭に職員を派遣し、子育てに関する保護者からの相談に応じ、必要な情報提供等を行う</v>
      </c>
      <c r="HF5" s="186" t="str">
        <f>監査調書!B336</f>
        <v>・保護者の疾病等により家庭での保育が一時的に困難となった子どもの保護を行う</v>
      </c>
      <c r="HG5" s="186" t="str">
        <f>監査調書!B337</f>
        <v>・子育て支援を希望する保護者と、子育て支援を実施する者との間の連絡及び調整を行う</v>
      </c>
      <c r="HH5" s="186" t="str">
        <f>監査調書!B338</f>
        <v>・地域の子育て支援を行う者に対する必要な情報の提供及び助言を行う</v>
      </c>
      <c r="HI5" s="4"/>
      <c r="HJ5" s="4"/>
      <c r="HK5" s="183" t="str">
        <f>監査調書!K344</f>
        <v>回</v>
      </c>
      <c r="HL5" s="183" t="str">
        <f>監査調書!M344</f>
        <v>実施した月</v>
      </c>
      <c r="HM5" s="4"/>
      <c r="HN5" s="186"/>
      <c r="HO5" s="183" t="str">
        <f>監査調書!K347</f>
        <v>回</v>
      </c>
      <c r="HP5" s="8" t="str">
        <f>監査調書!M347</f>
        <v>実施した月</v>
      </c>
      <c r="HQ5" s="4" t="str">
        <f>監査調書!K348</f>
        <v>回</v>
      </c>
      <c r="HR5" s="186"/>
      <c r="HS5" s="4"/>
      <c r="HT5" s="186"/>
      <c r="HU5" s="183" t="str">
        <f>監査調書!B358</f>
        <v>　・寝返りのできない乳児は仰向けに寝かしているか</v>
      </c>
      <c r="HV5" s="183" t="str">
        <f>監査調書!B359</f>
        <v>　・睡眠中の子どもの顔色、呼吸状態をきめ細かく観察しているか</v>
      </c>
      <c r="HW5" s="4"/>
      <c r="HX5" s="4"/>
      <c r="HY5" s="4"/>
      <c r="HZ5" s="4"/>
      <c r="IA5" s="186"/>
      <c r="IB5" s="186"/>
      <c r="IC5" s="4" t="str">
        <f>監査調書!AN381</f>
        <v>回</v>
      </c>
      <c r="ID5" s="4"/>
      <c r="IE5" s="183" t="str">
        <f>監査調書!B387</f>
        <v xml:space="preserve"> 午前のおやつ</v>
      </c>
      <c r="IF5" s="183" t="str">
        <f>監査調書!N387</f>
        <v>昼食</v>
      </c>
      <c r="IG5" s="183" t="str">
        <f>監査調書!V387</f>
        <v xml:space="preserve"> 午後のおやつ</v>
      </c>
      <c r="IH5" s="183" t="str">
        <f>監査調書!N388</f>
        <v>昼食</v>
      </c>
      <c r="II5" s="8" t="str">
        <f>監査調書!V388</f>
        <v xml:space="preserve"> 午後のおやつ</v>
      </c>
      <c r="IJ5" s="183" t="str">
        <f>監査調書!B392</f>
        <v>　・給食予定･実施献立表及び給食日誌</v>
      </c>
      <c r="IK5" s="183" t="str">
        <f>監査調書!B393</f>
        <v xml:space="preserve">　・栄養出納表 </v>
      </c>
      <c r="IL5" s="183" t="str">
        <f>監査調書!B394</f>
        <v>　・調味料による食塩摂取状況</v>
      </c>
      <c r="IM5" s="183" t="str">
        <f>監査調書!B396</f>
        <v>　・給食用スキムミルク受払台帳（注）</v>
      </c>
      <c r="IN5" s="186"/>
      <c r="IO5" s="183" t="str">
        <f>監査調書!B404</f>
        <v>食物アレルギーのある子への対応</v>
      </c>
      <c r="IP5" s="183" t="str">
        <f>監査調書!B407</f>
        <v>３歳未満児に対する献立、調理についての配慮事項</v>
      </c>
      <c r="IQ5" s="8" t="str">
        <f>監査調書!B410</f>
        <v>離乳食についての配慮事項</v>
      </c>
      <c r="IR5" s="186"/>
      <c r="IS5" s="186"/>
      <c r="IT5" s="4"/>
      <c r="IU5" s="4"/>
      <c r="IV5" s="4"/>
      <c r="IW5" s="456" t="str">
        <f>監査調書!J424</f>
        <v>給食</v>
      </c>
      <c r="IX5" s="456" t="str">
        <f>監査調書!S424</f>
        <v>うち調味料</v>
      </c>
      <c r="IY5" s="4"/>
      <c r="IZ5" s="4"/>
      <c r="JA5" s="4"/>
      <c r="JB5" s="4"/>
      <c r="JC5" s="4"/>
      <c r="JD5" s="183" t="str">
        <f>監査調書!$N$439</f>
        <v>４月</v>
      </c>
      <c r="JE5" s="183" t="str">
        <f>監査調書!$P$439</f>
        <v>５月</v>
      </c>
      <c r="JF5" s="183" t="str">
        <f>監査調書!$R$439</f>
        <v>６月</v>
      </c>
      <c r="JG5" s="183" t="str">
        <f>監査調書!$T$439</f>
        <v>７月</v>
      </c>
      <c r="JH5" s="183" t="str">
        <f>監査調書!$V$439</f>
        <v>８月</v>
      </c>
      <c r="JI5" s="183" t="str">
        <f>監査調書!$X$439</f>
        <v>９月</v>
      </c>
      <c r="JJ5" s="183" t="str">
        <f>監査調書!$Z$439</f>
        <v>10月</v>
      </c>
      <c r="JK5" s="183" t="str">
        <f>監査調書!$AB$439</f>
        <v>11月</v>
      </c>
      <c r="JL5" s="183" t="str">
        <f>監査調書!$AD$439</f>
        <v>12月</v>
      </c>
      <c r="JM5" s="183" t="str">
        <f>監査調書!$AF$439</f>
        <v>１月</v>
      </c>
      <c r="JN5" s="183" t="str">
        <f>監査調書!$AH$439</f>
        <v>２月</v>
      </c>
      <c r="JO5" s="183" t="str">
        <f>監査調書!$AJ$439</f>
        <v>３月</v>
      </c>
      <c r="JP5" s="80" t="str">
        <f>監査調書!G441</f>
        <v>通常検便実施者数</v>
      </c>
      <c r="JQ5" s="6"/>
      <c r="JR5" s="6"/>
      <c r="JS5" s="6"/>
      <c r="JT5" s="6"/>
      <c r="JU5" s="6"/>
      <c r="JV5" s="6"/>
      <c r="JW5" s="6"/>
      <c r="JX5" s="6"/>
      <c r="JY5" s="6"/>
      <c r="JZ5" s="6"/>
      <c r="KA5" s="79"/>
      <c r="KB5" s="80" t="str">
        <f>監査調書!G442</f>
        <v>Ｏ157検査実施者数</v>
      </c>
      <c r="KC5" s="6"/>
      <c r="KD5" s="6"/>
      <c r="KE5" s="6"/>
      <c r="KF5" s="6"/>
      <c r="KG5" s="6"/>
      <c r="KH5" s="6"/>
      <c r="KI5" s="6"/>
      <c r="KJ5" s="6"/>
      <c r="KK5" s="6"/>
      <c r="KL5" s="6"/>
      <c r="KM5" s="79"/>
      <c r="KN5" s="80" t="str">
        <f>監査調書!G443</f>
        <v>対象者数</v>
      </c>
      <c r="KO5" s="6"/>
      <c r="KP5" s="6"/>
      <c r="KQ5" s="6"/>
      <c r="KR5" s="6"/>
      <c r="KS5" s="6"/>
      <c r="KT5" s="6"/>
      <c r="KU5" s="6"/>
      <c r="KV5" s="6"/>
      <c r="KW5" s="6"/>
      <c r="KX5" s="6"/>
      <c r="KY5" s="79"/>
      <c r="KZ5" s="80" t="str">
        <f>監査調書!G444</f>
        <v>通常検便実施者数</v>
      </c>
      <c r="LA5" s="6"/>
      <c r="LB5" s="6"/>
      <c r="LC5" s="6"/>
      <c r="LD5" s="6"/>
      <c r="LE5" s="6"/>
      <c r="LF5" s="6"/>
      <c r="LG5" s="6"/>
      <c r="LH5" s="6"/>
      <c r="LI5" s="6"/>
      <c r="LJ5" s="6"/>
      <c r="LK5" s="79"/>
      <c r="LL5" s="80" t="str">
        <f>監査調書!G445</f>
        <v>Ｏ157検査実施者数</v>
      </c>
      <c r="LM5" s="6"/>
      <c r="LN5" s="6"/>
      <c r="LO5" s="6"/>
      <c r="LP5" s="6"/>
      <c r="LQ5" s="6"/>
      <c r="LR5" s="6"/>
      <c r="LS5" s="6"/>
      <c r="LT5" s="6"/>
      <c r="LU5" s="6"/>
      <c r="LV5" s="6"/>
      <c r="LW5" s="79"/>
      <c r="LX5" s="80" t="str">
        <f>監査調書!G446</f>
        <v>対象者数</v>
      </c>
      <c r="LY5" s="6"/>
      <c r="LZ5" s="6"/>
      <c r="MA5" s="6"/>
      <c r="MB5" s="6"/>
      <c r="MC5" s="6"/>
      <c r="MD5" s="6"/>
      <c r="ME5" s="6"/>
      <c r="MF5" s="6"/>
      <c r="MG5" s="6"/>
      <c r="MH5" s="6"/>
      <c r="MI5" s="79"/>
      <c r="MJ5" s="80" t="str">
        <f>監査調書!G447</f>
        <v>通常検便実施者数</v>
      </c>
      <c r="MK5" s="6"/>
      <c r="ML5" s="6"/>
      <c r="MM5" s="6"/>
      <c r="MN5" s="6"/>
      <c r="MO5" s="6"/>
      <c r="MP5" s="6"/>
      <c r="MQ5" s="6"/>
      <c r="MR5" s="6"/>
      <c r="MS5" s="6"/>
      <c r="MT5" s="6"/>
      <c r="MU5" s="79"/>
      <c r="MV5" s="189"/>
      <c r="MW5" s="4"/>
      <c r="MX5" s="4"/>
      <c r="MY5" s="4"/>
      <c r="MZ5" s="4"/>
      <c r="NA5" s="4"/>
      <c r="NB5" s="4"/>
      <c r="NC5" s="4"/>
      <c r="ND5" s="4"/>
      <c r="NE5" s="4"/>
      <c r="NF5" s="4"/>
      <c r="NG5" s="4"/>
      <c r="NH5" s="4"/>
      <c r="NI5" s="4"/>
      <c r="NJ5" s="4"/>
      <c r="NK5" s="4"/>
      <c r="NL5" s="4"/>
      <c r="NM5" s="4"/>
      <c r="NN5" s="4"/>
      <c r="NO5" s="4"/>
      <c r="NP5" s="4"/>
      <c r="NQ5" s="4"/>
      <c r="NR5" s="4"/>
      <c r="NS5" s="309"/>
      <c r="NT5" s="186"/>
      <c r="NU5" s="183" t="str">
        <f>監査調書!B527</f>
        <v>繰入元</v>
      </c>
      <c r="NV5" s="183" t="str">
        <f>監査調書!I527</f>
        <v>繰入額（円）</v>
      </c>
      <c r="NW5" s="8" t="str">
        <f>監査調書!Q527</f>
        <v>使途（具体的に記載）</v>
      </c>
      <c r="NY5" s="8" t="str">
        <f>監査調書!B533</f>
        <v>繰入元</v>
      </c>
      <c r="NZ5" s="8" t="str">
        <f>監査調書!I533</f>
        <v>繰入額（円）</v>
      </c>
      <c r="OA5" s="183" t="str">
        <f>監査調書!Q533</f>
        <v>使途（具体的に記載）</v>
      </c>
      <c r="OB5" s="186"/>
      <c r="OC5" s="186"/>
      <c r="OD5" s="183" t="str">
        <f>監査調書!Y538</f>
        <v>有の場合の金額</v>
      </c>
      <c r="OE5" s="186"/>
      <c r="OF5" s="8" t="str">
        <f>監査調書!Y539</f>
        <v>有の場合の金額</v>
      </c>
      <c r="OG5" s="186"/>
      <c r="OH5" s="183" t="str">
        <f>監査調書!Y540</f>
        <v>有の場合の金額</v>
      </c>
      <c r="OI5" s="186"/>
      <c r="OJ5" s="183" t="str">
        <f>監査調書!Y541</f>
        <v>有の場合の金額</v>
      </c>
      <c r="OK5" s="80" t="str">
        <f>監査調書!B545</f>
        <v>○積立資産を目的に沿って取り崩したか</v>
      </c>
      <c r="OL5" s="9"/>
      <c r="OM5" s="9"/>
      <c r="ON5" s="9"/>
      <c r="OO5" s="9"/>
      <c r="OP5" s="9"/>
      <c r="OQ5" s="9"/>
      <c r="OR5" s="8" t="str">
        <f>監査調書!B552</f>
        <v>○積立資産を積立目的以外のために取り崩したか</v>
      </c>
      <c r="OS5" s="9"/>
      <c r="OT5" s="9"/>
      <c r="OU5" s="9"/>
      <c r="OV5" s="9"/>
      <c r="OW5" s="9"/>
      <c r="OX5" s="188"/>
      <c r="OY5" s="8" t="str">
        <f>監査調書!B558</f>
        <v>○土地取得に要する費用を取り崩す場合、施設整備が確実な場合に行っているか</v>
      </c>
      <c r="OZ5" s="80" t="str">
        <f>監査調書!B562</f>
        <v>　○前期末支払資金残高を取り崩したか</v>
      </c>
      <c r="PA5" s="6"/>
      <c r="PB5" s="6"/>
      <c r="PC5" s="6"/>
      <c r="PD5" s="183" t="str">
        <f>監査調書!B569</f>
        <v>○当期留保率</v>
      </c>
      <c r="PE5" s="183" t="str">
        <f>監査調書!D570</f>
        <v>当期資金収支差額</v>
      </c>
      <c r="PF5" s="183" t="str">
        <f>監査調書!P570</f>
        <v>積立資産積立支出</v>
      </c>
      <c r="PG5" s="183" t="str">
        <f>監査調書!AB570</f>
        <v>収入決算額</v>
      </c>
      <c r="PH5" s="4"/>
      <c r="PI5" s="186"/>
      <c r="PJ5" s="4"/>
      <c r="PK5" s="186"/>
      <c r="PL5" s="80" t="str">
        <f>'表１（新基準）'!$G$10</f>
        <v>園児数（人）</v>
      </c>
      <c r="PM5" s="6"/>
      <c r="PN5" s="79"/>
      <c r="PO5" s="80" t="str">
        <f>'表１（新基準）'!$K$10</f>
        <v>保育教諭
（人）</v>
      </c>
      <c r="PP5" s="80" t="str">
        <f>'表１（新基準）'!$G$10</f>
        <v>園児数（人）</v>
      </c>
      <c r="PQ5" s="6"/>
      <c r="PR5" s="79"/>
      <c r="PS5" s="6" t="str">
        <f>'表１（新基準）'!$G$10</f>
        <v>園児数（人）</v>
      </c>
      <c r="PT5" s="6"/>
      <c r="PU5" s="79"/>
      <c r="PV5" s="111" t="str">
        <f>'表１（新基準）'!$K$10</f>
        <v>保育教諭
（人）</v>
      </c>
      <c r="PW5" s="80" t="str">
        <f>'表１（新基準）'!$G$10</f>
        <v>園児数（人）</v>
      </c>
      <c r="PX5" s="6"/>
      <c r="PY5" s="79"/>
      <c r="PZ5" s="111" t="str">
        <f>'表１（新基準）'!$K$10</f>
        <v>保育教諭
（人）</v>
      </c>
      <c r="QA5" s="80" t="str">
        <f>'表１（新基準）'!$G$10</f>
        <v>園児数（人）</v>
      </c>
      <c r="QB5" s="6"/>
      <c r="QC5" s="79"/>
      <c r="QD5" s="111" t="str">
        <f>'表１（新基準）'!$K$10</f>
        <v>保育教諭
（人）</v>
      </c>
      <c r="QE5" s="9" t="str">
        <f>'表１（新基準）'!$G$10</f>
        <v>園児数（人）</v>
      </c>
      <c r="QF5" s="9"/>
      <c r="QG5" s="188"/>
      <c r="QH5" s="183" t="str">
        <f>'表１（新基準）'!$K$10</f>
        <v>保育教諭
（人）</v>
      </c>
      <c r="QI5" s="188" t="str">
        <f>'表１（新基準）'!$D$19</f>
        <v>休憩保育教諭
【私立】の保育定員90名以下の場合は１人</v>
      </c>
      <c r="QJ5" s="183" t="str">
        <f>'表１（新基準）'!$D$20</f>
        <v>標準時間認定を受けた子どもが利用
【私立】については１人</v>
      </c>
      <c r="QK5" s="183" t="str">
        <f>'表１（新基準）'!$D$22</f>
        <v>主幹保育教諭等を専任化させるための代替保育教諭等
【私立】については２人（１人は非常勤可）</v>
      </c>
      <c r="QL5" s="189"/>
      <c r="QM5" s="80" t="str">
        <f>'表１（新基準）'!$M$10</f>
        <v>園児数（人）</v>
      </c>
      <c r="QN5" s="6"/>
      <c r="QO5" s="79"/>
      <c r="QP5" s="80" t="str">
        <f>'表１（新基準）'!$S$10</f>
        <v>保育教諭
（人）</v>
      </c>
      <c r="QQ5" s="80" t="str">
        <f>'表１（新基準）'!$M$10</f>
        <v>園児数（人）</v>
      </c>
      <c r="QR5" s="6"/>
      <c r="QS5" s="79"/>
      <c r="QT5" s="6" t="str">
        <f>'表１（新基準）'!$M$10</f>
        <v>園児数（人）</v>
      </c>
      <c r="QU5" s="6"/>
      <c r="QV5" s="79"/>
      <c r="QW5" s="111" t="str">
        <f>'表１（新基準）'!$S$10</f>
        <v>保育教諭
（人）</v>
      </c>
      <c r="QX5" s="80" t="str">
        <f>'表１（新基準）'!$M$10</f>
        <v>園児数（人）</v>
      </c>
      <c r="QY5" s="6"/>
      <c r="QZ5" s="79"/>
      <c r="RA5" s="111" t="str">
        <f>'表１（新基準）'!$S$10</f>
        <v>保育教諭
（人）</v>
      </c>
      <c r="RB5" s="80" t="str">
        <f>'表１（新基準）'!$M$10</f>
        <v>園児数（人）</v>
      </c>
      <c r="RC5" s="6"/>
      <c r="RD5" s="79"/>
      <c r="RE5" s="111" t="str">
        <f>'表１（新基準）'!$S$10</f>
        <v>保育教諭
（人）</v>
      </c>
      <c r="RF5" s="9" t="str">
        <f>'表１（新基準）'!$M$10</f>
        <v>園児数（人）</v>
      </c>
      <c r="RG5" s="9"/>
      <c r="RH5" s="188"/>
      <c r="RI5" s="183" t="str">
        <f>'表１（新基準）'!$S$10</f>
        <v>保育教諭
（人）</v>
      </c>
      <c r="RJ5" s="188" t="str">
        <f>'表１（新基準）'!$D$19</f>
        <v>休憩保育教諭
【私立】の保育定員90名以下の場合は１人</v>
      </c>
      <c r="RK5" s="183" t="str">
        <f>'表１（新基準）'!$D$20</f>
        <v>標準時間認定を受けた子どもが利用
【私立】については１人</v>
      </c>
      <c r="RL5" s="183" t="str">
        <f>'表１（新基準）'!$D$22</f>
        <v>主幹保育教諭等を専任化させるための代替保育教諭等
【私立】については２人（１人は非常勤可）</v>
      </c>
      <c r="RM5" s="117"/>
      <c r="RN5" s="183" t="str">
        <f>'表１（新基準）'!$C$31</f>
        <v>病児保育事業
　病児対応型・病後児対応型
　　看護師等（利用児童おおむね10人につき１人）
　　保育士（利用児童おおむね３人につき１人）
　体調不良児対応型：看護師等１名以上</v>
      </c>
      <c r="RO5" s="183" t="str">
        <f>'表１（新基準）'!$C$32</f>
        <v>一時預かり事業
保育従事者２人以上　　＊保育士1/2以上</v>
      </c>
      <c r="RP5" s="183" t="str">
        <f>'表１（新基準）'!$C$33</f>
        <v>地域子育て支援拠点事業※保育士資格の有無及び常勤・非常勤は問わない
一般型専任２名以上　　連携型専任１名以上</v>
      </c>
      <c r="RQ5" s="183" t="str">
        <f>'表１（新基準）'!$C$34</f>
        <v>県単一時保育事業
　保育士１名以上　　 ※常勤・非常勤は問わない</v>
      </c>
      <c r="RR5" s="183" t="str">
        <f>'表１（新基準）'!$C$35</f>
        <v>県単障がい児保育事業
　保育士１名以上</v>
      </c>
      <c r="RS5" s="183" t="str">
        <f>'表１（新基準）'!$C$36</f>
        <v>計</v>
      </c>
      <c r="RT5" s="183" t="str">
        <f>'表１（新基準）'!$C$31</f>
        <v>病児保育事業
　病児対応型・病後児対応型
　　看護師等（利用児童おおむね10人につき１人）
　　保育士（利用児童おおむね３人につき１人）
　体調不良児対応型：看護師等１名以上</v>
      </c>
      <c r="RU5" s="183" t="str">
        <f>'表１（新基準）'!$C$32</f>
        <v>一時預かり事業
保育従事者２人以上　　＊保育士1/2以上</v>
      </c>
      <c r="RV5" s="183" t="str">
        <f>'表１（新基準）'!$C$33</f>
        <v>地域子育て支援拠点事業※保育士資格の有無及び常勤・非常勤は問わない
一般型専任２名以上　　連携型専任１名以上</v>
      </c>
      <c r="RW5" s="183" t="str">
        <f>'表１（新基準）'!$C$34</f>
        <v>県単一時保育事業
　保育士１名以上　　 ※常勤・非常勤は問わない</v>
      </c>
      <c r="RX5" s="183" t="str">
        <f>'表１（新基準）'!$C$35</f>
        <v>県単障がい児保育事業
　保育士１名以上</v>
      </c>
      <c r="RY5" s="183" t="str">
        <f>'表１（新基準）'!$C$36</f>
        <v>計</v>
      </c>
      <c r="RZ5" s="183" t="str">
        <f>'表１（新基準）'!$C$31</f>
        <v>病児保育事業
　病児対応型・病後児対応型
　　看護師等（利用児童おおむね10人につき１人）
　　保育士（利用児童おおむね３人につき１人）
　体調不良児対応型：看護師等１名以上</v>
      </c>
      <c r="SA5" s="183" t="str">
        <f>'表１（新基準）'!$C$32</f>
        <v>一時預かり事業
保育従事者２人以上　　＊保育士1/2以上</v>
      </c>
      <c r="SB5" s="183" t="str">
        <f>'表１（新基準）'!$C$33</f>
        <v>地域子育て支援拠点事業※保育士資格の有無及び常勤・非常勤は問わない
一般型専任２名以上　　連携型専任１名以上</v>
      </c>
      <c r="SC5" s="183" t="str">
        <f>'表１（新基準）'!$C$34</f>
        <v>県単一時保育事業
　保育士１名以上　　 ※常勤・非常勤は問わない</v>
      </c>
      <c r="SD5" s="183" t="str">
        <f>'表１（新基準）'!$C$35</f>
        <v>県単障がい児保育事業
　保育士１名以上</v>
      </c>
      <c r="SE5" s="183" t="str">
        <f>'表１（新基準）'!$C$36</f>
        <v>計</v>
      </c>
      <c r="SF5" s="183" t="str">
        <f>'表１（新基準）'!$C$31</f>
        <v>病児保育事業
　病児対応型・病後児対応型
　　看護師等（利用児童おおむね10人につき１人）
　　保育士（利用児童おおむね３人につき１人）
　体調不良児対応型：看護師等１名以上</v>
      </c>
      <c r="SG5" s="183" t="str">
        <f>'表１（新基準）'!$C$32</f>
        <v>一時預かり事業
保育従事者２人以上　　＊保育士1/2以上</v>
      </c>
      <c r="SH5" s="183" t="str">
        <f>'表１（新基準）'!$C$33</f>
        <v>地域子育て支援拠点事業※保育士資格の有無及び常勤・非常勤は問わない
一般型専任２名以上　　連携型専任１名以上</v>
      </c>
      <c r="SI5" s="183" t="str">
        <f>'表１（新基準）'!$C$34</f>
        <v>県単一時保育事業
　保育士１名以上　　 ※常勤・非常勤は問わない</v>
      </c>
      <c r="SJ5" s="183" t="str">
        <f>'表１（新基準）'!$C$35</f>
        <v>県単障がい児保育事業
　保育士１名以上</v>
      </c>
      <c r="SK5" s="183" t="str">
        <f>'表１（新基準）'!$C$36</f>
        <v>計</v>
      </c>
      <c r="SL5" s="183"/>
      <c r="SM5" s="183" t="str">
        <f>表２!$E$7</f>
        <v>①保育教諭</v>
      </c>
      <c r="SN5" s="183" t="str">
        <f>表２!$F$7</f>
        <v>②看護師・保健師・准看護師（みなし保育教諭とする場合であり、常勤換算１人まで可）（注４）</v>
      </c>
      <c r="SO5" s="183" t="str">
        <f>表２!$G$8</f>
        <v xml:space="preserve">③小学校教諭・養護教諭（特例により配置基準上の人数に充てる場合）
</v>
      </c>
      <c r="SP5" s="183" t="str">
        <f>表２!$H$8</f>
        <v>④常勤２年相当の保育業務従事経験がある子育て支援員(注１)・家庭的保育者</v>
      </c>
      <c r="SQ5" s="183" t="str">
        <f>表２!$I$7</f>
        <v>その他の職員</v>
      </c>
      <c r="SR5" s="183"/>
      <c r="SS5" s="183" t="str">
        <f>表２!$K$7</f>
        <v>調理員</v>
      </c>
      <c r="ST5" s="4"/>
      <c r="SU5" s="4"/>
      <c r="SV5" s="4"/>
      <c r="SW5" s="4"/>
      <c r="SX5" s="4" t="str">
        <f>表２!$I$8</f>
        <v>保育士資格あり</v>
      </c>
      <c r="SY5" s="4" t="str">
        <f>表２!$J$8</f>
        <v>保育士資格なし</v>
      </c>
      <c r="SZ5" s="4"/>
      <c r="TA5" s="4"/>
      <c r="TB5" s="4"/>
      <c r="TC5" s="4"/>
      <c r="TD5" s="4"/>
      <c r="TE5" s="4" t="str">
        <f>表２!$I$8</f>
        <v>保育士資格あり</v>
      </c>
      <c r="TF5" s="4" t="str">
        <f>表２!$J$8</f>
        <v>保育士資格なし</v>
      </c>
      <c r="TG5" s="4"/>
      <c r="TH5" s="4"/>
      <c r="TI5" s="4"/>
      <c r="TJ5" s="4"/>
      <c r="TK5" s="4"/>
      <c r="TL5" s="4" t="str">
        <f>表２!$I$8</f>
        <v>保育士資格あり</v>
      </c>
      <c r="TM5" s="4" t="str">
        <f>表２!$J$8</f>
        <v>保育士資格なし</v>
      </c>
      <c r="TN5" s="4"/>
      <c r="TO5" s="4"/>
      <c r="TP5" s="4"/>
      <c r="TQ5" s="4"/>
      <c r="TR5" s="4"/>
      <c r="TS5" s="4" t="str">
        <f>表２!$I$8</f>
        <v>保育士資格あり</v>
      </c>
      <c r="TT5" s="4" t="str">
        <f>表２!$J$8</f>
        <v>保育士資格なし</v>
      </c>
      <c r="TU5" s="4"/>
      <c r="TV5" s="4"/>
      <c r="TW5" s="4"/>
      <c r="TX5" s="4"/>
      <c r="TY5" s="4"/>
      <c r="TZ5" s="4" t="str">
        <f>表２!$I$8</f>
        <v>保育士資格あり</v>
      </c>
      <c r="UA5" s="4" t="str">
        <f>表２!$J$8</f>
        <v>保育士資格なし</v>
      </c>
      <c r="UB5" s="4"/>
      <c r="UC5" s="4"/>
      <c r="UD5" s="4"/>
      <c r="UE5" s="4"/>
      <c r="UF5" s="4"/>
      <c r="UG5" s="4" t="str">
        <f>表２!$I$8</f>
        <v>保育士資格あり</v>
      </c>
      <c r="UH5" s="4" t="str">
        <f>表２!$J$8</f>
        <v>保育士資格なし</v>
      </c>
      <c r="UI5" s="4"/>
      <c r="UJ5" s="4"/>
      <c r="UK5" s="4"/>
      <c r="UL5" s="4"/>
      <c r="UM5" s="4"/>
      <c r="UN5" s="4" t="str">
        <f>表２!$I$8</f>
        <v>保育士資格あり</v>
      </c>
      <c r="UO5" s="4" t="str">
        <f>表２!$J$8</f>
        <v>保育士資格なし</v>
      </c>
      <c r="UP5" s="4"/>
      <c r="UQ5" s="4"/>
      <c r="UR5" s="4"/>
      <c r="US5" s="4"/>
      <c r="UT5" s="4"/>
      <c r="UU5" s="4" t="str">
        <f>表２!$I$8</f>
        <v>保育士資格あり</v>
      </c>
      <c r="UV5" s="4" t="str">
        <f>表２!$J$8</f>
        <v>保育士資格なし</v>
      </c>
      <c r="UW5" s="4"/>
      <c r="UX5" s="183" t="str">
        <f>表２!$E$7</f>
        <v>①保育教諭</v>
      </c>
      <c r="UY5" s="183" t="str">
        <f>表２!$F$7</f>
        <v>②看護師・保健師・准看護師（みなし保育教諭とする場合であり、常勤換算１人まで可）（注４）</v>
      </c>
      <c r="UZ5" s="183" t="str">
        <f>表２!$G$8</f>
        <v xml:space="preserve">③小学校教諭・養護教諭（特例により配置基準上の人数に充てる場合）
</v>
      </c>
      <c r="VA5" s="183" t="str">
        <f>表２!$H$8</f>
        <v>④常勤２年相当の保育業務従事経験がある子育て支援員(注１)・家庭的保育者</v>
      </c>
      <c r="VB5" s="4"/>
      <c r="VC5" s="4"/>
      <c r="VD5" s="189"/>
      <c r="VE5" s="186"/>
      <c r="VF5" s="4"/>
      <c r="VG5" s="4"/>
      <c r="VH5" s="4"/>
      <c r="VI5" s="4"/>
      <c r="VJ5" s="4"/>
      <c r="VK5" s="183" t="str">
        <f>表４!D9</f>
        <v>0歳児</v>
      </c>
      <c r="VL5" s="183" t="str">
        <f>表４!E9</f>
        <v>1歳児</v>
      </c>
      <c r="VM5" s="183" t="str">
        <f>表４!G9</f>
        <v>2歳児</v>
      </c>
      <c r="VN5" s="183" t="str">
        <f>表４!I9</f>
        <v>3歳児</v>
      </c>
      <c r="VO5" s="183" t="str">
        <f>表４!K9</f>
        <v>4歳児</v>
      </c>
      <c r="VP5" s="183" t="str">
        <f>表４!M9</f>
        <v>5歳児</v>
      </c>
      <c r="VQ5" s="183" t="str">
        <f>表４!O9</f>
        <v>6歳児</v>
      </c>
      <c r="VR5" s="8" t="str">
        <f>表４!Q9</f>
        <v>合計</v>
      </c>
      <c r="VS5" s="4"/>
      <c r="VT5" s="236" t="str">
        <f>表４!C22</f>
        <v>【園舎】</v>
      </c>
      <c r="VU5" s="186"/>
      <c r="VV5" s="186"/>
      <c r="VW5" s="186"/>
      <c r="VX5" s="186"/>
      <c r="VY5" s="186"/>
      <c r="VZ5" s="186"/>
      <c r="WA5" s="186"/>
      <c r="WB5" s="186"/>
      <c r="WC5" s="186"/>
      <c r="WD5" s="186"/>
      <c r="WE5" s="186"/>
      <c r="WF5" s="186"/>
      <c r="WG5" s="186"/>
      <c r="WH5" s="186"/>
      <c r="WI5" s="186"/>
      <c r="WJ5" s="186"/>
      <c r="WK5" s="186"/>
      <c r="WL5" s="186" t="str">
        <f>表４!C30</f>
        <v>【園庭】</v>
      </c>
      <c r="WM5" s="186"/>
      <c r="WN5" s="186"/>
      <c r="WO5" s="186"/>
      <c r="WP5" s="186"/>
      <c r="WQ5" s="186"/>
      <c r="WR5" s="186"/>
      <c r="WS5" s="186"/>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row>
    <row r="6" spans="1:1717"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186"/>
      <c r="AN6" s="186"/>
      <c r="AO6" s="4"/>
      <c r="AP6" s="4"/>
      <c r="AQ6" s="4"/>
      <c r="AR6" s="4"/>
      <c r="AS6" s="4"/>
      <c r="AT6" s="4"/>
      <c r="AU6" s="4"/>
      <c r="AV6" s="4"/>
      <c r="AW6" s="187" t="str">
        <f>監査調書!H86</f>
        <v>R5.4.1</v>
      </c>
      <c r="AX6" s="187" t="str">
        <f>監査調書!M86</f>
        <v>R6.4.1</v>
      </c>
      <c r="AY6" s="187" t="str">
        <f>監査調書!R86</f>
        <v>R7.4.1</v>
      </c>
      <c r="AZ6" s="187" t="str">
        <f>監査調書!H86</f>
        <v>R5.4.1</v>
      </c>
      <c r="BA6" s="187" t="str">
        <f>監査調書!M86</f>
        <v>R6.4.1</v>
      </c>
      <c r="BB6" s="187" t="str">
        <f>監査調書!R86</f>
        <v>R7.4.1</v>
      </c>
      <c r="BC6" s="186"/>
      <c r="BD6" s="187" t="str">
        <f>監査調書!H95</f>
        <v>R5.4.1</v>
      </c>
      <c r="BE6" s="187" t="str">
        <f>監査調書!M95</f>
        <v>R6.4.1</v>
      </c>
      <c r="BF6" s="187" t="str">
        <f>監査調書!R95</f>
        <v>R7.4.1</v>
      </c>
      <c r="BG6" s="187" t="str">
        <f>監査調書!H95</f>
        <v>R5.4.1</v>
      </c>
      <c r="BH6" s="187" t="str">
        <f>監査調書!M95</f>
        <v>R6.4.1</v>
      </c>
      <c r="BI6" s="187" t="str">
        <f>監査調書!R95</f>
        <v>R7.4.1</v>
      </c>
      <c r="BJ6" s="186"/>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186"/>
      <c r="DD6" s="4"/>
      <c r="DE6" s="4"/>
      <c r="DF6" s="4"/>
      <c r="DG6" s="4"/>
      <c r="DH6" s="4"/>
      <c r="DI6" s="4"/>
      <c r="DJ6" s="4"/>
      <c r="DK6" s="4"/>
      <c r="DL6" s="4"/>
      <c r="DM6" s="4"/>
      <c r="DN6" s="4"/>
      <c r="DO6" s="4"/>
      <c r="DP6" t="str">
        <f>監査調書!H220</f>
        <v>消火器</v>
      </c>
      <c r="DR6" s="183" t="str">
        <f>監査調書!P220</f>
        <v>屋内消火栓</v>
      </c>
      <c r="DS6" s="183" t="str">
        <f>監査調書!V220</f>
        <v>屋外消火栓</v>
      </c>
      <c r="DT6" s="8" t="str">
        <f>監査調書!AB220</f>
        <v>スプリンクラー設備</v>
      </c>
      <c r="DU6" s="8" t="str">
        <f>監査調書!H221</f>
        <v>自動火災報知装置</v>
      </c>
      <c r="DV6" s="6"/>
      <c r="DW6" s="6"/>
      <c r="DX6" s="79"/>
      <c r="DY6" s="183" t="str">
        <f>監査調書!AD221</f>
        <v>電気火災警報装置</v>
      </c>
      <c r="DZ6" s="183" t="str">
        <f>監査調書!H222</f>
        <v>警鐘</v>
      </c>
      <c r="EA6" s="183" t="str">
        <f>監査調書!L222</f>
        <v>拡声器</v>
      </c>
      <c r="EB6" s="183" t="str">
        <f>監査調書!Q222</f>
        <v>サイレン</v>
      </c>
      <c r="EC6" s="183" t="str">
        <f>監査調書!V222</f>
        <v>非常ベル</v>
      </c>
      <c r="ED6" s="8" t="str">
        <f>監査調書!AA222</f>
        <v>その他</v>
      </c>
      <c r="EE6" s="188"/>
      <c r="EF6" s="183" t="str">
        <f>監査調書!H223</f>
        <v>避難はしご</v>
      </c>
      <c r="EG6" s="183" t="str">
        <f>監査調書!N223</f>
        <v>タラップ</v>
      </c>
      <c r="EH6" s="183" t="str">
        <f>監査調書!S223</f>
        <v>滑り台</v>
      </c>
      <c r="EI6" s="183" t="str">
        <f>監査調書!W223</f>
        <v>非常口</v>
      </c>
      <c r="EJ6" s="183" t="str">
        <f>監査調書!AB223</f>
        <v>誘導標識</v>
      </c>
      <c r="EK6" s="4"/>
      <c r="EL6" s="186"/>
      <c r="EM6" s="4"/>
      <c r="EN6" s="4"/>
      <c r="EO6" s="4"/>
      <c r="EP6" s="472"/>
      <c r="EQ6" s="4"/>
      <c r="ER6" s="4"/>
      <c r="ES6" s="4"/>
      <c r="ET6" s="4"/>
      <c r="EU6" s="4"/>
      <c r="EV6" s="4"/>
      <c r="EW6" s="4"/>
      <c r="EX6" s="4"/>
      <c r="EY6" s="4"/>
      <c r="EZ6" s="4"/>
      <c r="FA6" s="4"/>
      <c r="FB6" s="4"/>
      <c r="FC6" s="4"/>
      <c r="FD6" s="4"/>
      <c r="FE6" s="4"/>
      <c r="FF6" s="4"/>
      <c r="FG6" s="186"/>
      <c r="FH6" s="4"/>
      <c r="FI6" s="4"/>
      <c r="FJ6" s="4"/>
      <c r="FK6" s="186"/>
      <c r="FL6" s="4"/>
      <c r="FM6" s="4"/>
      <c r="FN6" s="186"/>
      <c r="FO6" s="4"/>
      <c r="FP6" s="4"/>
      <c r="FQ6" s="186"/>
      <c r="FR6" s="4"/>
      <c r="FS6" s="4"/>
      <c r="FT6" s="4"/>
      <c r="FU6" s="186"/>
      <c r="FV6" s="4"/>
      <c r="FW6" s="4"/>
      <c r="FX6" s="186"/>
      <c r="FY6" s="4"/>
      <c r="FZ6" s="4"/>
      <c r="GA6" s="4"/>
      <c r="GB6" s="299"/>
      <c r="GC6" s="299"/>
      <c r="GD6" s="186"/>
      <c r="GE6" s="186"/>
      <c r="GF6" s="186"/>
      <c r="GG6" s="186"/>
      <c r="GH6" s="186"/>
      <c r="GI6" s="186"/>
      <c r="GJ6" s="186"/>
      <c r="GK6" s="186"/>
      <c r="GL6" s="186"/>
      <c r="GM6" s="186"/>
      <c r="GN6" s="186"/>
      <c r="GO6" s="186"/>
      <c r="GP6" s="186"/>
      <c r="GQ6" s="186"/>
      <c r="GR6" s="4"/>
      <c r="GS6" s="189"/>
      <c r="GT6" s="4"/>
      <c r="GU6" s="4"/>
      <c r="GV6" s="4"/>
      <c r="GW6" s="186"/>
      <c r="GX6" s="4"/>
      <c r="GY6" s="4"/>
      <c r="GZ6" s="4"/>
      <c r="HA6" s="4"/>
      <c r="HB6" s="186"/>
      <c r="HC6" s="186"/>
      <c r="HD6" s="186"/>
      <c r="HE6" s="186"/>
      <c r="HF6" s="186"/>
      <c r="HG6" s="186"/>
      <c r="HH6" s="186"/>
      <c r="HI6" s="4"/>
      <c r="HJ6" s="4"/>
      <c r="HK6" s="4"/>
      <c r="HL6" s="4"/>
      <c r="HM6" s="4"/>
      <c r="HN6" s="186"/>
      <c r="HO6" s="4"/>
      <c r="HP6" s="186"/>
      <c r="HQ6" s="4"/>
      <c r="HR6" s="186"/>
      <c r="HS6" s="4"/>
      <c r="HT6" s="186"/>
      <c r="HU6" s="4"/>
      <c r="HV6" s="4"/>
      <c r="HW6" s="4"/>
      <c r="HX6" s="4"/>
      <c r="HY6" s="4"/>
      <c r="HZ6" s="4"/>
      <c r="IA6" s="186"/>
      <c r="IB6" s="186"/>
      <c r="IC6" s="4"/>
      <c r="ID6" s="4"/>
      <c r="IE6" s="4"/>
      <c r="IF6" s="4"/>
      <c r="IG6" s="4"/>
      <c r="IH6" s="4"/>
      <c r="II6" s="186"/>
      <c r="IJ6" s="4"/>
      <c r="IK6" s="4"/>
      <c r="IL6" s="4"/>
      <c r="IM6" s="4"/>
      <c r="IN6" s="186"/>
      <c r="IO6" s="4"/>
      <c r="IP6" s="4"/>
      <c r="IQ6" s="186"/>
      <c r="IR6" s="186"/>
      <c r="IS6" s="186"/>
      <c r="IT6" s="4"/>
      <c r="IU6" s="4"/>
      <c r="IV6" s="4"/>
      <c r="IW6" s="4"/>
      <c r="IX6" s="4"/>
      <c r="IY6" s="4"/>
      <c r="IZ6" s="4"/>
      <c r="JA6" s="4"/>
      <c r="JB6" s="4"/>
      <c r="JC6" s="4"/>
      <c r="JD6" s="4"/>
      <c r="JE6" s="4"/>
      <c r="JF6" s="4"/>
      <c r="JG6" s="4"/>
      <c r="JH6" s="4"/>
      <c r="JI6" s="4"/>
      <c r="JJ6" s="4"/>
      <c r="JK6" s="4"/>
      <c r="JL6" s="4"/>
      <c r="JM6" s="4"/>
      <c r="JN6" s="4"/>
      <c r="JO6" s="4"/>
      <c r="JP6" s="183" t="str">
        <f>監査調書!$N$439</f>
        <v>４月</v>
      </c>
      <c r="JQ6" s="183" t="str">
        <f>監査調書!$P$439</f>
        <v>５月</v>
      </c>
      <c r="JR6" s="183" t="str">
        <f>監査調書!$R$439</f>
        <v>６月</v>
      </c>
      <c r="JS6" s="183" t="str">
        <f>監査調書!$T$439</f>
        <v>７月</v>
      </c>
      <c r="JT6" s="183" t="str">
        <f>監査調書!$V$439</f>
        <v>８月</v>
      </c>
      <c r="JU6" s="183" t="str">
        <f>監査調書!$X$439</f>
        <v>９月</v>
      </c>
      <c r="JV6" s="183" t="str">
        <f>監査調書!$Z$439</f>
        <v>10月</v>
      </c>
      <c r="JW6" s="183" t="str">
        <f>監査調書!$AB$439</f>
        <v>11月</v>
      </c>
      <c r="JX6" s="183" t="str">
        <f>監査調書!$AD$439</f>
        <v>12月</v>
      </c>
      <c r="JY6" s="183" t="str">
        <f>監査調書!$AF$439</f>
        <v>１月</v>
      </c>
      <c r="JZ6" s="183" t="str">
        <f>監査調書!$AH$439</f>
        <v>２月</v>
      </c>
      <c r="KA6" s="183" t="str">
        <f>監査調書!$AJ$439</f>
        <v>３月</v>
      </c>
      <c r="KB6" s="183" t="str">
        <f>監査調書!$N$439</f>
        <v>４月</v>
      </c>
      <c r="KC6" s="183" t="str">
        <f>監査調書!$P$439</f>
        <v>５月</v>
      </c>
      <c r="KD6" s="183" t="str">
        <f>監査調書!$R$439</f>
        <v>６月</v>
      </c>
      <c r="KE6" s="183" t="str">
        <f>監査調書!$T$439</f>
        <v>７月</v>
      </c>
      <c r="KF6" s="183" t="str">
        <f>監査調書!$V$439</f>
        <v>８月</v>
      </c>
      <c r="KG6" s="183" t="str">
        <f>監査調書!$X$439</f>
        <v>９月</v>
      </c>
      <c r="KH6" s="183" t="str">
        <f>監査調書!$Z$439</f>
        <v>10月</v>
      </c>
      <c r="KI6" s="183" t="str">
        <f>監査調書!$AB$439</f>
        <v>11月</v>
      </c>
      <c r="KJ6" s="183" t="str">
        <f>監査調書!$AD$439</f>
        <v>12月</v>
      </c>
      <c r="KK6" s="183" t="str">
        <f>監査調書!$AF$439</f>
        <v>１月</v>
      </c>
      <c r="KL6" s="183" t="str">
        <f>監査調書!$AH$439</f>
        <v>２月</v>
      </c>
      <c r="KM6" s="183" t="str">
        <f>監査調書!$AJ$439</f>
        <v>３月</v>
      </c>
      <c r="KN6" s="183" t="str">
        <f>監査調書!$N$439</f>
        <v>４月</v>
      </c>
      <c r="KO6" s="183" t="str">
        <f>監査調書!$P$439</f>
        <v>５月</v>
      </c>
      <c r="KP6" s="183" t="str">
        <f>監査調書!$R$439</f>
        <v>６月</v>
      </c>
      <c r="KQ6" s="183" t="str">
        <f>監査調書!$T$439</f>
        <v>７月</v>
      </c>
      <c r="KR6" s="183" t="str">
        <f>監査調書!$V$439</f>
        <v>８月</v>
      </c>
      <c r="KS6" s="183" t="str">
        <f>監査調書!$X$439</f>
        <v>９月</v>
      </c>
      <c r="KT6" s="183" t="str">
        <f>監査調書!$Z$439</f>
        <v>10月</v>
      </c>
      <c r="KU6" s="183" t="str">
        <f>監査調書!$AB$439</f>
        <v>11月</v>
      </c>
      <c r="KV6" s="183" t="str">
        <f>監査調書!$AD$439</f>
        <v>12月</v>
      </c>
      <c r="KW6" s="183" t="str">
        <f>監査調書!$AF$439</f>
        <v>１月</v>
      </c>
      <c r="KX6" s="183" t="str">
        <f>監査調書!$AH$439</f>
        <v>２月</v>
      </c>
      <c r="KY6" s="183" t="str">
        <f>監査調書!$AJ$439</f>
        <v>３月</v>
      </c>
      <c r="KZ6" s="183" t="str">
        <f>監査調書!$N$439</f>
        <v>４月</v>
      </c>
      <c r="LA6" s="183" t="str">
        <f>監査調書!$P$439</f>
        <v>５月</v>
      </c>
      <c r="LB6" s="183" t="str">
        <f>監査調書!$R$439</f>
        <v>６月</v>
      </c>
      <c r="LC6" s="183" t="str">
        <f>監査調書!$T$439</f>
        <v>７月</v>
      </c>
      <c r="LD6" s="183" t="str">
        <f>監査調書!$V$439</f>
        <v>８月</v>
      </c>
      <c r="LE6" s="183" t="str">
        <f>監査調書!$X$439</f>
        <v>９月</v>
      </c>
      <c r="LF6" s="183" t="str">
        <f>監査調書!$Z$439</f>
        <v>10月</v>
      </c>
      <c r="LG6" s="183" t="str">
        <f>監査調書!$AB$439</f>
        <v>11月</v>
      </c>
      <c r="LH6" s="183" t="str">
        <f>監査調書!$AD$439</f>
        <v>12月</v>
      </c>
      <c r="LI6" s="183" t="str">
        <f>監査調書!$AF$439</f>
        <v>１月</v>
      </c>
      <c r="LJ6" s="183" t="str">
        <f>監査調書!$AH$439</f>
        <v>２月</v>
      </c>
      <c r="LK6" s="183" t="str">
        <f>監査調書!$AJ$439</f>
        <v>３月</v>
      </c>
      <c r="LL6" s="183" t="str">
        <f>監査調書!$N$439</f>
        <v>４月</v>
      </c>
      <c r="LM6" s="183" t="str">
        <f>監査調書!$P$439</f>
        <v>５月</v>
      </c>
      <c r="LN6" s="183" t="str">
        <f>監査調書!$R$439</f>
        <v>６月</v>
      </c>
      <c r="LO6" s="183" t="str">
        <f>監査調書!$T$439</f>
        <v>７月</v>
      </c>
      <c r="LP6" s="183" t="str">
        <f>監査調書!$V$439</f>
        <v>８月</v>
      </c>
      <c r="LQ6" s="183" t="str">
        <f>監査調書!$X$439</f>
        <v>９月</v>
      </c>
      <c r="LR6" s="183" t="str">
        <f>監査調書!$Z$439</f>
        <v>10月</v>
      </c>
      <c r="LS6" s="183" t="str">
        <f>監査調書!$AB$439</f>
        <v>11月</v>
      </c>
      <c r="LT6" s="183" t="str">
        <f>監査調書!$AD$439</f>
        <v>12月</v>
      </c>
      <c r="LU6" s="183" t="str">
        <f>監査調書!$AF$439</f>
        <v>１月</v>
      </c>
      <c r="LV6" s="183" t="str">
        <f>監査調書!$AH$439</f>
        <v>２月</v>
      </c>
      <c r="LW6" s="183" t="str">
        <f>監査調書!$AJ$439</f>
        <v>３月</v>
      </c>
      <c r="LX6" s="183" t="str">
        <f>監査調書!$N$439</f>
        <v>４月</v>
      </c>
      <c r="LY6" s="183" t="str">
        <f>監査調書!$P$439</f>
        <v>５月</v>
      </c>
      <c r="LZ6" s="183" t="str">
        <f>監査調書!$R$439</f>
        <v>６月</v>
      </c>
      <c r="MA6" s="183" t="str">
        <f>監査調書!$T$439</f>
        <v>７月</v>
      </c>
      <c r="MB6" s="183" t="str">
        <f>監査調書!$V$439</f>
        <v>８月</v>
      </c>
      <c r="MC6" s="183" t="str">
        <f>監査調書!$X$439</f>
        <v>９月</v>
      </c>
      <c r="MD6" s="183" t="str">
        <f>監査調書!$Z$439</f>
        <v>10月</v>
      </c>
      <c r="ME6" s="183" t="str">
        <f>監査調書!$AB$439</f>
        <v>11月</v>
      </c>
      <c r="MF6" s="183" t="str">
        <f>監査調書!$AD$439</f>
        <v>12月</v>
      </c>
      <c r="MG6" s="183" t="str">
        <f>監査調書!$AF$439</f>
        <v>１月</v>
      </c>
      <c r="MH6" s="183" t="str">
        <f>監査調書!$AH$439</f>
        <v>２月</v>
      </c>
      <c r="MI6" s="183" t="str">
        <f>監査調書!$AJ$439</f>
        <v>３月</v>
      </c>
      <c r="MJ6" s="183" t="str">
        <f>監査調書!$N$439</f>
        <v>４月</v>
      </c>
      <c r="MK6" s="183" t="str">
        <f>監査調書!$P$439</f>
        <v>５月</v>
      </c>
      <c r="ML6" s="183" t="str">
        <f>監査調書!$R$439</f>
        <v>６月</v>
      </c>
      <c r="MM6" s="183" t="str">
        <f>監査調書!$T$439</f>
        <v>７月</v>
      </c>
      <c r="MN6" s="183" t="str">
        <f>監査調書!$V$439</f>
        <v>８月</v>
      </c>
      <c r="MO6" s="183" t="str">
        <f>監査調書!$X$439</f>
        <v>９月</v>
      </c>
      <c r="MP6" s="183" t="str">
        <f>監査調書!$Z$439</f>
        <v>10月</v>
      </c>
      <c r="MQ6" s="183" t="str">
        <f>監査調書!$AB$439</f>
        <v>11月</v>
      </c>
      <c r="MR6" s="183" t="str">
        <f>監査調書!$AD$439</f>
        <v>12月</v>
      </c>
      <c r="MS6" s="183" t="str">
        <f>監査調書!$AF$439</f>
        <v>１月</v>
      </c>
      <c r="MT6" s="183" t="str">
        <f>監査調書!$AH$439</f>
        <v>２月</v>
      </c>
      <c r="MU6" s="183" t="str">
        <f>監査調書!$AJ$439</f>
        <v>３月</v>
      </c>
      <c r="MV6" s="4"/>
      <c r="MW6" s="4"/>
      <c r="MX6" s="4"/>
      <c r="MY6" s="4"/>
      <c r="MZ6" s="4"/>
      <c r="NA6" s="4"/>
      <c r="NB6" s="4"/>
      <c r="NC6" s="4"/>
      <c r="ND6" s="4"/>
      <c r="NE6" s="4"/>
      <c r="NF6" s="4"/>
      <c r="NG6" s="4"/>
      <c r="NH6" s="4"/>
      <c r="NI6" s="4"/>
      <c r="NJ6" s="4"/>
      <c r="NK6" s="4"/>
      <c r="NL6" s="4"/>
      <c r="NM6" s="4"/>
      <c r="NN6" s="4"/>
      <c r="NO6" s="4"/>
      <c r="NP6" s="4"/>
      <c r="NQ6" s="4"/>
      <c r="NR6" s="4"/>
      <c r="NS6" s="309"/>
      <c r="NT6" s="186"/>
      <c r="NU6" s="4"/>
      <c r="NV6" s="4"/>
      <c r="NW6" s="186"/>
      <c r="NX6" s="186"/>
      <c r="NY6" s="186"/>
      <c r="NZ6" s="186"/>
      <c r="OA6" s="4"/>
      <c r="OB6" s="186"/>
      <c r="OC6" s="186"/>
      <c r="OD6" s="4"/>
      <c r="OE6" s="186"/>
      <c r="OF6" s="186"/>
      <c r="OG6" s="186"/>
      <c r="OH6" s="4"/>
      <c r="OI6" s="186"/>
      <c r="OJ6" s="4"/>
      <c r="OK6" s="8" t="str">
        <f>監査調書!AE545</f>
        <v>取崩の有無</v>
      </c>
      <c r="OL6" s="80" t="str">
        <f>監査調書!$B$546</f>
        <v>（有の場合）</v>
      </c>
      <c r="OM6" s="6"/>
      <c r="ON6" s="79"/>
      <c r="OO6" s="80" t="str">
        <f>監査調書!$B$546</f>
        <v>（有の場合）</v>
      </c>
      <c r="OP6" s="6"/>
      <c r="OQ6" s="6"/>
      <c r="OR6" s="183" t="str">
        <f>監査調書!AE552</f>
        <v>取崩の有無</v>
      </c>
      <c r="OS6" s="80" t="str">
        <f>監査調書!$B$553</f>
        <v>（有の場合）</v>
      </c>
      <c r="OT6" s="6"/>
      <c r="OU6" s="79"/>
      <c r="OV6" s="80" t="str">
        <f>監査調書!$B$553</f>
        <v>（有の場合）</v>
      </c>
      <c r="OW6" s="6"/>
      <c r="OX6" s="79"/>
      <c r="OY6" s="117"/>
      <c r="OZ6" s="183" t="str">
        <f>監査調書!AF562</f>
        <v>取崩の有無</v>
      </c>
      <c r="PA6" s="80" t="str">
        <f>監査調書!B563</f>
        <v>　（有の場合）</v>
      </c>
      <c r="PB6" s="6"/>
      <c r="PC6" s="6"/>
      <c r="PD6" s="189"/>
      <c r="PE6" s="4"/>
      <c r="PF6" s="4"/>
      <c r="PG6" s="4"/>
      <c r="PH6" s="4"/>
      <c r="PI6" s="186"/>
      <c r="PJ6" s="4"/>
      <c r="PK6" s="186"/>
      <c r="PL6" s="183" t="str">
        <f>'表１（新基準）'!$G$11</f>
        <v>標準時間
認定</v>
      </c>
      <c r="PM6" s="183" t="str">
        <f>'表１（新基準）'!$H$11</f>
        <v>短時間
認定</v>
      </c>
      <c r="PN6" s="183" t="str">
        <f>'表１（新基準）'!$I$11</f>
        <v>１号</v>
      </c>
      <c r="PO6" s="8" t="str">
        <f>'表１（新基準）'!$K$11</f>
        <v>定数</v>
      </c>
      <c r="PP6" s="183" t="str">
        <f>'表１（新基準）'!$G$11</f>
        <v>標準時間
認定</v>
      </c>
      <c r="PQ6" s="183" t="str">
        <f>'表１（新基準）'!$H$11</f>
        <v>短時間
認定</v>
      </c>
      <c r="PR6" s="183" t="str">
        <f>'表１（新基準）'!$I$11</f>
        <v>１号</v>
      </c>
      <c r="PS6" s="188" t="str">
        <f>'表１（新基準）'!$G$11</f>
        <v>標準時間
認定</v>
      </c>
      <c r="PT6" s="183" t="str">
        <f>'表１（新基準）'!$H$11</f>
        <v>短時間
認定</v>
      </c>
      <c r="PU6" s="183" t="str">
        <f>'表１（新基準）'!$I$11</f>
        <v>１号</v>
      </c>
      <c r="PV6" s="183" t="str">
        <f>'表１（新基準）'!$K$11</f>
        <v>定数</v>
      </c>
      <c r="PW6" s="183" t="str">
        <f>'表１（新基準）'!$G$11</f>
        <v>標準時間
認定</v>
      </c>
      <c r="PX6" s="183" t="str">
        <f>'表１（新基準）'!$H$11</f>
        <v>短時間
認定</v>
      </c>
      <c r="PY6" s="183" t="str">
        <f>'表１（新基準）'!$I$11</f>
        <v>１号</v>
      </c>
      <c r="PZ6" s="183" t="str">
        <f>'表１（新基準）'!$K$11</f>
        <v>定数</v>
      </c>
      <c r="QA6" s="183" t="str">
        <f>'表１（新基準）'!$G$11</f>
        <v>標準時間
認定</v>
      </c>
      <c r="QB6" s="183" t="str">
        <f>'表１（新基準）'!$H$11</f>
        <v>短時間
認定</v>
      </c>
      <c r="QC6" s="183" t="str">
        <f>'表１（新基準）'!$I$11</f>
        <v>１号</v>
      </c>
      <c r="QD6" s="183" t="str">
        <f>'表１（新基準）'!$K$11</f>
        <v>定数</v>
      </c>
      <c r="QE6" s="188" t="str">
        <f>'表１（新基準）'!$G$11</f>
        <v>標準時間
認定</v>
      </c>
      <c r="QF6" s="183" t="str">
        <f>'表１（新基準）'!$H$11</f>
        <v>短時間
認定</v>
      </c>
      <c r="QG6" s="183" t="str">
        <f>'表１（新基準）'!$I$11</f>
        <v>１号</v>
      </c>
      <c r="QH6" s="189" t="str">
        <f>'表１（新基準）'!$K$11</f>
        <v>定数</v>
      </c>
      <c r="QI6" s="189" t="str">
        <f>'表１（新基準）'!$K$18</f>
        <v>保育教諭
（人）</v>
      </c>
      <c r="QJ6" s="4" t="str">
        <f>'表１（新基準）'!$K$18</f>
        <v>保育教諭
（人）</v>
      </c>
      <c r="QK6" s="4" t="str">
        <f>'表１（新基準）'!$K$18</f>
        <v>保育教諭
（人）</v>
      </c>
      <c r="QL6" s="189"/>
      <c r="QM6" s="183" t="str">
        <f>'表１（新基準）'!$M$11</f>
        <v>標準時間
認定</v>
      </c>
      <c r="QN6" s="183" t="str">
        <f>'表１（新基準）'!$O$11</f>
        <v>短時間
認定</v>
      </c>
      <c r="QO6" s="183" t="str">
        <f>'表１（新基準）'!$Q$11</f>
        <v>１号</v>
      </c>
      <c r="QP6" s="8" t="str">
        <f>'表１（新基準）'!$S$11</f>
        <v>定数</v>
      </c>
      <c r="QQ6" s="183" t="str">
        <f>'表１（新基準）'!$M$11</f>
        <v>標準時間
認定</v>
      </c>
      <c r="QR6" s="183" t="str">
        <f>'表１（新基準）'!$O$11</f>
        <v>短時間
認定</v>
      </c>
      <c r="QS6" s="183" t="str">
        <f>'表１（新基準）'!$Q$11</f>
        <v>１号</v>
      </c>
      <c r="QT6" s="188" t="str">
        <f>'表１（新基準）'!$M$11</f>
        <v>標準時間
認定</v>
      </c>
      <c r="QU6" s="183" t="str">
        <f>'表１（新基準）'!$O$11</f>
        <v>短時間
認定</v>
      </c>
      <c r="QV6" s="183" t="str">
        <f>'表１（新基準）'!$Q$11</f>
        <v>１号</v>
      </c>
      <c r="QW6" s="183" t="str">
        <f>'表１（新基準）'!$S$11</f>
        <v>定数</v>
      </c>
      <c r="QX6" s="183" t="str">
        <f>'表１（新基準）'!$M$11</f>
        <v>標準時間
認定</v>
      </c>
      <c r="QY6" s="183" t="str">
        <f>'表１（新基準）'!$O$11</f>
        <v>短時間
認定</v>
      </c>
      <c r="QZ6" s="183" t="str">
        <f>'表１（新基準）'!$Q$11</f>
        <v>１号</v>
      </c>
      <c r="RA6" s="183" t="str">
        <f>'表１（新基準）'!$S$11</f>
        <v>定数</v>
      </c>
      <c r="RB6" s="183" t="str">
        <f>'表１（新基準）'!$M$11</f>
        <v>標準時間
認定</v>
      </c>
      <c r="RC6" s="183" t="str">
        <f>'表１（新基準）'!$O$11</f>
        <v>短時間
認定</v>
      </c>
      <c r="RD6" s="183" t="str">
        <f>'表１（新基準）'!$Q$11</f>
        <v>１号</v>
      </c>
      <c r="RE6" s="183" t="str">
        <f>'表１（新基準）'!$S$11</f>
        <v>定数</v>
      </c>
      <c r="RF6" s="188" t="str">
        <f>'表１（新基準）'!$M$11</f>
        <v>標準時間
認定</v>
      </c>
      <c r="RG6" s="183" t="str">
        <f>'表１（新基準）'!$O$11</f>
        <v>短時間
認定</v>
      </c>
      <c r="RH6" s="183" t="str">
        <f>'表１（新基準）'!$Q$11</f>
        <v>１号</v>
      </c>
      <c r="RI6" s="189" t="str">
        <f>'表１（新基準）'!$S$11</f>
        <v>定数</v>
      </c>
      <c r="RJ6" s="189" t="str">
        <f>'表１（新基準）'!$K$18</f>
        <v>保育教諭
（人）</v>
      </c>
      <c r="RK6" s="4" t="str">
        <f>'表１（新基準）'!$K$18</f>
        <v>保育教諭
（人）</v>
      </c>
      <c r="RL6" s="4" t="str">
        <f>'表１（新基準）'!$K$18</f>
        <v>保育教諭
（人）</v>
      </c>
      <c r="RM6" s="117"/>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t="str">
        <f>表２!$I$8</f>
        <v>保育士資格あり</v>
      </c>
      <c r="SR6" s="4" t="str">
        <f>表２!$J$8</f>
        <v>保育士資格なし</v>
      </c>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189"/>
      <c r="VE6" s="186"/>
      <c r="VF6" s="4"/>
      <c r="VG6" s="4"/>
      <c r="VH6" s="4"/>
      <c r="VI6" s="4"/>
      <c r="VJ6" s="4"/>
      <c r="VK6" s="4"/>
      <c r="VL6" s="4"/>
      <c r="VM6" s="4"/>
      <c r="VN6" s="4"/>
      <c r="VO6" s="4"/>
      <c r="VP6" s="4"/>
      <c r="VQ6" s="4"/>
      <c r="VR6" s="186"/>
      <c r="VS6" s="4"/>
      <c r="VT6" s="236" t="str">
        <f>表４!E20</f>
        <v>面積基準による算定</v>
      </c>
      <c r="VU6" s="186"/>
      <c r="VV6" s="186"/>
      <c r="VW6" s="186"/>
      <c r="VX6" s="186"/>
      <c r="VY6" s="186"/>
      <c r="VZ6" s="186"/>
      <c r="WA6" s="186"/>
      <c r="WB6" s="186"/>
      <c r="WC6" s="186"/>
      <c r="WD6" s="186"/>
      <c r="WE6" s="186"/>
      <c r="WF6" s="186" t="str">
        <f>表４!M20</f>
        <v>施設の面積(㎡)</v>
      </c>
      <c r="WG6" s="186"/>
      <c r="WH6" s="186"/>
      <c r="WI6" s="186"/>
      <c r="WJ6" s="186"/>
      <c r="WK6" s="186"/>
      <c r="WL6" s="186" t="str">
        <f>表４!E20</f>
        <v>面積基準による算定</v>
      </c>
      <c r="WM6" s="186"/>
      <c r="WN6" s="186"/>
      <c r="WO6" s="186"/>
      <c r="WP6" s="186"/>
      <c r="WQ6" s="186"/>
      <c r="WR6" s="186"/>
      <c r="WS6" s="186" t="str">
        <f>表４!M20</f>
        <v>施設の面積(㎡)</v>
      </c>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row>
    <row r="7" spans="1:1717" x14ac:dyDescent="0.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186"/>
      <c r="AN7" s="186"/>
      <c r="AO7" s="4"/>
      <c r="AP7" s="4"/>
      <c r="AQ7" s="4"/>
      <c r="AR7" s="4"/>
      <c r="AS7" s="4"/>
      <c r="AT7" s="4"/>
      <c r="AU7" s="4"/>
      <c r="AV7" s="4"/>
      <c r="AW7" s="4"/>
      <c r="AX7" s="4"/>
      <c r="AY7" s="4"/>
      <c r="AZ7" s="4"/>
      <c r="BA7" s="4"/>
      <c r="BB7" s="4"/>
      <c r="BC7" s="186"/>
      <c r="BD7" s="4"/>
      <c r="BE7" s="4"/>
      <c r="BF7" s="4"/>
      <c r="BG7" s="4"/>
      <c r="BH7" s="4"/>
      <c r="BI7" s="4"/>
      <c r="BJ7" s="186"/>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186"/>
      <c r="DD7" s="4"/>
      <c r="DE7" s="4"/>
      <c r="DF7" s="4"/>
      <c r="DG7" s="4"/>
      <c r="DH7" s="4"/>
      <c r="DI7" s="4"/>
      <c r="DJ7" s="4"/>
      <c r="DK7" s="4"/>
      <c r="DL7" s="4"/>
      <c r="DM7" s="4"/>
      <c r="DN7" s="4"/>
      <c r="DO7" s="4"/>
      <c r="DQ7" s="183" t="str">
        <f>監査調書!M220</f>
        <v>個</v>
      </c>
      <c r="DR7" s="4"/>
      <c r="DS7" s="4"/>
      <c r="DT7" s="4"/>
      <c r="DV7" s="183" t="str">
        <f>監査調書!O221</f>
        <v>・熱感知</v>
      </c>
      <c r="DW7" s="183" t="str">
        <f>監査調書!S221</f>
        <v>・煙感知</v>
      </c>
      <c r="DX7" s="183" t="str">
        <f>監査調書!W221</f>
        <v xml:space="preserve">・非常電源付 </v>
      </c>
      <c r="DY7" s="4"/>
      <c r="DZ7" s="4"/>
      <c r="EA7" s="4"/>
      <c r="EB7" s="4"/>
      <c r="EC7" s="4"/>
      <c r="ED7" s="186"/>
      <c r="EE7" s="183">
        <f>監査調書!AE222</f>
        <v>0</v>
      </c>
      <c r="EF7" s="4"/>
      <c r="EG7" s="4"/>
      <c r="EH7" s="4"/>
      <c r="EI7" s="4"/>
      <c r="EJ7" s="4"/>
      <c r="EK7" s="4"/>
      <c r="EL7" s="186"/>
      <c r="EM7" s="4"/>
      <c r="EN7" s="4"/>
      <c r="EO7" s="4"/>
      <c r="EP7" s="472"/>
      <c r="EQ7" s="4"/>
      <c r="ER7" s="4"/>
      <c r="ES7" s="4"/>
      <c r="ET7" s="4"/>
      <c r="EU7" s="4"/>
      <c r="EV7" s="4"/>
      <c r="EW7" s="4"/>
      <c r="EX7" s="4"/>
      <c r="EY7" s="4"/>
      <c r="EZ7" s="4"/>
      <c r="FA7" s="4"/>
      <c r="FB7" s="4"/>
      <c r="FC7" s="4"/>
      <c r="FD7" s="4"/>
      <c r="FE7" s="4"/>
      <c r="FF7" s="4"/>
      <c r="FG7" s="186"/>
      <c r="FH7" s="4"/>
      <c r="FI7" s="4"/>
      <c r="FJ7" s="4"/>
      <c r="FK7" s="186"/>
      <c r="FL7" s="4"/>
      <c r="FM7" s="4"/>
      <c r="FN7" s="186"/>
      <c r="FO7" s="4"/>
      <c r="FP7" s="4"/>
      <c r="FQ7" s="186"/>
      <c r="FR7" s="4"/>
      <c r="FS7" s="4"/>
      <c r="FT7" s="4"/>
      <c r="FU7" s="186"/>
      <c r="FV7" s="4"/>
      <c r="FW7" s="4"/>
      <c r="FX7" s="186"/>
      <c r="FY7" s="4"/>
      <c r="FZ7" s="4"/>
      <c r="GA7" s="4"/>
      <c r="GB7" s="299"/>
      <c r="GC7" s="299"/>
      <c r="GD7" s="186"/>
      <c r="GE7" s="186"/>
      <c r="GF7" s="186"/>
      <c r="GG7" s="186"/>
      <c r="GH7" s="186"/>
      <c r="GI7" s="186"/>
      <c r="GJ7" s="186"/>
      <c r="GK7" s="186"/>
      <c r="GL7" s="186"/>
      <c r="GM7" s="186"/>
      <c r="GN7" s="186"/>
      <c r="GO7" s="186"/>
      <c r="GP7" s="186"/>
      <c r="GQ7" s="186"/>
      <c r="GR7" s="4"/>
      <c r="GS7" s="189"/>
      <c r="GT7" s="4"/>
      <c r="GU7" s="4"/>
      <c r="GV7" s="4"/>
      <c r="GW7" s="186"/>
      <c r="GX7" s="4"/>
      <c r="GY7" s="4"/>
      <c r="GZ7" s="4"/>
      <c r="HA7" s="4"/>
      <c r="HB7" s="186"/>
      <c r="HC7" s="186"/>
      <c r="HD7" s="186"/>
      <c r="HE7" s="186"/>
      <c r="HF7" s="186"/>
      <c r="HG7" s="186"/>
      <c r="HH7" s="186"/>
      <c r="HI7" s="4"/>
      <c r="HJ7" s="4"/>
      <c r="HK7" s="4"/>
      <c r="HL7" s="4"/>
      <c r="HM7" s="4"/>
      <c r="HN7" s="186"/>
      <c r="HO7" s="4"/>
      <c r="HP7" s="186"/>
      <c r="HQ7" s="4"/>
      <c r="HR7" s="186"/>
      <c r="HS7" s="4"/>
      <c r="HT7" s="186"/>
      <c r="HU7" s="4"/>
      <c r="HV7" s="4"/>
      <c r="HW7" s="4"/>
      <c r="HX7" s="4"/>
      <c r="HY7" s="4"/>
      <c r="HZ7" s="4"/>
      <c r="IA7" s="186"/>
      <c r="IB7" s="186"/>
      <c r="IC7" s="4"/>
      <c r="ID7" s="4"/>
      <c r="IE7" s="4"/>
      <c r="IF7" s="4"/>
      <c r="IG7" s="4"/>
      <c r="IH7" s="4"/>
      <c r="II7" s="186"/>
      <c r="IJ7" s="4"/>
      <c r="IK7" s="4"/>
      <c r="IL7" s="4"/>
      <c r="IM7" s="4"/>
      <c r="IN7" s="186"/>
      <c r="IO7" s="4"/>
      <c r="IP7" s="4"/>
      <c r="IQ7" s="186"/>
      <c r="IR7" s="186"/>
      <c r="IS7" s="186"/>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309"/>
      <c r="NT7" s="186"/>
      <c r="NU7" s="4"/>
      <c r="NV7" s="4"/>
      <c r="NW7" s="186"/>
      <c r="NX7" s="186"/>
      <c r="NY7" s="186"/>
      <c r="NZ7" s="186"/>
      <c r="OA7" s="4"/>
      <c r="OB7" s="186"/>
      <c r="OC7" s="186"/>
      <c r="OD7" s="4"/>
      <c r="OE7" s="186"/>
      <c r="OF7" s="186"/>
      <c r="OG7" s="186"/>
      <c r="OH7" s="4"/>
      <c r="OI7" s="186"/>
      <c r="OJ7" s="4"/>
      <c r="OK7" s="186"/>
      <c r="OL7" s="183" t="str">
        <f>監査調書!$B$547</f>
        <v>取り崩した積立資産</v>
      </c>
      <c r="OM7" s="183" t="str">
        <f>監査調書!$L$547</f>
        <v>取り崩し金額（円）</v>
      </c>
      <c r="ON7" s="183" t="str">
        <f>監査調書!$U$547</f>
        <v>使途（具体的に記載）</v>
      </c>
      <c r="OO7" s="183" t="str">
        <f>監査調書!$B$547</f>
        <v>取り崩した積立資産</v>
      </c>
      <c r="OP7" s="183" t="str">
        <f>監査調書!$L$547</f>
        <v>取り崩し金額（円）</v>
      </c>
      <c r="OQ7" s="8" t="str">
        <f>監査調書!$U$547</f>
        <v>使途（具体的に記載）</v>
      </c>
      <c r="OR7" s="4"/>
      <c r="OS7" s="183" t="str">
        <f>監査調書!$B$554</f>
        <v>取り崩した積立資産</v>
      </c>
      <c r="OT7" s="183" t="str">
        <f>監査調書!$L$554</f>
        <v>取り崩し金額（円）</v>
      </c>
      <c r="OU7" s="183" t="str">
        <f>監査調書!$U$554</f>
        <v>使途（具体的に記載）</v>
      </c>
      <c r="OV7" s="183" t="str">
        <f>監査調書!$B$554</f>
        <v>取り崩した積立資産</v>
      </c>
      <c r="OW7" s="183" t="str">
        <f>監査調書!$L$554</f>
        <v>取り崩し金額（円）</v>
      </c>
      <c r="OX7" s="183" t="str">
        <f>監査調書!$U$554</f>
        <v>使途（具体的に記載）</v>
      </c>
      <c r="OY7" s="117"/>
      <c r="OZ7" s="186"/>
      <c r="PA7" s="183" t="str">
        <f>監査調書!B564</f>
        <v>取り崩し金額（円）</v>
      </c>
      <c r="PB7" s="183" t="str">
        <f>監査調書!L564</f>
        <v>取り崩し時期</v>
      </c>
      <c r="PC7" s="8" t="str">
        <f>監査調書!U564</f>
        <v>使途（具体的に記載）</v>
      </c>
      <c r="PD7" s="4"/>
      <c r="PE7" s="4"/>
      <c r="PF7" s="4"/>
      <c r="PG7" s="4"/>
      <c r="PH7" s="4"/>
      <c r="PI7" s="186"/>
      <c r="PJ7" s="4"/>
      <c r="PK7" s="186"/>
      <c r="PL7" s="4"/>
      <c r="PM7" s="4"/>
      <c r="PN7" s="4"/>
      <c r="PO7" s="186"/>
      <c r="PP7" s="4"/>
      <c r="PQ7" s="4"/>
      <c r="PR7" s="4"/>
      <c r="PS7" s="189"/>
      <c r="PT7" s="4"/>
      <c r="PU7" s="4"/>
      <c r="PV7" s="4"/>
      <c r="PW7" s="4"/>
      <c r="PX7" s="4"/>
      <c r="PY7" s="4"/>
      <c r="PZ7" s="4"/>
      <c r="QA7" s="4"/>
      <c r="QB7" s="4"/>
      <c r="QC7" s="4"/>
      <c r="QD7" s="4"/>
      <c r="QE7" s="189"/>
      <c r="QF7" s="4"/>
      <c r="QG7" s="4"/>
      <c r="QH7" s="189"/>
      <c r="QI7" s="189"/>
      <c r="QJ7" s="4"/>
      <c r="QK7" s="4"/>
      <c r="QL7" s="189"/>
      <c r="QM7" s="4"/>
      <c r="QN7" s="4"/>
      <c r="QO7" s="4"/>
      <c r="QP7" s="186"/>
      <c r="QQ7" s="4"/>
      <c r="QR7" s="4"/>
      <c r="QS7" s="4"/>
      <c r="QT7" s="189"/>
      <c r="QU7" s="4"/>
      <c r="QV7" s="4"/>
      <c r="QW7" s="4"/>
      <c r="QX7" s="4"/>
      <c r="QY7" s="4"/>
      <c r="QZ7" s="4"/>
      <c r="RA7" s="4"/>
      <c r="RB7" s="4"/>
      <c r="RC7" s="4"/>
      <c r="RD7" s="4"/>
      <c r="RE7" s="4"/>
      <c r="RF7" s="189"/>
      <c r="RG7" s="4"/>
      <c r="RH7" s="4"/>
      <c r="RI7" s="189"/>
      <c r="RJ7" s="189"/>
      <c r="RK7" s="4"/>
      <c r="RL7" s="4"/>
      <c r="RM7" s="117"/>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189"/>
      <c r="VE7" s="186"/>
      <c r="VF7" s="4"/>
      <c r="VG7" s="4"/>
      <c r="VH7" s="4"/>
      <c r="VI7" s="4"/>
      <c r="VJ7" s="4"/>
      <c r="VK7" s="4"/>
      <c r="VL7" s="4"/>
      <c r="VM7" s="4"/>
      <c r="VN7" s="4"/>
      <c r="VO7" s="4"/>
      <c r="VP7" s="4"/>
      <c r="VQ7" s="4"/>
      <c r="VR7" s="186"/>
      <c r="VS7" s="4"/>
      <c r="VT7" s="236" t="str">
        <f>表４!C23</f>
        <v>○学級数（満３歳以上）</v>
      </c>
      <c r="VU7" s="186"/>
      <c r="VV7" s="186" t="str">
        <f>表４!C24</f>
        <v>○満２歳未満の園児
（ほふくに至ってない子）</v>
      </c>
      <c r="VW7" s="186"/>
      <c r="VX7" s="186" t="str">
        <f>表４!C25</f>
        <v>○満２歳未満の園児
（ほふくしている子）</v>
      </c>
      <c r="VY7" s="186"/>
      <c r="VZ7" s="186" t="str">
        <f>表４!C26</f>
        <v>○満２歳以上満３歳未満</v>
      </c>
      <c r="WA7" s="186"/>
      <c r="WB7" s="186" t="str">
        <f>表４!C27</f>
        <v>○３歳以上の園児数</v>
      </c>
      <c r="WC7" s="186"/>
      <c r="WD7" s="371" t="str">
        <f>表４!E28</f>
        <v>計</v>
      </c>
      <c r="WE7" s="186" t="str">
        <f>表４!E29</f>
        <v>合計</v>
      </c>
      <c r="WF7" s="186" t="str">
        <f>表４!M24</f>
        <v>乳児室</v>
      </c>
      <c r="WG7" s="186" t="str">
        <f>表４!M25</f>
        <v>ほふく室</v>
      </c>
      <c r="WH7" s="186" t="str">
        <f>表４!M26</f>
        <v>保育室</v>
      </c>
      <c r="WI7" s="186" t="str">
        <f>表４!M27</f>
        <v>遊戯室</v>
      </c>
      <c r="WJ7" s="371" t="str">
        <f>表４!M28</f>
        <v>保育室・遊戯室計</v>
      </c>
      <c r="WK7" s="186" t="str">
        <f>表４!M29</f>
        <v>園舎　</v>
      </c>
      <c r="WL7" s="186" t="str">
        <f>表４!C31</f>
        <v>○学級数（満３歳以上）</v>
      </c>
      <c r="WM7" s="186"/>
      <c r="WN7" s="186" t="str">
        <f>表４!C32</f>
        <v>○３歳以上の園児数</v>
      </c>
      <c r="WO7" s="186"/>
      <c r="WP7" s="186" t="str">
        <f>表４!C33</f>
        <v>○満２歳以上満３歳未満</v>
      </c>
      <c r="WQ7" s="186"/>
      <c r="WR7" s="186" t="str">
        <f>表４!E34</f>
        <v>合計</v>
      </c>
      <c r="WS7" s="186" t="str">
        <f>表４!M34</f>
        <v>園庭　</v>
      </c>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row>
    <row r="8" spans="1:1717" x14ac:dyDescent="0.4">
      <c r="A8" s="4"/>
      <c r="B8" s="4"/>
      <c r="C8" s="4"/>
      <c r="D8" s="4"/>
      <c r="E8" s="4"/>
      <c r="F8" s="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7"/>
      <c r="AN8" s="392"/>
      <c r="AO8" s="184"/>
      <c r="AP8" s="184"/>
      <c r="AQ8" s="184"/>
      <c r="AR8" s="184"/>
      <c r="AS8" s="184"/>
      <c r="AT8" s="184"/>
      <c r="AU8" s="184"/>
      <c r="AV8" s="184"/>
      <c r="AW8" s="184"/>
      <c r="AX8" s="184"/>
      <c r="AY8" s="184"/>
      <c r="AZ8" s="184"/>
      <c r="BA8" s="184"/>
      <c r="BB8" s="184"/>
      <c r="BC8" s="7"/>
      <c r="BD8" s="184"/>
      <c r="BE8" s="184"/>
      <c r="BF8" s="184"/>
      <c r="BG8" s="184"/>
      <c r="BH8" s="184"/>
      <c r="BI8" s="184"/>
      <c r="BJ8" s="7"/>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7"/>
      <c r="DD8" s="184"/>
      <c r="DE8" s="184"/>
      <c r="DF8" s="184"/>
      <c r="DG8" s="184"/>
      <c r="DH8" s="184"/>
      <c r="DI8" s="4"/>
      <c r="DJ8" s="184"/>
      <c r="DK8" s="184"/>
      <c r="DL8" s="184"/>
      <c r="DM8" s="184"/>
      <c r="DN8" s="184"/>
      <c r="DO8" s="184"/>
      <c r="DQ8" s="184"/>
      <c r="DR8" s="184"/>
      <c r="DS8" s="184"/>
      <c r="DT8" s="184"/>
      <c r="DV8" s="184"/>
      <c r="DW8" s="184"/>
      <c r="DX8" s="184"/>
      <c r="DY8" s="184"/>
      <c r="DZ8" s="184"/>
      <c r="EA8" s="184"/>
      <c r="EB8" s="184"/>
      <c r="EC8" s="184"/>
      <c r="ED8" s="7"/>
      <c r="EE8" s="184"/>
      <c r="EF8" s="184"/>
      <c r="EG8" s="184"/>
      <c r="EH8" s="184"/>
      <c r="EI8" s="184"/>
      <c r="EJ8" s="184"/>
      <c r="EK8" s="184"/>
      <c r="EL8" s="392"/>
      <c r="EM8" s="184"/>
      <c r="EN8" s="184"/>
      <c r="EO8" s="184"/>
      <c r="EP8" s="473"/>
      <c r="EQ8" s="184"/>
      <c r="ER8" s="184"/>
      <c r="ES8" s="184"/>
      <c r="ET8" s="184"/>
      <c r="EU8" s="184"/>
      <c r="EV8" s="184"/>
      <c r="EW8" s="184"/>
      <c r="EX8" s="184"/>
      <c r="EY8" s="184"/>
      <c r="EZ8" s="184"/>
      <c r="FA8" s="184"/>
      <c r="FB8" s="184"/>
      <c r="FC8" s="184"/>
      <c r="FD8" s="184"/>
      <c r="FE8" s="184"/>
      <c r="FF8" s="184"/>
      <c r="FG8" s="7"/>
      <c r="FH8" s="184"/>
      <c r="FI8" s="184"/>
      <c r="FJ8" s="184"/>
      <c r="FK8" s="7"/>
      <c r="FL8" s="184"/>
      <c r="FM8" s="184"/>
      <c r="FN8" s="7"/>
      <c r="FO8" s="184"/>
      <c r="FP8" s="184"/>
      <c r="FQ8" s="7"/>
      <c r="FR8" s="184"/>
      <c r="FS8" s="184"/>
      <c r="FT8" s="184"/>
      <c r="FU8" s="7"/>
      <c r="FV8" s="184"/>
      <c r="FW8" s="184"/>
      <c r="FX8" s="7"/>
      <c r="FY8" s="184"/>
      <c r="FZ8" s="184"/>
      <c r="GA8" s="184"/>
      <c r="GB8" s="300"/>
      <c r="GC8" s="300"/>
      <c r="GD8" s="7"/>
      <c r="GE8" s="7"/>
      <c r="GF8" s="392"/>
      <c r="GG8" s="392"/>
      <c r="GH8" s="392"/>
      <c r="GI8" s="392"/>
      <c r="GJ8" s="392"/>
      <c r="GK8" s="392"/>
      <c r="GL8" s="392"/>
      <c r="GM8" s="392"/>
      <c r="GN8" s="392"/>
      <c r="GO8" s="392"/>
      <c r="GP8" s="392"/>
      <c r="GQ8" s="7"/>
      <c r="GR8" s="184"/>
      <c r="GS8" s="81"/>
      <c r="GT8" s="184"/>
      <c r="GU8" s="184"/>
      <c r="GV8" s="184"/>
      <c r="GW8" s="7"/>
      <c r="GX8" s="184"/>
      <c r="GY8" s="184"/>
      <c r="GZ8" s="184"/>
      <c r="HA8" s="184"/>
      <c r="HB8" s="7"/>
      <c r="HC8" s="7"/>
      <c r="HD8" s="7"/>
      <c r="HE8" s="7"/>
      <c r="HF8" s="7"/>
      <c r="HG8" s="7"/>
      <c r="HH8" s="7"/>
      <c r="HI8" s="184"/>
      <c r="HJ8" s="184"/>
      <c r="HK8" s="184"/>
      <c r="HL8" s="184"/>
      <c r="HM8" s="184"/>
      <c r="HN8" s="7"/>
      <c r="HO8" s="184"/>
      <c r="HP8" s="7"/>
      <c r="HQ8" s="184"/>
      <c r="HR8" s="7"/>
      <c r="HS8" s="184"/>
      <c r="HT8" s="7"/>
      <c r="HU8" s="184"/>
      <c r="HV8" s="184"/>
      <c r="HW8" s="184"/>
      <c r="HX8" s="184"/>
      <c r="HY8" s="184"/>
      <c r="HZ8" s="184"/>
      <c r="IA8" s="7"/>
      <c r="IB8" s="392"/>
      <c r="IC8" s="184"/>
      <c r="ID8" s="184"/>
      <c r="IE8" s="184"/>
      <c r="IF8" s="184"/>
      <c r="IG8" s="184"/>
      <c r="IH8" s="184"/>
      <c r="II8" s="7"/>
      <c r="IJ8" s="184"/>
      <c r="IK8" s="184"/>
      <c r="IL8" s="184"/>
      <c r="IM8" s="184"/>
      <c r="IN8" s="7"/>
      <c r="IO8" s="184"/>
      <c r="IP8" s="184"/>
      <c r="IQ8" s="7"/>
      <c r="IR8" s="392"/>
      <c r="IS8" s="392"/>
      <c r="IT8" s="184"/>
      <c r="IU8" s="184"/>
      <c r="IV8" s="184"/>
      <c r="IW8" s="184"/>
      <c r="IX8" s="184"/>
      <c r="IY8" s="184"/>
      <c r="IZ8" s="184"/>
      <c r="JA8" s="184"/>
      <c r="JB8" s="184"/>
      <c r="JC8" s="184"/>
      <c r="JD8" s="184"/>
      <c r="JE8" s="184"/>
      <c r="JF8" s="184"/>
      <c r="JG8" s="184"/>
      <c r="JH8" s="184"/>
      <c r="JI8" s="184"/>
      <c r="JJ8" s="184"/>
      <c r="JK8" s="184"/>
      <c r="JL8" s="184"/>
      <c r="JM8" s="184"/>
      <c r="JN8" s="184"/>
      <c r="JO8" s="184"/>
      <c r="JP8" s="184"/>
      <c r="JQ8" s="184"/>
      <c r="JR8" s="184"/>
      <c r="JS8" s="184"/>
      <c r="JT8" s="184"/>
      <c r="JU8" s="184"/>
      <c r="JV8" s="184"/>
      <c r="JW8" s="184"/>
      <c r="JX8" s="184"/>
      <c r="JY8" s="184"/>
      <c r="JZ8" s="184"/>
      <c r="KA8" s="184"/>
      <c r="KB8" s="184"/>
      <c r="KC8" s="184"/>
      <c r="KD8" s="184"/>
      <c r="KE8" s="184"/>
      <c r="KF8" s="184"/>
      <c r="KG8" s="184"/>
      <c r="KH8" s="184"/>
      <c r="KI8" s="184"/>
      <c r="KJ8" s="184"/>
      <c r="KK8" s="184"/>
      <c r="KL8" s="184"/>
      <c r="KM8" s="184"/>
      <c r="KN8" s="184"/>
      <c r="KO8" s="184"/>
      <c r="KP8" s="184"/>
      <c r="KQ8" s="184"/>
      <c r="KR8" s="184"/>
      <c r="KS8" s="184"/>
      <c r="KT8" s="184"/>
      <c r="KU8" s="184"/>
      <c r="KV8" s="184"/>
      <c r="KW8" s="184"/>
      <c r="KX8" s="184"/>
      <c r="KY8" s="184"/>
      <c r="KZ8" s="184"/>
      <c r="LA8" s="184"/>
      <c r="LB8" s="184"/>
      <c r="LC8" s="184"/>
      <c r="LD8" s="184"/>
      <c r="LE8" s="184"/>
      <c r="LF8" s="184"/>
      <c r="LG8" s="184"/>
      <c r="LH8" s="184"/>
      <c r="LI8" s="184"/>
      <c r="LJ8" s="184"/>
      <c r="LK8" s="184"/>
      <c r="LL8" s="184"/>
      <c r="LM8" s="184"/>
      <c r="LN8" s="184"/>
      <c r="LO8" s="184"/>
      <c r="LP8" s="184"/>
      <c r="LQ8" s="184"/>
      <c r="LR8" s="184"/>
      <c r="LS8" s="184"/>
      <c r="LT8" s="184"/>
      <c r="LU8" s="184"/>
      <c r="LV8" s="184"/>
      <c r="LW8" s="184"/>
      <c r="LX8" s="184"/>
      <c r="LY8" s="184"/>
      <c r="LZ8" s="184"/>
      <c r="MA8" s="184"/>
      <c r="MB8" s="184"/>
      <c r="MC8" s="184"/>
      <c r="MD8" s="184"/>
      <c r="ME8" s="184"/>
      <c r="MF8" s="184"/>
      <c r="MG8" s="184"/>
      <c r="MH8" s="184"/>
      <c r="MI8" s="184"/>
      <c r="MJ8" s="184"/>
      <c r="MK8" s="184"/>
      <c r="ML8" s="184"/>
      <c r="MM8" s="184"/>
      <c r="MN8" s="184"/>
      <c r="MO8" s="184"/>
      <c r="MP8" s="184"/>
      <c r="MQ8" s="184"/>
      <c r="MR8" s="184"/>
      <c r="MS8" s="184"/>
      <c r="MT8" s="184"/>
      <c r="MU8" s="184"/>
      <c r="MV8" s="184"/>
      <c r="MW8" s="184"/>
      <c r="MX8" s="184"/>
      <c r="MY8" s="184"/>
      <c r="MZ8" s="184"/>
      <c r="NA8" s="184"/>
      <c r="NB8" s="184"/>
      <c r="NC8" s="184"/>
      <c r="ND8" s="184"/>
      <c r="NE8" s="184"/>
      <c r="NF8" s="184"/>
      <c r="NG8" s="184"/>
      <c r="NH8" s="184"/>
      <c r="NI8" s="184"/>
      <c r="NJ8" s="184"/>
      <c r="NK8" s="184"/>
      <c r="NL8" s="184"/>
      <c r="NM8" s="184"/>
      <c r="NN8" s="184"/>
      <c r="NO8" s="184"/>
      <c r="NP8" s="184"/>
      <c r="NQ8" s="184"/>
      <c r="NR8" s="184"/>
      <c r="NS8" s="310"/>
      <c r="NT8" s="7"/>
      <c r="NU8" s="184"/>
      <c r="NV8" s="184"/>
      <c r="NW8" s="7"/>
      <c r="NX8" s="7"/>
      <c r="NY8" s="7"/>
      <c r="NZ8" s="7"/>
      <c r="OA8" s="184"/>
      <c r="OB8" s="7"/>
      <c r="OC8" s="7"/>
      <c r="OD8" s="184"/>
      <c r="OE8" s="7"/>
      <c r="OF8" s="7"/>
      <c r="OG8" s="7"/>
      <c r="OH8" s="184"/>
      <c r="OI8" s="7"/>
      <c r="OJ8" s="184"/>
      <c r="OK8" s="7"/>
      <c r="OL8" s="184"/>
      <c r="OM8" s="184"/>
      <c r="ON8" s="184"/>
      <c r="OO8" s="184"/>
      <c r="OP8" s="184"/>
      <c r="OQ8" s="7"/>
      <c r="OR8" s="184"/>
      <c r="OS8" s="184"/>
      <c r="OT8" s="184"/>
      <c r="OU8" s="184"/>
      <c r="OV8" s="184"/>
      <c r="OW8" s="184"/>
      <c r="OX8" s="184"/>
      <c r="OY8" s="115"/>
      <c r="OZ8" s="7"/>
      <c r="PA8" s="184"/>
      <c r="PB8" s="184"/>
      <c r="PC8" s="7"/>
      <c r="PD8" s="184"/>
      <c r="PE8" s="184"/>
      <c r="PF8" s="184"/>
      <c r="PG8" s="184"/>
      <c r="PH8" s="184"/>
      <c r="PI8" s="7"/>
      <c r="PJ8" s="184"/>
      <c r="PK8" s="7"/>
      <c r="PL8" s="184"/>
      <c r="PM8" s="184"/>
      <c r="PN8" s="184"/>
      <c r="PO8" s="7"/>
      <c r="PP8" s="184"/>
      <c r="PQ8" s="184"/>
      <c r="PR8" s="184"/>
      <c r="PS8" s="81"/>
      <c r="PT8" s="184"/>
      <c r="PU8" s="184"/>
      <c r="PV8" s="184"/>
      <c r="PW8" s="184"/>
      <c r="PX8" s="184"/>
      <c r="PY8" s="184"/>
      <c r="PZ8" s="184"/>
      <c r="QA8" s="184"/>
      <c r="QB8" s="184"/>
      <c r="QC8" s="184"/>
      <c r="QD8" s="184"/>
      <c r="QE8" s="81"/>
      <c r="QF8" s="184"/>
      <c r="QG8" s="184"/>
      <c r="QH8" s="81"/>
      <c r="QI8" s="81"/>
      <c r="QJ8" s="184"/>
      <c r="QK8" s="184"/>
      <c r="QL8" s="81"/>
      <c r="QM8" s="184"/>
      <c r="QN8" s="184"/>
      <c r="QO8" s="184"/>
      <c r="QP8" s="7"/>
      <c r="QQ8" s="184"/>
      <c r="QR8" s="184"/>
      <c r="QS8" s="184"/>
      <c r="QT8" s="81"/>
      <c r="QU8" s="184"/>
      <c r="QV8" s="184"/>
      <c r="QW8" s="184"/>
      <c r="QX8" s="184"/>
      <c r="QY8" s="184"/>
      <c r="QZ8" s="184"/>
      <c r="RA8" s="184"/>
      <c r="RB8" s="184"/>
      <c r="RC8" s="184"/>
      <c r="RD8" s="184"/>
      <c r="RE8" s="184"/>
      <c r="RF8" s="81"/>
      <c r="RG8" s="184"/>
      <c r="RH8" s="184"/>
      <c r="RI8" s="81"/>
      <c r="RJ8" s="81"/>
      <c r="RK8" s="184"/>
      <c r="RL8" s="184"/>
      <c r="RM8" s="115"/>
      <c r="RN8" s="184"/>
      <c r="RO8" s="184"/>
      <c r="RP8" s="184"/>
      <c r="RQ8" s="184"/>
      <c r="RR8" s="184"/>
      <c r="RS8" s="184"/>
      <c r="RT8" s="184"/>
      <c r="RU8" s="184"/>
      <c r="RV8" s="184"/>
      <c r="RW8" s="184"/>
      <c r="RX8" s="184"/>
      <c r="RY8" s="184"/>
      <c r="RZ8" s="184"/>
      <c r="SA8" s="184"/>
      <c r="SB8" s="184"/>
      <c r="SC8" s="184"/>
      <c r="SD8" s="184"/>
      <c r="SE8" s="184"/>
      <c r="SF8" s="184"/>
      <c r="SG8" s="184"/>
      <c r="SH8" s="184"/>
      <c r="SI8" s="184"/>
      <c r="SJ8" s="184"/>
      <c r="SK8" s="184"/>
      <c r="SL8" s="184"/>
      <c r="SM8" s="184"/>
      <c r="SN8" s="184"/>
      <c r="SO8" s="184"/>
      <c r="SP8" s="184"/>
      <c r="SQ8" s="184"/>
      <c r="SR8" s="184"/>
      <c r="SS8" s="184"/>
      <c r="ST8" s="184"/>
      <c r="SU8" s="184"/>
      <c r="SV8" s="184"/>
      <c r="SW8" s="184"/>
      <c r="SX8" s="184"/>
      <c r="SY8" s="184"/>
      <c r="SZ8" s="184"/>
      <c r="TA8" s="184"/>
      <c r="TB8" s="184"/>
      <c r="TC8" s="184"/>
      <c r="TD8" s="184"/>
      <c r="TE8" s="184"/>
      <c r="TF8" s="184"/>
      <c r="TG8" s="184"/>
      <c r="TH8" s="184"/>
      <c r="TI8" s="184"/>
      <c r="TJ8" s="184"/>
      <c r="TK8" s="184"/>
      <c r="TL8" s="184"/>
      <c r="TM8" s="184"/>
      <c r="TN8" s="184"/>
      <c r="TO8" s="184"/>
      <c r="TP8" s="184"/>
      <c r="TQ8" s="184"/>
      <c r="TR8" s="184"/>
      <c r="TS8" s="184"/>
      <c r="TT8" s="184"/>
      <c r="TU8" s="184"/>
      <c r="TV8" s="184"/>
      <c r="TW8" s="184"/>
      <c r="TX8" s="184"/>
      <c r="TY8" s="184"/>
      <c r="TZ8" s="184"/>
      <c r="UA8" s="184"/>
      <c r="UB8" s="184"/>
      <c r="UC8" s="184"/>
      <c r="UD8" s="184"/>
      <c r="UE8" s="184"/>
      <c r="UF8" s="184"/>
      <c r="UG8" s="184"/>
      <c r="UH8" s="184"/>
      <c r="UI8" s="184"/>
      <c r="UJ8" s="184"/>
      <c r="UK8" s="184"/>
      <c r="UL8" s="184"/>
      <c r="UM8" s="184"/>
      <c r="UN8" s="184"/>
      <c r="UO8" s="184"/>
      <c r="UP8" s="184"/>
      <c r="UQ8" s="184"/>
      <c r="UR8" s="184"/>
      <c r="US8" s="184"/>
      <c r="UT8" s="184"/>
      <c r="UU8" s="184"/>
      <c r="UV8" s="184"/>
      <c r="UW8" s="184"/>
      <c r="UX8" s="184"/>
      <c r="UY8" s="184"/>
      <c r="UZ8" s="184"/>
      <c r="VA8" s="184"/>
      <c r="VB8" s="184"/>
      <c r="VC8" s="184"/>
      <c r="VD8" s="81"/>
      <c r="VE8" s="7"/>
      <c r="VF8" s="184"/>
      <c r="VG8" s="184"/>
      <c r="VH8" s="184"/>
      <c r="VI8" s="184"/>
      <c r="VJ8" s="184"/>
      <c r="VK8" s="184"/>
      <c r="VL8" s="184"/>
      <c r="VM8" s="184"/>
      <c r="VN8" s="184"/>
      <c r="VO8" s="184"/>
      <c r="VP8" s="184"/>
      <c r="VQ8" s="184"/>
      <c r="VR8" s="7"/>
      <c r="VS8" s="184"/>
      <c r="VT8" s="229" t="str">
        <f>表４!$G$21</f>
        <v>人数(名)・学級数</v>
      </c>
      <c r="VU8" s="7" t="str">
        <f>表４!$K$21</f>
        <v>面積
（㎡）</v>
      </c>
      <c r="VV8" s="229" t="str">
        <f>表４!$G$21</f>
        <v>人数(名)・学級数</v>
      </c>
      <c r="VW8" s="7" t="str">
        <f>表４!$K$21</f>
        <v>面積
（㎡）</v>
      </c>
      <c r="VX8" s="229" t="str">
        <f>表４!$G$21</f>
        <v>人数(名)・学級数</v>
      </c>
      <c r="VY8" s="7" t="str">
        <f>表４!$K$21</f>
        <v>面積
（㎡）</v>
      </c>
      <c r="VZ8" s="229" t="str">
        <f>表４!$G$21</f>
        <v>人数(名)・学級数</v>
      </c>
      <c r="WA8" s="7" t="str">
        <f>表４!$K$21</f>
        <v>面積
（㎡）</v>
      </c>
      <c r="WB8" s="229" t="str">
        <f>表４!$G$21</f>
        <v>人数(名)・学級数</v>
      </c>
      <c r="WC8" s="7" t="str">
        <f>表４!$K$21</f>
        <v>面積
（㎡）</v>
      </c>
      <c r="WD8" s="372"/>
      <c r="WE8" s="7" t="str">
        <f>表４!$K$21</f>
        <v>面積
（㎡）</v>
      </c>
      <c r="WF8" s="7"/>
      <c r="WG8" s="7"/>
      <c r="WH8" s="7"/>
      <c r="WI8" s="7"/>
      <c r="WJ8" s="372"/>
      <c r="WK8" s="7"/>
      <c r="WL8" s="229" t="str">
        <f>表４!$G$21</f>
        <v>人数(名)・学級数</v>
      </c>
      <c r="WM8" s="7" t="str">
        <f>表４!$K$21</f>
        <v>面積
（㎡）</v>
      </c>
      <c r="WN8" s="229" t="str">
        <f>表４!$G$21</f>
        <v>人数(名)・学級数</v>
      </c>
      <c r="WO8" s="7" t="str">
        <f>表４!$K$21</f>
        <v>面積
（㎡）</v>
      </c>
      <c r="WP8" s="229" t="str">
        <f>表４!$G$21</f>
        <v>人数(名)・学級数</v>
      </c>
      <c r="WQ8" s="7" t="str">
        <f>表４!$K$21</f>
        <v>面積
（㎡）</v>
      </c>
      <c r="WR8" s="7" t="str">
        <f>表４!$K$21</f>
        <v>面積
（㎡）</v>
      </c>
      <c r="WS8" s="7"/>
      <c r="WT8" s="184"/>
      <c r="WU8" s="184"/>
      <c r="WV8" s="184"/>
      <c r="WW8" s="184"/>
      <c r="WX8" s="184"/>
      <c r="WY8" s="184"/>
      <c r="WZ8" s="184"/>
      <c r="XA8" s="184"/>
      <c r="XB8" s="184"/>
      <c r="XC8" s="184"/>
      <c r="XD8" s="184"/>
      <c r="XE8" s="184"/>
      <c r="XF8" s="184"/>
      <c r="XG8" s="184"/>
      <c r="XH8" s="184"/>
      <c r="XI8" s="184"/>
      <c r="XJ8" s="184"/>
      <c r="XK8" s="184"/>
      <c r="XL8" s="184"/>
      <c r="XM8" s="184"/>
      <c r="XN8" s="184"/>
      <c r="XO8" s="184"/>
      <c r="XP8" s="184"/>
      <c r="XQ8" s="184"/>
      <c r="XR8" s="184"/>
      <c r="XS8" s="184"/>
      <c r="XT8" s="184"/>
      <c r="XU8" s="184"/>
      <c r="XV8" s="184"/>
      <c r="XW8" s="184"/>
      <c r="XX8" s="184"/>
      <c r="XY8" s="184"/>
      <c r="XZ8" s="184"/>
      <c r="YA8" s="184"/>
      <c r="YB8" s="184"/>
      <c r="YC8" s="184"/>
      <c r="YD8" s="184"/>
      <c r="YE8" s="184"/>
      <c r="YF8" s="184"/>
      <c r="YG8" s="184"/>
      <c r="YH8" s="184"/>
      <c r="YI8" s="184"/>
      <c r="YJ8" s="184"/>
      <c r="YK8" s="184"/>
      <c r="YL8" s="184"/>
      <c r="YM8" s="184"/>
      <c r="YN8" s="184"/>
      <c r="YO8" s="184"/>
      <c r="YP8" s="184"/>
      <c r="YQ8" s="184"/>
      <c r="YR8" s="184"/>
      <c r="YS8" s="184"/>
      <c r="YT8" s="184"/>
      <c r="YU8" s="184"/>
      <c r="YV8" s="184"/>
      <c r="YW8" s="184"/>
      <c r="YX8" s="184"/>
      <c r="YY8" s="184"/>
      <c r="YZ8" s="184"/>
      <c r="ZA8" s="184"/>
      <c r="ZB8" s="184"/>
      <c r="ZC8" s="184"/>
      <c r="ZD8" s="184"/>
      <c r="ZE8" s="184"/>
      <c r="ZF8" s="184"/>
      <c r="ZG8" s="184"/>
      <c r="ZH8" s="184"/>
      <c r="ZI8" s="184"/>
      <c r="ZJ8" s="184"/>
      <c r="ZK8" s="184"/>
      <c r="ZL8" s="184"/>
      <c r="ZM8" s="184"/>
      <c r="ZN8" s="184"/>
      <c r="ZO8" s="184"/>
      <c r="ZP8" s="184"/>
      <c r="ZQ8" s="184"/>
      <c r="ZR8" s="184"/>
      <c r="ZS8" s="184"/>
      <c r="ZT8" s="184"/>
      <c r="ZU8" s="184"/>
      <c r="ZV8" s="184"/>
      <c r="ZW8" s="184"/>
      <c r="ZX8" s="184"/>
      <c r="ZY8" s="184"/>
      <c r="ZZ8" s="184"/>
      <c r="AAA8" s="184"/>
      <c r="AAB8" s="184"/>
      <c r="AAC8" s="184"/>
      <c r="AAD8" s="184"/>
      <c r="AAE8" s="184"/>
      <c r="AAF8" s="184"/>
      <c r="AAG8" s="184"/>
      <c r="AAH8" s="184"/>
      <c r="AAI8" s="184"/>
      <c r="AAJ8" s="184"/>
      <c r="AAK8" s="184"/>
      <c r="AAL8" s="184"/>
      <c r="AAM8" s="184"/>
      <c r="AAN8" s="184"/>
      <c r="AAO8" s="184"/>
      <c r="AAP8" s="184"/>
      <c r="AAQ8" s="184"/>
      <c r="AAR8" s="184"/>
      <c r="AAS8" s="184"/>
      <c r="AAT8" s="184"/>
      <c r="AAU8" s="184"/>
      <c r="AAV8" s="184"/>
      <c r="AAW8" s="184"/>
      <c r="AAX8" s="184"/>
      <c r="AAY8" s="184"/>
      <c r="AAZ8" s="184"/>
      <c r="ABA8" s="184"/>
      <c r="ABB8" s="184"/>
      <c r="ABC8" s="184"/>
      <c r="ABD8" s="184"/>
      <c r="ABE8" s="184"/>
      <c r="ABF8" s="184"/>
      <c r="ABG8" s="184"/>
      <c r="ABH8" s="184"/>
      <c r="ABI8" s="184"/>
      <c r="ABJ8" s="184"/>
      <c r="ABK8" s="184"/>
      <c r="ABL8" s="184"/>
      <c r="ABM8" s="184"/>
      <c r="ABN8" s="184"/>
      <c r="ABO8" s="184"/>
      <c r="ABP8" s="184"/>
      <c r="ABQ8" s="184"/>
      <c r="ABR8" s="184"/>
      <c r="ABS8" s="184"/>
      <c r="ABT8" s="184"/>
      <c r="ABU8" s="184"/>
      <c r="ABV8" s="184"/>
      <c r="ABW8" s="184"/>
      <c r="ABX8" s="184"/>
      <c r="ABY8" s="184"/>
      <c r="ABZ8" s="184"/>
      <c r="ACA8" s="184"/>
      <c r="ACB8" s="184"/>
      <c r="ACC8" s="184"/>
      <c r="ACD8" s="184"/>
      <c r="ACE8" s="184"/>
      <c r="ACF8" s="184"/>
      <c r="ACG8" s="184"/>
      <c r="ACH8" s="184"/>
      <c r="ACI8" s="184"/>
      <c r="ACJ8" s="184"/>
      <c r="ACK8" s="184"/>
      <c r="ACL8" s="184"/>
      <c r="ACM8" s="184"/>
      <c r="ACN8" s="184"/>
      <c r="ACO8" s="184"/>
      <c r="ACP8" s="184"/>
      <c r="ACQ8" s="184"/>
      <c r="ACR8" s="184"/>
      <c r="ACS8" s="184"/>
      <c r="ACT8" s="184"/>
      <c r="ACU8" s="184"/>
      <c r="ACV8" s="184"/>
      <c r="ACW8" s="184"/>
      <c r="ACX8" s="184"/>
      <c r="ACY8" s="184"/>
      <c r="ACZ8" s="184"/>
      <c r="ADA8" s="184"/>
      <c r="ADB8" s="184"/>
      <c r="ADC8" s="184"/>
      <c r="ADD8" s="184"/>
      <c r="ADE8" s="184"/>
      <c r="ADF8" s="184"/>
      <c r="ADG8" s="184"/>
      <c r="ADH8" s="184"/>
      <c r="ADI8" s="184"/>
      <c r="ADJ8" s="184"/>
      <c r="ADK8" s="184"/>
      <c r="ADL8" s="184"/>
      <c r="ADM8" s="184"/>
      <c r="ADN8" s="184"/>
      <c r="ADO8" s="184"/>
      <c r="ADP8" s="184"/>
      <c r="ADQ8" s="184"/>
      <c r="ADR8" s="184"/>
      <c r="ADS8" s="184"/>
      <c r="ADT8" s="184"/>
      <c r="ADU8" s="184"/>
      <c r="ADV8" s="184"/>
      <c r="ADW8" s="184"/>
      <c r="ADX8" s="184"/>
      <c r="ADY8" s="184"/>
      <c r="ADZ8" s="184"/>
      <c r="AEA8" s="184"/>
      <c r="AEB8" s="184"/>
      <c r="AEC8" s="184"/>
      <c r="AED8" s="184"/>
      <c r="AEE8" s="184"/>
      <c r="AEF8" s="184"/>
      <c r="AEG8" s="184"/>
      <c r="AEH8" s="184"/>
      <c r="AEI8" s="184"/>
      <c r="AEJ8" s="184"/>
      <c r="AEK8" s="184"/>
      <c r="AEL8" s="184"/>
      <c r="AEM8" s="184"/>
      <c r="AEN8" s="184"/>
      <c r="AEO8" s="184"/>
      <c r="AEP8" s="184"/>
      <c r="AEQ8" s="184"/>
      <c r="AER8" s="184"/>
      <c r="AES8" s="184"/>
      <c r="AET8" s="184"/>
      <c r="AEU8" s="184"/>
      <c r="AEV8" s="184"/>
      <c r="AEW8" s="184"/>
      <c r="AEX8" s="184"/>
      <c r="AEY8" s="184"/>
      <c r="AEZ8" s="184"/>
      <c r="AFA8" s="184"/>
      <c r="AFB8" s="184"/>
      <c r="AFC8" s="184"/>
      <c r="AFD8" s="184"/>
      <c r="AFE8" s="184"/>
      <c r="AFF8" s="184"/>
      <c r="AFG8" s="184"/>
      <c r="AFH8" s="184"/>
      <c r="AFI8" s="184"/>
      <c r="AFJ8" s="184"/>
      <c r="AFK8" s="184"/>
      <c r="AFL8" s="184"/>
      <c r="AFM8" s="184"/>
      <c r="AFN8" s="184"/>
      <c r="AFO8" s="184"/>
      <c r="AFP8" s="184"/>
      <c r="AFQ8" s="184"/>
      <c r="AFR8" s="184"/>
      <c r="AFS8" s="184"/>
      <c r="AFT8" s="184"/>
      <c r="AFU8" s="184"/>
      <c r="AFV8" s="184"/>
      <c r="AFW8" s="184"/>
      <c r="AFX8" s="184"/>
      <c r="AFY8" s="184"/>
      <c r="AFZ8" s="184"/>
      <c r="AGA8" s="184"/>
      <c r="AGB8" s="184"/>
      <c r="AGC8" s="184"/>
      <c r="AGD8" s="184"/>
      <c r="AGE8" s="184"/>
      <c r="AGF8" s="184"/>
      <c r="AGG8" s="184"/>
      <c r="AGH8" s="184"/>
      <c r="AGI8" s="184"/>
      <c r="AGJ8" s="184"/>
      <c r="AGK8" s="184"/>
      <c r="AGL8" s="184"/>
      <c r="AGM8" s="184"/>
      <c r="AGN8" s="184"/>
      <c r="AGO8" s="184"/>
      <c r="AGP8" s="184"/>
      <c r="AGQ8" s="184"/>
      <c r="AGR8" s="184"/>
      <c r="AGS8" s="184"/>
      <c r="AGT8" s="184"/>
      <c r="AGU8" s="184"/>
      <c r="AGV8" s="184"/>
      <c r="AGW8" s="184"/>
      <c r="AGX8" s="184"/>
      <c r="AGY8" s="184"/>
      <c r="AGZ8" s="184"/>
      <c r="AHA8" s="184"/>
      <c r="AHB8" s="184"/>
      <c r="AHC8" s="184"/>
      <c r="AHD8" s="184"/>
      <c r="AHE8" s="184"/>
      <c r="AHF8" s="184"/>
      <c r="AHG8" s="184"/>
      <c r="AHH8" s="184"/>
      <c r="AHI8" s="184"/>
      <c r="AHJ8" s="184"/>
      <c r="AHK8" s="184"/>
      <c r="AHL8" s="184"/>
      <c r="AHM8" s="184"/>
      <c r="AHN8" s="184"/>
      <c r="AHO8" s="184"/>
      <c r="AHP8" s="184"/>
      <c r="AHQ8" s="184"/>
      <c r="AHR8" s="184"/>
      <c r="AHS8" s="184"/>
      <c r="AHT8" s="184"/>
      <c r="AHU8" s="184"/>
      <c r="AHV8" s="184"/>
      <c r="AHW8" s="184"/>
      <c r="AHX8" s="184"/>
      <c r="AHY8" s="184"/>
      <c r="AHZ8" s="184"/>
      <c r="AIA8" s="184"/>
      <c r="AIB8" s="184"/>
      <c r="AIC8" s="184"/>
      <c r="AID8" s="184"/>
      <c r="AIE8" s="184"/>
      <c r="AIF8" s="184"/>
      <c r="AIG8" s="184"/>
      <c r="AIH8" s="184"/>
      <c r="AII8" s="184"/>
      <c r="AIJ8" s="184"/>
      <c r="AIK8" s="184"/>
      <c r="AIL8" s="184"/>
      <c r="AIM8" s="184"/>
      <c r="AIN8" s="184"/>
      <c r="AIO8" s="184"/>
      <c r="AIP8" s="184"/>
      <c r="AIQ8" s="184"/>
      <c r="AIR8" s="184"/>
      <c r="AIS8" s="184"/>
      <c r="AIT8" s="184"/>
      <c r="AIU8" s="184"/>
      <c r="AIV8" s="184"/>
      <c r="AIW8" s="184"/>
      <c r="AIX8" s="184"/>
      <c r="AIY8" s="184"/>
      <c r="AIZ8" s="184"/>
      <c r="AJA8" s="184"/>
      <c r="AJB8" s="184"/>
      <c r="AJC8" s="184"/>
      <c r="AJD8" s="184"/>
      <c r="AJE8" s="184"/>
      <c r="AJF8" s="184"/>
      <c r="AJG8" s="184"/>
      <c r="AJH8" s="184"/>
      <c r="AJI8" s="184"/>
      <c r="AJJ8" s="184"/>
      <c r="AJK8" s="184"/>
      <c r="AJL8" s="184"/>
      <c r="AJM8" s="184"/>
      <c r="AJN8" s="184"/>
      <c r="AJO8" s="184"/>
      <c r="AJP8" s="184"/>
      <c r="AJQ8" s="184"/>
      <c r="AJR8" s="184"/>
      <c r="AJS8" s="184"/>
      <c r="AJT8" s="184"/>
      <c r="AJU8" s="184"/>
      <c r="AJV8" s="184"/>
      <c r="AJW8" s="184"/>
      <c r="AJX8" s="184"/>
      <c r="AJY8" s="184"/>
      <c r="AJZ8" s="184"/>
      <c r="AKA8" s="184"/>
      <c r="AKB8" s="184"/>
      <c r="AKC8" s="184"/>
      <c r="AKD8" s="184"/>
      <c r="AKE8" s="184"/>
      <c r="AKF8" s="184"/>
      <c r="AKG8" s="184"/>
      <c r="AKH8" s="184"/>
      <c r="AKI8" s="184"/>
      <c r="AKJ8" s="184"/>
      <c r="AKK8" s="184"/>
      <c r="AKL8" s="184"/>
      <c r="AKM8" s="184"/>
      <c r="AKN8" s="184"/>
      <c r="AKO8" s="184"/>
      <c r="AKP8" s="184"/>
      <c r="AKQ8" s="184"/>
      <c r="AKR8" s="184"/>
      <c r="AKS8" s="184"/>
      <c r="AKT8" s="184"/>
      <c r="AKU8" s="184"/>
      <c r="AKV8" s="184"/>
      <c r="AKW8" s="184"/>
      <c r="AKX8" s="184"/>
      <c r="AKY8" s="184"/>
      <c r="AKZ8" s="184"/>
      <c r="ALA8" s="184"/>
      <c r="ALB8" s="184"/>
      <c r="ALC8" s="184"/>
      <c r="ALD8" s="184"/>
      <c r="ALE8" s="184"/>
      <c r="ALF8" s="184"/>
      <c r="ALG8" s="184"/>
      <c r="ALH8" s="184"/>
      <c r="ALI8" s="184"/>
      <c r="ALJ8" s="184"/>
      <c r="ALK8" s="184"/>
      <c r="ALL8" s="184"/>
      <c r="ALM8" s="184"/>
      <c r="ALN8" s="184"/>
      <c r="ALO8" s="184"/>
      <c r="ALP8" s="184"/>
      <c r="ALQ8" s="184"/>
      <c r="ALR8" s="184"/>
      <c r="ALS8" s="184"/>
      <c r="ALT8" s="184"/>
      <c r="ALU8" s="184"/>
      <c r="ALV8" s="184"/>
      <c r="ALW8" s="184"/>
      <c r="ALX8" s="184"/>
      <c r="ALY8" s="184"/>
      <c r="ALZ8" s="184"/>
      <c r="AMA8" s="184"/>
      <c r="AMB8" s="184"/>
      <c r="AMC8" s="184"/>
      <c r="AMD8" s="184"/>
      <c r="AME8" s="184"/>
      <c r="AMF8" s="184"/>
      <c r="AMG8" s="184"/>
      <c r="AMH8" s="184"/>
      <c r="AMI8" s="184"/>
      <c r="AMJ8" s="184"/>
      <c r="AMK8" s="184"/>
      <c r="AML8" s="184"/>
      <c r="AMM8" s="184"/>
      <c r="AMN8" s="184"/>
      <c r="AMO8" s="184"/>
      <c r="AMP8" s="184"/>
      <c r="AMQ8" s="184"/>
      <c r="AMR8" s="184"/>
      <c r="AMS8" s="184"/>
      <c r="AMT8" s="184"/>
      <c r="AMU8" s="184"/>
      <c r="AMV8" s="184"/>
      <c r="AMW8" s="184"/>
      <c r="AMX8" s="184"/>
      <c r="AMY8" s="184"/>
      <c r="AMZ8" s="184"/>
      <c r="ANA8" s="184"/>
      <c r="ANB8" s="184"/>
      <c r="ANC8" s="184"/>
      <c r="AND8" s="184"/>
      <c r="ANE8" s="184"/>
      <c r="ANF8" s="184"/>
      <c r="ANG8" s="184"/>
      <c r="ANH8" s="184"/>
      <c r="ANI8" s="184"/>
      <c r="ANJ8" s="184"/>
      <c r="ANK8" s="184"/>
      <c r="ANL8" s="184"/>
      <c r="ANM8" s="184"/>
      <c r="ANN8" s="184"/>
      <c r="ANO8" s="184"/>
      <c r="ANP8" s="184"/>
      <c r="ANQ8" s="184"/>
      <c r="ANR8" s="184"/>
      <c r="ANS8" s="184"/>
      <c r="ANT8" s="184"/>
      <c r="ANU8" s="184"/>
      <c r="ANV8" s="184"/>
      <c r="ANW8" s="184"/>
      <c r="ANX8" s="184"/>
      <c r="ANY8" s="184"/>
      <c r="ANZ8" s="184"/>
      <c r="AOA8" s="184"/>
      <c r="AOB8" s="184"/>
      <c r="AOC8" s="184"/>
      <c r="AOD8" s="184"/>
      <c r="AOE8" s="184"/>
      <c r="AOF8" s="184"/>
      <c r="AOG8" s="184"/>
      <c r="AOH8" s="184"/>
      <c r="AOI8" s="184"/>
      <c r="AOJ8" s="184"/>
      <c r="AOK8" s="184"/>
      <c r="AOL8" s="184"/>
      <c r="AOM8" s="184"/>
      <c r="AON8" s="184"/>
      <c r="AOO8" s="184"/>
      <c r="AOP8" s="184"/>
      <c r="AOQ8" s="184"/>
      <c r="AOR8" s="184"/>
      <c r="AOS8" s="184"/>
      <c r="AOT8" s="184"/>
      <c r="AOU8" s="184"/>
      <c r="AOV8" s="184"/>
      <c r="AOW8" s="184"/>
      <c r="AOX8" s="184"/>
      <c r="AOY8" s="184"/>
      <c r="AOZ8" s="184"/>
      <c r="APA8" s="184"/>
      <c r="APB8" s="184"/>
      <c r="APC8" s="184"/>
      <c r="APD8" s="184"/>
      <c r="APE8" s="184"/>
      <c r="APF8" s="184"/>
      <c r="APG8" s="184"/>
      <c r="APH8" s="184"/>
      <c r="API8" s="184"/>
      <c r="APJ8" s="184"/>
      <c r="APK8" s="184"/>
      <c r="APL8" s="184"/>
      <c r="APM8" s="184"/>
      <c r="APN8" s="184"/>
      <c r="APO8" s="184"/>
      <c r="APP8" s="184"/>
      <c r="APQ8" s="184"/>
      <c r="APR8" s="184"/>
      <c r="APS8" s="184"/>
      <c r="APT8" s="184"/>
      <c r="APU8" s="184"/>
      <c r="APV8" s="184"/>
      <c r="APW8" s="184"/>
      <c r="APX8" s="184"/>
      <c r="APY8" s="184"/>
      <c r="APZ8" s="184"/>
      <c r="AQA8" s="184"/>
      <c r="AQB8" s="184"/>
      <c r="AQC8" s="184"/>
      <c r="AQD8" s="184"/>
      <c r="AQE8" s="184"/>
      <c r="AQF8" s="184"/>
      <c r="AQG8" s="184"/>
      <c r="AQH8" s="184"/>
      <c r="AQI8" s="184"/>
      <c r="AQJ8" s="184"/>
      <c r="AQK8" s="184"/>
      <c r="AQL8" s="184"/>
      <c r="AQM8" s="184"/>
      <c r="AQN8" s="184"/>
      <c r="AQO8" s="184"/>
      <c r="AQP8" s="184"/>
      <c r="AQQ8" s="184"/>
      <c r="AQR8" s="184"/>
      <c r="AQS8" s="184"/>
      <c r="AQT8" s="184"/>
      <c r="AQU8" s="184"/>
      <c r="AQV8" s="184"/>
      <c r="AQW8" s="184"/>
      <c r="AQX8" s="184"/>
      <c r="AQY8" s="184"/>
      <c r="AQZ8" s="184"/>
      <c r="ARA8" s="184"/>
      <c r="ARB8" s="184"/>
      <c r="ARC8" s="184"/>
      <c r="ARD8" s="184"/>
      <c r="ARE8" s="184"/>
      <c r="ARF8" s="184"/>
      <c r="ARG8" s="184"/>
      <c r="ARH8" s="184"/>
      <c r="ARI8" s="184"/>
      <c r="ARJ8" s="184"/>
      <c r="ARK8" s="184"/>
      <c r="ARL8" s="184"/>
      <c r="ARM8" s="184"/>
      <c r="ARN8" s="184"/>
      <c r="ARO8" s="184"/>
      <c r="ARP8" s="184"/>
      <c r="ARQ8" s="184"/>
      <c r="ARR8" s="184"/>
      <c r="ARS8" s="184"/>
      <c r="ART8" s="184"/>
      <c r="ARU8" s="184"/>
      <c r="ARV8" s="184"/>
      <c r="ARW8" s="184"/>
      <c r="ARX8" s="184"/>
      <c r="ARY8" s="184"/>
      <c r="ARZ8" s="184"/>
      <c r="ASA8" s="184"/>
      <c r="ASB8" s="184"/>
      <c r="ASC8" s="184"/>
      <c r="ASD8" s="184"/>
      <c r="ASE8" s="184"/>
      <c r="ASF8" s="184"/>
      <c r="ASG8" s="184"/>
      <c r="ASH8" s="184"/>
      <c r="ASI8" s="184"/>
      <c r="ASJ8" s="184"/>
      <c r="ASK8" s="184"/>
      <c r="ASL8" s="184"/>
      <c r="ASM8" s="184"/>
      <c r="ASN8" s="184"/>
      <c r="ASO8" s="184"/>
      <c r="ASP8" s="184"/>
      <c r="ASQ8" s="184"/>
      <c r="ASR8" s="184"/>
      <c r="ASS8" s="184"/>
      <c r="AST8" s="184"/>
      <c r="ASU8" s="184"/>
      <c r="ASV8" s="184"/>
      <c r="ASW8" s="184"/>
      <c r="ASX8" s="184"/>
      <c r="ASY8" s="184"/>
      <c r="ASZ8" s="184"/>
      <c r="ATA8" s="184"/>
      <c r="ATB8" s="184"/>
      <c r="ATC8" s="184"/>
      <c r="ATD8" s="184"/>
      <c r="ATE8" s="184"/>
      <c r="ATF8" s="184"/>
      <c r="ATG8" s="184"/>
      <c r="ATH8" s="184"/>
      <c r="ATI8" s="184"/>
      <c r="ATJ8" s="184"/>
      <c r="ATK8" s="184"/>
      <c r="ATL8" s="184"/>
      <c r="ATM8" s="184"/>
      <c r="ATN8" s="184"/>
      <c r="ATO8" s="184"/>
      <c r="ATP8" s="184"/>
      <c r="ATQ8" s="184"/>
      <c r="ATR8" s="184"/>
      <c r="ATS8" s="184"/>
      <c r="ATT8" s="184"/>
      <c r="ATU8" s="184"/>
      <c r="ATV8" s="184"/>
      <c r="ATW8" s="184"/>
      <c r="ATX8" s="184"/>
      <c r="ATY8" s="184"/>
      <c r="ATZ8" s="184"/>
      <c r="AUA8" s="184"/>
      <c r="AUB8" s="184"/>
      <c r="AUC8" s="184"/>
      <c r="AUD8" s="184"/>
      <c r="AUE8" s="184"/>
      <c r="AUF8" s="184"/>
      <c r="AUG8" s="184"/>
      <c r="AUH8" s="184"/>
      <c r="AUI8" s="184"/>
      <c r="AUJ8" s="184"/>
      <c r="AUK8" s="184"/>
      <c r="AUL8" s="184"/>
      <c r="AUM8" s="184"/>
      <c r="AUN8" s="184"/>
      <c r="AUO8" s="184"/>
      <c r="AUP8" s="184"/>
      <c r="AUQ8" s="184"/>
      <c r="AUR8" s="184"/>
      <c r="AUS8" s="184"/>
      <c r="AUT8" s="184"/>
      <c r="AUU8" s="184"/>
      <c r="AUV8" s="184"/>
      <c r="AUW8" s="184"/>
      <c r="AUX8" s="184"/>
      <c r="AUY8" s="184"/>
      <c r="AUZ8" s="184"/>
      <c r="AVA8" s="184"/>
      <c r="AVB8" s="184"/>
      <c r="AVC8" s="184"/>
      <c r="AVD8" s="184"/>
      <c r="AVE8" s="184"/>
      <c r="AVF8" s="184"/>
      <c r="AVG8" s="184"/>
      <c r="AVH8" s="184"/>
      <c r="AVI8" s="184"/>
      <c r="AVJ8" s="184"/>
      <c r="AVK8" s="184"/>
      <c r="AVL8" s="184"/>
      <c r="AVM8" s="184"/>
      <c r="AVN8" s="184"/>
      <c r="AVO8" s="184"/>
      <c r="AVP8" s="184"/>
      <c r="AVQ8" s="184"/>
      <c r="AVR8" s="184"/>
      <c r="AVS8" s="184"/>
      <c r="AVT8" s="184"/>
      <c r="AVU8" s="184"/>
      <c r="AVV8" s="184"/>
      <c r="AVW8" s="184"/>
      <c r="AVX8" s="184"/>
      <c r="AVY8" s="184"/>
      <c r="AVZ8" s="184"/>
      <c r="AWA8" s="184"/>
      <c r="AWB8" s="184"/>
      <c r="AWC8" s="184"/>
      <c r="AWD8" s="184"/>
      <c r="AWE8" s="184"/>
      <c r="AWF8" s="184"/>
      <c r="AWG8" s="184"/>
      <c r="AWH8" s="184"/>
      <c r="AWI8" s="184"/>
      <c r="AWJ8" s="184"/>
      <c r="AWK8" s="184"/>
      <c r="AWL8" s="184"/>
      <c r="AWM8" s="184"/>
      <c r="AWN8" s="184"/>
      <c r="AWO8" s="184"/>
      <c r="AWP8" s="184"/>
      <c r="AWQ8" s="184"/>
      <c r="AWR8" s="184"/>
      <c r="AWS8" s="184"/>
      <c r="AWT8" s="184"/>
      <c r="AWU8" s="184"/>
      <c r="AWV8" s="184"/>
      <c r="AWW8" s="184"/>
      <c r="AWX8" s="184"/>
      <c r="AWY8" s="184"/>
      <c r="AWZ8" s="184"/>
      <c r="AXA8" s="184"/>
      <c r="AXB8" s="184"/>
      <c r="AXC8" s="184"/>
      <c r="AXD8" s="184"/>
      <c r="AXE8" s="184"/>
      <c r="AXF8" s="184"/>
      <c r="AXG8" s="184"/>
      <c r="AXH8" s="184"/>
      <c r="AXI8" s="184"/>
      <c r="AXJ8" s="184"/>
      <c r="AXK8" s="184"/>
      <c r="AXL8" s="184"/>
      <c r="AXM8" s="184"/>
      <c r="AXN8" s="184"/>
      <c r="AXO8" s="184"/>
      <c r="AXP8" s="184"/>
      <c r="AXQ8" s="184"/>
      <c r="AXR8" s="184"/>
      <c r="AXS8" s="184"/>
      <c r="AXT8" s="184"/>
      <c r="AXU8" s="184"/>
      <c r="AXV8" s="184"/>
      <c r="AXW8" s="184"/>
      <c r="AXX8" s="184"/>
      <c r="AXY8" s="184"/>
      <c r="AXZ8" s="184"/>
      <c r="AYA8" s="184"/>
      <c r="AYB8" s="184"/>
      <c r="AYC8" s="184"/>
      <c r="AYD8" s="184"/>
      <c r="AYE8" s="184"/>
      <c r="AYF8" s="184"/>
      <c r="AYG8" s="184"/>
      <c r="AYH8" s="184"/>
      <c r="AYI8" s="184"/>
      <c r="AYJ8" s="184"/>
      <c r="AYK8" s="184"/>
      <c r="AYL8" s="184"/>
      <c r="AYM8" s="184"/>
      <c r="AYN8" s="184"/>
      <c r="AYO8" s="184"/>
      <c r="AYP8" s="184"/>
      <c r="AYQ8" s="184"/>
      <c r="AYR8" s="184"/>
      <c r="AYS8" s="184"/>
      <c r="AYT8" s="184"/>
      <c r="AYU8" s="184"/>
      <c r="AYV8" s="184"/>
      <c r="AYW8" s="184"/>
      <c r="AYX8" s="184"/>
      <c r="AYY8" s="184"/>
      <c r="AYZ8" s="184"/>
      <c r="AZA8" s="184"/>
      <c r="AZB8" s="184"/>
      <c r="AZC8" s="184"/>
      <c r="AZD8" s="184"/>
      <c r="AZE8" s="184"/>
      <c r="AZF8" s="184"/>
      <c r="AZG8" s="184"/>
      <c r="AZH8" s="184"/>
      <c r="AZI8" s="184"/>
      <c r="AZJ8" s="184"/>
      <c r="AZK8" s="184"/>
      <c r="AZL8" s="184"/>
      <c r="AZM8" s="184"/>
      <c r="AZN8" s="184"/>
      <c r="AZO8" s="184"/>
      <c r="AZP8" s="184"/>
      <c r="AZQ8" s="184"/>
      <c r="AZR8" s="184"/>
      <c r="AZS8" s="184"/>
      <c r="AZT8" s="184"/>
      <c r="AZU8" s="184"/>
      <c r="AZV8" s="184"/>
      <c r="AZW8" s="184"/>
      <c r="AZX8" s="184"/>
      <c r="AZY8" s="184"/>
      <c r="AZZ8" s="184"/>
      <c r="BAA8" s="184"/>
      <c r="BAB8" s="184"/>
      <c r="BAC8" s="184"/>
      <c r="BAD8" s="184"/>
      <c r="BAE8" s="184"/>
      <c r="BAF8" s="184"/>
      <c r="BAG8" s="184"/>
      <c r="BAH8" s="184"/>
      <c r="BAI8" s="184"/>
      <c r="BAJ8" s="184"/>
      <c r="BAK8" s="184"/>
      <c r="BAL8" s="184"/>
      <c r="BAM8" s="184"/>
      <c r="BAN8" s="184"/>
      <c r="BAO8" s="184"/>
      <c r="BAP8" s="184"/>
      <c r="BAQ8" s="184"/>
      <c r="BAR8" s="184"/>
      <c r="BAS8" s="184"/>
      <c r="BAT8" s="184"/>
      <c r="BAU8" s="184"/>
      <c r="BAV8" s="184"/>
      <c r="BAW8" s="184"/>
      <c r="BAX8" s="184"/>
      <c r="BAY8" s="184"/>
      <c r="BAZ8" s="184"/>
      <c r="BBA8" s="184"/>
      <c r="BBB8" s="184"/>
      <c r="BBC8" s="184"/>
      <c r="BBD8" s="184"/>
      <c r="BBE8" s="184"/>
      <c r="BBF8" s="184"/>
      <c r="BBG8" s="184"/>
      <c r="BBH8" s="184"/>
      <c r="BBI8" s="184"/>
      <c r="BBJ8" s="184"/>
      <c r="BBK8" s="184"/>
      <c r="BBL8" s="184"/>
      <c r="BBM8" s="184"/>
      <c r="BBN8" s="184"/>
      <c r="BBO8" s="184"/>
      <c r="BBP8" s="184"/>
      <c r="BBQ8" s="184"/>
      <c r="BBR8" s="184"/>
      <c r="BBS8" s="184"/>
      <c r="BBT8" s="184"/>
      <c r="BBU8" s="184"/>
      <c r="BBV8" s="184"/>
      <c r="BBW8" s="184"/>
      <c r="BBX8" s="184"/>
      <c r="BBY8" s="184"/>
      <c r="BBZ8" s="184"/>
      <c r="BCA8" s="184"/>
      <c r="BCB8" s="184"/>
      <c r="BCC8" s="184"/>
      <c r="BCD8" s="184"/>
      <c r="BCE8" s="184"/>
      <c r="BCF8" s="184"/>
      <c r="BCG8" s="184"/>
      <c r="BCH8" s="184"/>
      <c r="BCI8" s="184"/>
      <c r="BCJ8" s="184"/>
      <c r="BCK8" s="184"/>
      <c r="BCL8" s="184"/>
      <c r="BCM8" s="184"/>
      <c r="BCN8" s="184"/>
      <c r="BCO8" s="184"/>
      <c r="BCP8" s="184"/>
      <c r="BCQ8" s="184"/>
      <c r="BCR8" s="184"/>
      <c r="BCS8" s="184"/>
      <c r="BCT8" s="184"/>
      <c r="BCU8" s="184"/>
      <c r="BCV8" s="184"/>
      <c r="BCW8" s="184"/>
      <c r="BCX8" s="184"/>
      <c r="BCY8" s="184"/>
      <c r="BCZ8" s="184"/>
      <c r="BDA8" s="184"/>
      <c r="BDB8" s="184"/>
      <c r="BDC8" s="184"/>
      <c r="BDD8" s="184"/>
      <c r="BDE8" s="184"/>
      <c r="BDF8" s="184"/>
      <c r="BDG8" s="184"/>
      <c r="BDH8" s="184"/>
      <c r="BDI8" s="184"/>
      <c r="BDJ8" s="184"/>
      <c r="BDK8" s="184"/>
      <c r="BDL8" s="184"/>
      <c r="BDM8" s="184"/>
      <c r="BDN8" s="184"/>
      <c r="BDO8" s="184"/>
      <c r="BDP8" s="184"/>
      <c r="BDQ8" s="184"/>
      <c r="BDR8" s="184"/>
      <c r="BDS8" s="184"/>
      <c r="BDT8" s="184"/>
      <c r="BDU8" s="184"/>
      <c r="BDV8" s="184"/>
      <c r="BDW8" s="184"/>
      <c r="BDX8" s="184"/>
      <c r="BDY8" s="184"/>
      <c r="BDZ8" s="184"/>
      <c r="BEA8" s="184"/>
      <c r="BEB8" s="184"/>
      <c r="BEC8" s="184"/>
      <c r="BED8" s="184"/>
      <c r="BEE8" s="184"/>
      <c r="BEF8" s="184"/>
      <c r="BEG8" s="184"/>
      <c r="BEH8" s="184"/>
      <c r="BEI8" s="184"/>
      <c r="BEJ8" s="184"/>
      <c r="BEK8" s="184"/>
      <c r="BEL8" s="184"/>
      <c r="BEM8" s="184"/>
      <c r="BEN8" s="184"/>
      <c r="BEO8" s="184"/>
      <c r="BEP8" s="184"/>
      <c r="BEQ8" s="184"/>
      <c r="BER8" s="184"/>
      <c r="BES8" s="184"/>
      <c r="BET8" s="184"/>
      <c r="BEU8" s="184"/>
      <c r="BEV8" s="184"/>
      <c r="BEW8" s="184"/>
      <c r="BEX8" s="184"/>
      <c r="BEY8" s="184"/>
      <c r="BEZ8" s="184"/>
      <c r="BFA8" s="184"/>
      <c r="BFB8" s="184"/>
      <c r="BFC8" s="184"/>
      <c r="BFD8" s="184"/>
      <c r="BFE8" s="184"/>
      <c r="BFF8" s="184"/>
      <c r="BFG8" s="184"/>
      <c r="BFH8" s="184"/>
      <c r="BFI8" s="184"/>
      <c r="BFJ8" s="184"/>
      <c r="BFK8" s="184"/>
      <c r="BFL8" s="184"/>
      <c r="BFM8" s="184"/>
      <c r="BFN8" s="184"/>
      <c r="BFO8" s="184"/>
      <c r="BFP8" s="184"/>
      <c r="BFQ8" s="184"/>
      <c r="BFR8" s="184"/>
      <c r="BFS8" s="184"/>
      <c r="BFT8" s="184"/>
      <c r="BFU8" s="184"/>
      <c r="BFV8" s="184"/>
      <c r="BFW8" s="184"/>
      <c r="BFX8" s="184"/>
      <c r="BFY8" s="184"/>
      <c r="BFZ8" s="184"/>
      <c r="BGA8" s="184"/>
      <c r="BGB8" s="184"/>
      <c r="BGC8" s="184"/>
      <c r="BGD8" s="184"/>
      <c r="BGE8" s="184"/>
      <c r="BGF8" s="184"/>
      <c r="BGG8" s="184"/>
      <c r="BGH8" s="184"/>
      <c r="BGI8" s="184"/>
      <c r="BGJ8" s="184"/>
      <c r="BGK8" s="184"/>
      <c r="BGL8" s="184"/>
      <c r="BGM8" s="184"/>
      <c r="BGN8" s="184"/>
      <c r="BGO8" s="184"/>
      <c r="BGP8" s="184"/>
      <c r="BGQ8" s="184"/>
      <c r="BGR8" s="184"/>
      <c r="BGS8" s="184"/>
      <c r="BGT8" s="184"/>
      <c r="BGU8" s="184"/>
      <c r="BGV8" s="184"/>
      <c r="BGW8" s="184"/>
      <c r="BGX8" s="184"/>
      <c r="BGY8" s="184"/>
      <c r="BGZ8" s="184"/>
      <c r="BHA8" s="184"/>
      <c r="BHB8" s="184"/>
      <c r="BHC8" s="184"/>
      <c r="BHD8" s="184"/>
      <c r="BHE8" s="184"/>
      <c r="BHF8" s="184"/>
      <c r="BHG8" s="184"/>
      <c r="BHH8" s="184"/>
      <c r="BHI8" s="184"/>
      <c r="BHJ8" s="184"/>
      <c r="BHK8" s="184"/>
      <c r="BHL8" s="184"/>
      <c r="BHM8" s="184"/>
      <c r="BHN8" s="184"/>
      <c r="BHO8" s="184"/>
      <c r="BHP8" s="184"/>
      <c r="BHQ8" s="184"/>
      <c r="BHR8" s="184"/>
      <c r="BHS8" s="184"/>
      <c r="BHT8" s="184"/>
      <c r="BHU8" s="184"/>
      <c r="BHV8" s="184"/>
      <c r="BHW8" s="184"/>
      <c r="BHX8" s="184"/>
      <c r="BHY8" s="184"/>
      <c r="BHZ8" s="184"/>
      <c r="BIA8" s="184"/>
      <c r="BIB8" s="184"/>
      <c r="BIC8" s="184"/>
      <c r="BID8" s="184"/>
      <c r="BIE8" s="184"/>
      <c r="BIF8" s="184"/>
      <c r="BIG8" s="184"/>
      <c r="BIH8" s="184"/>
      <c r="BII8" s="184"/>
      <c r="BIJ8" s="184"/>
      <c r="BIK8" s="184"/>
      <c r="BIL8" s="184"/>
      <c r="BIM8" s="184"/>
      <c r="BIN8" s="184"/>
      <c r="BIO8" s="184"/>
      <c r="BIP8" s="184"/>
      <c r="BIQ8" s="184"/>
      <c r="BIR8" s="184"/>
      <c r="BIS8" s="184"/>
      <c r="BIT8" s="184"/>
      <c r="BIU8" s="184"/>
      <c r="BIV8" s="184"/>
      <c r="BIW8" s="184"/>
      <c r="BIX8" s="184"/>
      <c r="BIY8" s="184"/>
      <c r="BIZ8" s="184"/>
      <c r="BJA8" s="184"/>
      <c r="BJB8" s="184"/>
      <c r="BJC8" s="184"/>
      <c r="BJD8" s="184"/>
      <c r="BJE8" s="184"/>
      <c r="BJF8" s="184"/>
      <c r="BJG8" s="184"/>
      <c r="BJH8" s="184"/>
      <c r="BJI8" s="184"/>
      <c r="BJJ8" s="184"/>
      <c r="BJK8" s="184"/>
      <c r="BJL8" s="184"/>
      <c r="BJM8" s="184"/>
      <c r="BJN8" s="184"/>
      <c r="BJO8" s="184"/>
      <c r="BJP8" s="184"/>
      <c r="BJQ8" s="184"/>
      <c r="BJR8" s="184"/>
      <c r="BJS8" s="184"/>
      <c r="BJT8" s="184"/>
      <c r="BJU8" s="184"/>
      <c r="BJV8" s="184"/>
      <c r="BJW8" s="184"/>
      <c r="BJX8" s="184"/>
      <c r="BJY8" s="184"/>
      <c r="BJZ8" s="184"/>
      <c r="BKA8" s="184"/>
      <c r="BKB8" s="184"/>
      <c r="BKC8" s="184"/>
      <c r="BKD8" s="184"/>
      <c r="BKE8" s="184"/>
      <c r="BKF8" s="184"/>
      <c r="BKG8" s="184"/>
      <c r="BKH8" s="184"/>
      <c r="BKI8" s="184"/>
      <c r="BKJ8" s="184"/>
      <c r="BKK8" s="184"/>
      <c r="BKL8" s="184"/>
      <c r="BKM8" s="184"/>
      <c r="BKN8" s="184"/>
      <c r="BKO8" s="184"/>
      <c r="BKP8" s="184"/>
      <c r="BKQ8" s="184"/>
      <c r="BKR8" s="184"/>
      <c r="BKS8" s="184"/>
      <c r="BKT8" s="184"/>
      <c r="BKU8" s="184"/>
      <c r="BKV8" s="184"/>
      <c r="BKW8" s="184"/>
      <c r="BKX8" s="184"/>
      <c r="BKY8" s="184"/>
      <c r="BKZ8" s="184"/>
      <c r="BLA8" s="184"/>
      <c r="BLB8" s="184"/>
      <c r="BLC8" s="184"/>
      <c r="BLD8" s="184"/>
      <c r="BLE8" s="184"/>
      <c r="BLF8" s="184"/>
      <c r="BLG8" s="184"/>
      <c r="BLH8" s="184"/>
      <c r="BLI8" s="184"/>
      <c r="BLJ8" s="184"/>
      <c r="BLK8" s="184"/>
      <c r="BLL8" s="184"/>
      <c r="BLM8" s="184"/>
      <c r="BLN8" s="184"/>
      <c r="BLO8" s="184"/>
      <c r="BLP8" s="184"/>
      <c r="BLQ8" s="184"/>
      <c r="BLR8" s="184"/>
      <c r="BLS8" s="184"/>
      <c r="BLT8" s="184"/>
      <c r="BLU8" s="184"/>
      <c r="BLV8" s="184"/>
      <c r="BLW8" s="184"/>
      <c r="BLX8" s="184"/>
      <c r="BLY8" s="184"/>
      <c r="BLZ8" s="184"/>
      <c r="BMA8" s="184"/>
      <c r="BMB8" s="184"/>
      <c r="BMC8" s="184"/>
      <c r="BMD8" s="184"/>
      <c r="BME8" s="184"/>
      <c r="BMF8" s="184"/>
      <c r="BMG8" s="184"/>
      <c r="BMH8" s="184"/>
      <c r="BMI8" s="184"/>
      <c r="BMJ8" s="184"/>
      <c r="BMK8" s="184"/>
      <c r="BML8" s="184"/>
      <c r="BMM8" s="184"/>
      <c r="BMN8" s="184"/>
      <c r="BMO8" s="184"/>
      <c r="BMP8" s="184"/>
      <c r="BMQ8" s="184"/>
      <c r="BMR8" s="184"/>
      <c r="BMS8" s="184"/>
      <c r="BMT8" s="184"/>
      <c r="BMU8" s="184"/>
      <c r="BMV8" s="184"/>
      <c r="BMW8" s="184"/>
      <c r="BMX8" s="184"/>
      <c r="BMY8" s="184"/>
      <c r="BMZ8" s="184"/>
      <c r="BNA8" s="184"/>
    </row>
    <row r="9" spans="1:1717" x14ac:dyDescent="0.4">
      <c r="A9" s="111" t="s">
        <v>255</v>
      </c>
      <c r="B9" s="111" t="s">
        <v>258</v>
      </c>
      <c r="C9" s="111" t="s">
        <v>258</v>
      </c>
      <c r="D9" s="111" t="s">
        <v>258</v>
      </c>
      <c r="E9" s="111" t="s">
        <v>258</v>
      </c>
      <c r="F9" s="111" t="s">
        <v>258</v>
      </c>
      <c r="G9" s="111" t="s">
        <v>253</v>
      </c>
      <c r="H9" s="111" t="s">
        <v>253</v>
      </c>
      <c r="I9" s="111" t="s">
        <v>253</v>
      </c>
      <c r="J9" s="111" t="s">
        <v>253</v>
      </c>
      <c r="K9" s="111" t="s">
        <v>253</v>
      </c>
      <c r="L9" s="111" t="s">
        <v>253</v>
      </c>
      <c r="M9" s="111" t="s">
        <v>253</v>
      </c>
      <c r="N9" s="111" t="s">
        <v>253</v>
      </c>
      <c r="O9" s="111" t="s">
        <v>253</v>
      </c>
      <c r="P9" s="111" t="s">
        <v>253</v>
      </c>
      <c r="Q9" s="111" t="s">
        <v>253</v>
      </c>
      <c r="R9" s="111" t="s">
        <v>253</v>
      </c>
      <c r="S9" s="111" t="s">
        <v>253</v>
      </c>
      <c r="T9" s="111" t="s">
        <v>253</v>
      </c>
      <c r="U9" s="111" t="s">
        <v>253</v>
      </c>
      <c r="V9" s="111" t="s">
        <v>253</v>
      </c>
      <c r="W9" s="111" t="s">
        <v>253</v>
      </c>
      <c r="X9" s="111" t="s">
        <v>253</v>
      </c>
      <c r="Y9" s="111" t="s">
        <v>253</v>
      </c>
      <c r="Z9" s="111" t="s">
        <v>253</v>
      </c>
      <c r="AA9" s="111" t="s">
        <v>253</v>
      </c>
      <c r="AB9" s="111" t="s">
        <v>253</v>
      </c>
      <c r="AC9" s="111" t="s">
        <v>253</v>
      </c>
      <c r="AD9" s="111" t="s">
        <v>253</v>
      </c>
      <c r="AE9" s="111" t="s">
        <v>253</v>
      </c>
      <c r="AF9" s="111" t="s">
        <v>253</v>
      </c>
      <c r="AG9" s="111" t="s">
        <v>253</v>
      </c>
      <c r="AH9" s="111" t="s">
        <v>253</v>
      </c>
      <c r="AI9" s="111" t="s">
        <v>253</v>
      </c>
      <c r="AJ9" s="111" t="s">
        <v>253</v>
      </c>
      <c r="AK9" s="111" t="s">
        <v>253</v>
      </c>
      <c r="AL9" s="111" t="s">
        <v>253</v>
      </c>
      <c r="AM9" s="111" t="s">
        <v>253</v>
      </c>
      <c r="AN9" s="111" t="s">
        <v>253</v>
      </c>
      <c r="AO9" s="111" t="s">
        <v>253</v>
      </c>
      <c r="AP9" s="111" t="s">
        <v>253</v>
      </c>
      <c r="AQ9" s="111" t="s">
        <v>253</v>
      </c>
      <c r="AR9" s="111" t="s">
        <v>253</v>
      </c>
      <c r="AS9" s="111" t="s">
        <v>253</v>
      </c>
      <c r="AT9" s="111" t="s">
        <v>253</v>
      </c>
      <c r="AU9" s="297" t="s">
        <v>253</v>
      </c>
      <c r="AV9" s="297" t="s">
        <v>253</v>
      </c>
      <c r="AW9" s="111" t="s">
        <v>253</v>
      </c>
      <c r="AX9" s="111" t="s">
        <v>253</v>
      </c>
      <c r="AY9" s="111" t="s">
        <v>253</v>
      </c>
      <c r="AZ9" s="111" t="s">
        <v>253</v>
      </c>
      <c r="BA9" s="111" t="s">
        <v>253</v>
      </c>
      <c r="BB9" s="111" t="s">
        <v>253</v>
      </c>
      <c r="BC9" s="111" t="s">
        <v>253</v>
      </c>
      <c r="BD9" s="111" t="s">
        <v>253</v>
      </c>
      <c r="BE9" s="111" t="s">
        <v>253</v>
      </c>
      <c r="BF9" s="111" t="s">
        <v>253</v>
      </c>
      <c r="BG9" s="111" t="s">
        <v>253</v>
      </c>
      <c r="BH9" s="111" t="s">
        <v>253</v>
      </c>
      <c r="BI9" s="111" t="s">
        <v>253</v>
      </c>
      <c r="BJ9" s="111" t="s">
        <v>253</v>
      </c>
      <c r="BK9" s="184" t="s">
        <v>253</v>
      </c>
      <c r="BL9" s="184" t="s">
        <v>253</v>
      </c>
      <c r="BM9" s="184" t="s">
        <v>253</v>
      </c>
      <c r="BN9" s="184" t="s">
        <v>253</v>
      </c>
      <c r="BO9" s="184" t="s">
        <v>253</v>
      </c>
      <c r="BP9" s="184" t="s">
        <v>253</v>
      </c>
      <c r="BQ9" s="111" t="s">
        <v>253</v>
      </c>
      <c r="BR9" s="111" t="s">
        <v>253</v>
      </c>
      <c r="BS9" s="111" t="s">
        <v>253</v>
      </c>
      <c r="BT9" s="111" t="s">
        <v>253</v>
      </c>
      <c r="BU9" s="111" t="s">
        <v>253</v>
      </c>
      <c r="BV9" s="111" t="s">
        <v>253</v>
      </c>
      <c r="BW9" s="111" t="s">
        <v>253</v>
      </c>
      <c r="BX9" s="111" t="s">
        <v>253</v>
      </c>
      <c r="BY9" s="111" t="s">
        <v>253</v>
      </c>
      <c r="BZ9" s="111" t="s">
        <v>253</v>
      </c>
      <c r="CA9" s="111" t="s">
        <v>253</v>
      </c>
      <c r="CB9" s="184" t="s">
        <v>253</v>
      </c>
      <c r="CC9" s="111" t="s">
        <v>253</v>
      </c>
      <c r="CD9" s="111" t="s">
        <v>253</v>
      </c>
      <c r="CE9" s="111" t="s">
        <v>253</v>
      </c>
      <c r="CF9" s="111" t="s">
        <v>253</v>
      </c>
      <c r="CG9" s="184" t="s">
        <v>253</v>
      </c>
      <c r="CH9" s="184" t="s">
        <v>253</v>
      </c>
      <c r="CI9" s="111" t="s">
        <v>253</v>
      </c>
      <c r="CJ9" s="111" t="s">
        <v>253</v>
      </c>
      <c r="CK9" s="111" t="s">
        <v>253</v>
      </c>
      <c r="CL9" s="111" t="s">
        <v>253</v>
      </c>
      <c r="CM9" s="111" t="s">
        <v>253</v>
      </c>
      <c r="CN9" s="111" t="s">
        <v>253</v>
      </c>
      <c r="CO9" s="111" t="s">
        <v>253</v>
      </c>
      <c r="CP9" s="111" t="s">
        <v>253</v>
      </c>
      <c r="CQ9" s="111" t="s">
        <v>253</v>
      </c>
      <c r="CR9" s="111" t="s">
        <v>253</v>
      </c>
      <c r="CS9" s="111" t="s">
        <v>253</v>
      </c>
      <c r="CT9" s="111" t="s">
        <v>253</v>
      </c>
      <c r="CU9" s="111" t="s">
        <v>253</v>
      </c>
      <c r="CV9" s="111" t="s">
        <v>253</v>
      </c>
      <c r="CW9" s="111" t="s">
        <v>253</v>
      </c>
      <c r="CX9" s="111" t="s">
        <v>253</v>
      </c>
      <c r="CY9" s="184" t="s">
        <v>253</v>
      </c>
      <c r="CZ9" s="111" t="s">
        <v>253</v>
      </c>
      <c r="DA9" s="111" t="s">
        <v>253</v>
      </c>
      <c r="DB9" s="111" t="s">
        <v>253</v>
      </c>
      <c r="DC9" s="111" t="s">
        <v>253</v>
      </c>
      <c r="DD9" s="184" t="s">
        <v>253</v>
      </c>
      <c r="DE9" s="184" t="s">
        <v>253</v>
      </c>
      <c r="DF9" s="184" t="s">
        <v>253</v>
      </c>
      <c r="DG9" s="184" t="s">
        <v>253</v>
      </c>
      <c r="DH9" s="7" t="s">
        <v>253</v>
      </c>
      <c r="DI9" s="111" t="s">
        <v>253</v>
      </c>
      <c r="DJ9" s="81" t="s">
        <v>253</v>
      </c>
      <c r="DK9" s="111" t="s">
        <v>253</v>
      </c>
      <c r="DL9" s="111" t="s">
        <v>253</v>
      </c>
      <c r="DM9" s="111" t="s">
        <v>253</v>
      </c>
      <c r="DN9" s="111" t="s">
        <v>253</v>
      </c>
      <c r="DO9" s="111" t="s">
        <v>253</v>
      </c>
      <c r="DP9" s="111" t="s">
        <v>253</v>
      </c>
      <c r="DQ9" s="111" t="s">
        <v>253</v>
      </c>
      <c r="DR9" s="111" t="s">
        <v>253</v>
      </c>
      <c r="DS9" s="111" t="s">
        <v>253</v>
      </c>
      <c r="DT9" s="111" t="s">
        <v>253</v>
      </c>
      <c r="DU9" s="111" t="s">
        <v>253</v>
      </c>
      <c r="DV9" s="111" t="s">
        <v>253</v>
      </c>
      <c r="DW9" s="111" t="s">
        <v>253</v>
      </c>
      <c r="DX9" s="111" t="s">
        <v>253</v>
      </c>
      <c r="DY9" s="111" t="s">
        <v>253</v>
      </c>
      <c r="DZ9" s="111" t="s">
        <v>253</v>
      </c>
      <c r="EA9" s="111" t="s">
        <v>253</v>
      </c>
      <c r="EB9" s="111" t="s">
        <v>253</v>
      </c>
      <c r="EC9" s="111" t="s">
        <v>253</v>
      </c>
      <c r="ED9" s="111" t="s">
        <v>253</v>
      </c>
      <c r="EE9" s="111" t="s">
        <v>253</v>
      </c>
      <c r="EF9" s="111" t="s">
        <v>253</v>
      </c>
      <c r="EG9" s="111" t="s">
        <v>253</v>
      </c>
      <c r="EH9" s="111" t="s">
        <v>253</v>
      </c>
      <c r="EI9" s="111" t="s">
        <v>253</v>
      </c>
      <c r="EJ9" s="111" t="s">
        <v>253</v>
      </c>
      <c r="EK9" s="111" t="s">
        <v>253</v>
      </c>
      <c r="EL9" s="111" t="s">
        <v>253</v>
      </c>
      <c r="EM9" s="111" t="s">
        <v>253</v>
      </c>
      <c r="EN9" s="111" t="s">
        <v>253</v>
      </c>
      <c r="EO9" s="111" t="s">
        <v>253</v>
      </c>
      <c r="EP9" s="474" t="s">
        <v>253</v>
      </c>
      <c r="EQ9" s="111" t="s">
        <v>253</v>
      </c>
      <c r="ER9" s="111" t="s">
        <v>253</v>
      </c>
      <c r="ES9" s="111" t="s">
        <v>253</v>
      </c>
      <c r="ET9" s="111" t="s">
        <v>253</v>
      </c>
      <c r="EU9" s="111" t="s">
        <v>253</v>
      </c>
      <c r="EV9" s="184" t="s">
        <v>253</v>
      </c>
      <c r="EW9" s="111" t="s">
        <v>253</v>
      </c>
      <c r="EX9" s="111" t="s">
        <v>253</v>
      </c>
      <c r="EY9" s="111" t="s">
        <v>253</v>
      </c>
      <c r="EZ9" s="111" t="s">
        <v>253</v>
      </c>
      <c r="FA9" s="111" t="s">
        <v>253</v>
      </c>
      <c r="FB9" s="111" t="s">
        <v>253</v>
      </c>
      <c r="FC9" s="111" t="s">
        <v>253</v>
      </c>
      <c r="FD9" s="111" t="s">
        <v>253</v>
      </c>
      <c r="FE9" s="111" t="s">
        <v>253</v>
      </c>
      <c r="FF9" s="111" t="s">
        <v>253</v>
      </c>
      <c r="FG9" s="111" t="s">
        <v>253</v>
      </c>
      <c r="FH9" s="184" t="s">
        <v>253</v>
      </c>
      <c r="FI9" s="184" t="s">
        <v>253</v>
      </c>
      <c r="FJ9" s="184" t="s">
        <v>253</v>
      </c>
      <c r="FK9" s="111" t="s">
        <v>253</v>
      </c>
      <c r="FL9" s="111" t="s">
        <v>253</v>
      </c>
      <c r="FM9" s="111" t="s">
        <v>253</v>
      </c>
      <c r="FN9" s="111" t="s">
        <v>253</v>
      </c>
      <c r="FO9" s="111" t="s">
        <v>253</v>
      </c>
      <c r="FP9" s="111" t="s">
        <v>253</v>
      </c>
      <c r="FQ9" s="111" t="s">
        <v>253</v>
      </c>
      <c r="FR9" s="111" t="s">
        <v>253</v>
      </c>
      <c r="FS9" s="111" t="s">
        <v>253</v>
      </c>
      <c r="FT9" s="111" t="s">
        <v>253</v>
      </c>
      <c r="FU9" s="111" t="s">
        <v>253</v>
      </c>
      <c r="FV9" s="111" t="s">
        <v>253</v>
      </c>
      <c r="FW9" s="111" t="s">
        <v>253</v>
      </c>
      <c r="FX9" s="111" t="s">
        <v>253</v>
      </c>
      <c r="FY9" s="111" t="s">
        <v>253</v>
      </c>
      <c r="FZ9" s="111" t="s">
        <v>253</v>
      </c>
      <c r="GA9" s="111" t="s">
        <v>253</v>
      </c>
      <c r="GB9" s="301" t="s">
        <v>253</v>
      </c>
      <c r="GC9" s="301" t="s">
        <v>253</v>
      </c>
      <c r="GD9" s="111" t="s">
        <v>253</v>
      </c>
      <c r="GE9" s="111" t="s">
        <v>253</v>
      </c>
      <c r="GF9" s="111" t="s">
        <v>253</v>
      </c>
      <c r="GG9" s="111" t="s">
        <v>253</v>
      </c>
      <c r="GH9" s="111" t="s">
        <v>253</v>
      </c>
      <c r="GI9" s="111" t="s">
        <v>253</v>
      </c>
      <c r="GJ9" s="111" t="s">
        <v>253</v>
      </c>
      <c r="GK9" s="111" t="s">
        <v>253</v>
      </c>
      <c r="GL9" s="111" t="s">
        <v>253</v>
      </c>
      <c r="GM9" s="111" t="s">
        <v>253</v>
      </c>
      <c r="GN9" s="111" t="s">
        <v>253</v>
      </c>
      <c r="GO9" s="111" t="s">
        <v>253</v>
      </c>
      <c r="GP9" s="111" t="s">
        <v>253</v>
      </c>
      <c r="GQ9" s="184" t="s">
        <v>253</v>
      </c>
      <c r="GR9" s="184" t="s">
        <v>253</v>
      </c>
      <c r="GS9" s="184" t="s">
        <v>253</v>
      </c>
      <c r="GT9" s="184" t="s">
        <v>253</v>
      </c>
      <c r="GU9" s="184" t="s">
        <v>253</v>
      </c>
      <c r="GV9" s="184" t="s">
        <v>253</v>
      </c>
      <c r="GW9" s="184" t="s">
        <v>253</v>
      </c>
      <c r="GX9" s="184" t="s">
        <v>253</v>
      </c>
      <c r="GY9" s="184" t="s">
        <v>253</v>
      </c>
      <c r="GZ9" s="184" t="s">
        <v>253</v>
      </c>
      <c r="HA9" s="184" t="s">
        <v>253</v>
      </c>
      <c r="HB9" s="184" t="s">
        <v>253</v>
      </c>
      <c r="HC9" s="184" t="s">
        <v>253</v>
      </c>
      <c r="HD9" s="184" t="s">
        <v>253</v>
      </c>
      <c r="HE9" s="184" t="s">
        <v>253</v>
      </c>
      <c r="HF9" s="184" t="s">
        <v>253</v>
      </c>
      <c r="HG9" s="184" t="s">
        <v>253</v>
      </c>
      <c r="HH9" s="184" t="s">
        <v>253</v>
      </c>
      <c r="HI9" s="111" t="s">
        <v>253</v>
      </c>
      <c r="HJ9" s="111" t="s">
        <v>253</v>
      </c>
      <c r="HK9" s="111" t="s">
        <v>253</v>
      </c>
      <c r="HL9" s="111" t="s">
        <v>253</v>
      </c>
      <c r="HM9" s="111" t="s">
        <v>253</v>
      </c>
      <c r="HN9" s="111" t="s">
        <v>253</v>
      </c>
      <c r="HO9" s="184" t="s">
        <v>253</v>
      </c>
      <c r="HP9" s="184" t="s">
        <v>253</v>
      </c>
      <c r="HQ9" s="111" t="s">
        <v>253</v>
      </c>
      <c r="HR9" s="111" t="s">
        <v>253</v>
      </c>
      <c r="HS9" s="111" t="s">
        <v>253</v>
      </c>
      <c r="HT9" s="111" t="s">
        <v>253</v>
      </c>
      <c r="HU9" s="111" t="s">
        <v>253</v>
      </c>
      <c r="HV9" s="111" t="s">
        <v>253</v>
      </c>
      <c r="HW9" s="111" t="s">
        <v>253</v>
      </c>
      <c r="HX9" s="111" t="s">
        <v>253</v>
      </c>
      <c r="HY9" s="111" t="s">
        <v>253</v>
      </c>
      <c r="HZ9" s="111" t="s">
        <v>253</v>
      </c>
      <c r="IA9" s="111" t="s">
        <v>253</v>
      </c>
      <c r="IB9" s="111" t="s">
        <v>253</v>
      </c>
      <c r="IC9" s="184" t="s">
        <v>253</v>
      </c>
      <c r="ID9" s="184" t="s">
        <v>253</v>
      </c>
      <c r="IE9" s="184" t="s">
        <v>253</v>
      </c>
      <c r="IF9" s="184" t="s">
        <v>253</v>
      </c>
      <c r="IG9" s="184" t="s">
        <v>253</v>
      </c>
      <c r="IH9" s="184" t="s">
        <v>253</v>
      </c>
      <c r="II9" s="184" t="s">
        <v>253</v>
      </c>
      <c r="IJ9" s="184" t="s">
        <v>253</v>
      </c>
      <c r="IK9" s="184" t="s">
        <v>253</v>
      </c>
      <c r="IL9" s="184" t="s">
        <v>253</v>
      </c>
      <c r="IM9" s="184" t="s">
        <v>253</v>
      </c>
      <c r="IN9" s="111" t="s">
        <v>253</v>
      </c>
      <c r="IO9" s="184" t="s">
        <v>253</v>
      </c>
      <c r="IP9" s="184" t="s">
        <v>253</v>
      </c>
      <c r="IQ9" s="184" t="s">
        <v>253</v>
      </c>
      <c r="IR9" s="184" t="s">
        <v>253</v>
      </c>
      <c r="IS9" s="184" t="s">
        <v>253</v>
      </c>
      <c r="IT9" s="111" t="s">
        <v>253</v>
      </c>
      <c r="IU9" s="111" t="s">
        <v>253</v>
      </c>
      <c r="IV9" s="111" t="s">
        <v>253</v>
      </c>
      <c r="IW9" s="111" t="s">
        <v>253</v>
      </c>
      <c r="IX9" s="111" t="s">
        <v>253</v>
      </c>
      <c r="IY9" s="111" t="s">
        <v>253</v>
      </c>
      <c r="IZ9" s="111" t="s">
        <v>253</v>
      </c>
      <c r="JA9" s="111" t="s">
        <v>253</v>
      </c>
      <c r="JB9" s="111" t="s">
        <v>253</v>
      </c>
      <c r="JC9" s="111" t="s">
        <v>253</v>
      </c>
      <c r="JD9" s="184" t="s">
        <v>253</v>
      </c>
      <c r="JE9" s="111" t="s">
        <v>253</v>
      </c>
      <c r="JF9" s="111" t="s">
        <v>253</v>
      </c>
      <c r="JG9" s="111" t="s">
        <v>253</v>
      </c>
      <c r="JH9" s="111" t="s">
        <v>253</v>
      </c>
      <c r="JI9" s="111" t="s">
        <v>253</v>
      </c>
      <c r="JJ9" s="111" t="s">
        <v>253</v>
      </c>
      <c r="JK9" s="111" t="s">
        <v>253</v>
      </c>
      <c r="JL9" s="111" t="s">
        <v>253</v>
      </c>
      <c r="JM9" s="111" t="s">
        <v>253</v>
      </c>
      <c r="JN9" s="111" t="s">
        <v>253</v>
      </c>
      <c r="JO9" s="111" t="s">
        <v>253</v>
      </c>
      <c r="JP9" s="111" t="s">
        <v>253</v>
      </c>
      <c r="JQ9" s="111" t="s">
        <v>253</v>
      </c>
      <c r="JR9" s="111" t="s">
        <v>253</v>
      </c>
      <c r="JS9" s="111" t="s">
        <v>253</v>
      </c>
      <c r="JT9" s="111" t="s">
        <v>253</v>
      </c>
      <c r="JU9" s="111" t="s">
        <v>253</v>
      </c>
      <c r="JV9" s="111" t="s">
        <v>253</v>
      </c>
      <c r="JW9" s="111" t="s">
        <v>253</v>
      </c>
      <c r="JX9" s="111" t="s">
        <v>253</v>
      </c>
      <c r="JY9" s="111" t="s">
        <v>253</v>
      </c>
      <c r="JZ9" s="111" t="s">
        <v>253</v>
      </c>
      <c r="KA9" s="111" t="s">
        <v>253</v>
      </c>
      <c r="KB9" s="111" t="s">
        <v>253</v>
      </c>
      <c r="KC9" s="111" t="s">
        <v>253</v>
      </c>
      <c r="KD9" s="111" t="s">
        <v>253</v>
      </c>
      <c r="KE9" s="111" t="s">
        <v>253</v>
      </c>
      <c r="KF9" s="111" t="s">
        <v>253</v>
      </c>
      <c r="KG9" s="111" t="s">
        <v>253</v>
      </c>
      <c r="KH9" s="111" t="s">
        <v>253</v>
      </c>
      <c r="KI9" s="111" t="s">
        <v>253</v>
      </c>
      <c r="KJ9" s="111" t="s">
        <v>253</v>
      </c>
      <c r="KK9" s="111" t="s">
        <v>253</v>
      </c>
      <c r="KL9" s="111" t="s">
        <v>253</v>
      </c>
      <c r="KM9" s="111" t="s">
        <v>253</v>
      </c>
      <c r="KN9" s="111" t="s">
        <v>253</v>
      </c>
      <c r="KO9" s="111" t="s">
        <v>253</v>
      </c>
      <c r="KP9" s="111" t="s">
        <v>253</v>
      </c>
      <c r="KQ9" s="111" t="s">
        <v>253</v>
      </c>
      <c r="KR9" s="111" t="s">
        <v>253</v>
      </c>
      <c r="KS9" s="111" t="s">
        <v>253</v>
      </c>
      <c r="KT9" s="111" t="s">
        <v>253</v>
      </c>
      <c r="KU9" s="111" t="s">
        <v>253</v>
      </c>
      <c r="KV9" s="111" t="s">
        <v>253</v>
      </c>
      <c r="KW9" s="111" t="s">
        <v>253</v>
      </c>
      <c r="KX9" s="111" t="s">
        <v>253</v>
      </c>
      <c r="KY9" s="111" t="s">
        <v>253</v>
      </c>
      <c r="KZ9" s="111" t="s">
        <v>253</v>
      </c>
      <c r="LA9" s="111" t="s">
        <v>253</v>
      </c>
      <c r="LB9" s="111" t="s">
        <v>253</v>
      </c>
      <c r="LC9" s="111" t="s">
        <v>253</v>
      </c>
      <c r="LD9" s="111" t="s">
        <v>253</v>
      </c>
      <c r="LE9" s="111" t="s">
        <v>253</v>
      </c>
      <c r="LF9" s="111" t="s">
        <v>253</v>
      </c>
      <c r="LG9" s="111" t="s">
        <v>253</v>
      </c>
      <c r="LH9" s="111" t="s">
        <v>253</v>
      </c>
      <c r="LI9" s="111" t="s">
        <v>253</v>
      </c>
      <c r="LJ9" s="111" t="s">
        <v>253</v>
      </c>
      <c r="LK9" s="111" t="s">
        <v>253</v>
      </c>
      <c r="LL9" s="111" t="s">
        <v>253</v>
      </c>
      <c r="LM9" s="111" t="s">
        <v>253</v>
      </c>
      <c r="LN9" s="111" t="s">
        <v>253</v>
      </c>
      <c r="LO9" s="111" t="s">
        <v>253</v>
      </c>
      <c r="LP9" s="111" t="s">
        <v>253</v>
      </c>
      <c r="LQ9" s="111" t="s">
        <v>253</v>
      </c>
      <c r="LR9" s="111" t="s">
        <v>253</v>
      </c>
      <c r="LS9" s="111" t="s">
        <v>253</v>
      </c>
      <c r="LT9" s="111" t="s">
        <v>253</v>
      </c>
      <c r="LU9" s="111" t="s">
        <v>253</v>
      </c>
      <c r="LV9" s="111" t="s">
        <v>253</v>
      </c>
      <c r="LW9" s="111" t="s">
        <v>253</v>
      </c>
      <c r="LX9" s="111" t="s">
        <v>253</v>
      </c>
      <c r="LY9" s="111" t="s">
        <v>253</v>
      </c>
      <c r="LZ9" s="111" t="s">
        <v>253</v>
      </c>
      <c r="MA9" s="111" t="s">
        <v>253</v>
      </c>
      <c r="MB9" s="111" t="s">
        <v>253</v>
      </c>
      <c r="MC9" s="111" t="s">
        <v>253</v>
      </c>
      <c r="MD9" s="111" t="s">
        <v>253</v>
      </c>
      <c r="ME9" s="111" t="s">
        <v>253</v>
      </c>
      <c r="MF9" s="111" t="s">
        <v>253</v>
      </c>
      <c r="MG9" s="111" t="s">
        <v>253</v>
      </c>
      <c r="MH9" s="111" t="s">
        <v>253</v>
      </c>
      <c r="MI9" s="111" t="s">
        <v>253</v>
      </c>
      <c r="MJ9" s="111" t="s">
        <v>253</v>
      </c>
      <c r="MK9" s="111" t="s">
        <v>253</v>
      </c>
      <c r="ML9" s="111" t="s">
        <v>253</v>
      </c>
      <c r="MM9" s="111" t="s">
        <v>253</v>
      </c>
      <c r="MN9" s="111" t="s">
        <v>253</v>
      </c>
      <c r="MO9" s="111" t="s">
        <v>253</v>
      </c>
      <c r="MP9" s="111" t="s">
        <v>253</v>
      </c>
      <c r="MQ9" s="111" t="s">
        <v>253</v>
      </c>
      <c r="MR9" s="111" t="s">
        <v>253</v>
      </c>
      <c r="MS9" s="111" t="s">
        <v>253</v>
      </c>
      <c r="MT9" s="111" t="s">
        <v>253</v>
      </c>
      <c r="MU9" s="111" t="s">
        <v>253</v>
      </c>
      <c r="MV9" s="111" t="s">
        <v>253</v>
      </c>
      <c r="MW9" s="111" t="s">
        <v>253</v>
      </c>
      <c r="MX9" s="111" t="s">
        <v>253</v>
      </c>
      <c r="MY9" s="111" t="s">
        <v>253</v>
      </c>
      <c r="MZ9" s="111" t="s">
        <v>253</v>
      </c>
      <c r="NA9" s="111" t="s">
        <v>253</v>
      </c>
      <c r="NB9" s="111" t="s">
        <v>253</v>
      </c>
      <c r="NC9" s="111" t="s">
        <v>253</v>
      </c>
      <c r="ND9" s="111" t="s">
        <v>253</v>
      </c>
      <c r="NE9" s="111" t="s">
        <v>253</v>
      </c>
      <c r="NF9" s="111" t="s">
        <v>253</v>
      </c>
      <c r="NG9" s="111" t="s">
        <v>253</v>
      </c>
      <c r="NH9" s="111" t="s">
        <v>253</v>
      </c>
      <c r="NI9" s="111" t="s">
        <v>253</v>
      </c>
      <c r="NJ9" s="111" t="s">
        <v>253</v>
      </c>
      <c r="NK9" s="111" t="s">
        <v>253</v>
      </c>
      <c r="NL9" s="111" t="s">
        <v>253</v>
      </c>
      <c r="NM9" s="111" t="s">
        <v>253</v>
      </c>
      <c r="NN9" s="111" t="s">
        <v>253</v>
      </c>
      <c r="NO9" s="111" t="s">
        <v>253</v>
      </c>
      <c r="NP9" s="111" t="s">
        <v>253</v>
      </c>
      <c r="NQ9" s="111" t="s">
        <v>253</v>
      </c>
      <c r="NR9" s="111" t="s">
        <v>253</v>
      </c>
      <c r="NS9" s="301" t="s">
        <v>253</v>
      </c>
      <c r="NT9" s="111" t="s">
        <v>253</v>
      </c>
      <c r="NU9" s="111" t="s">
        <v>253</v>
      </c>
      <c r="NV9" s="111" t="s">
        <v>253</v>
      </c>
      <c r="NW9" s="111" t="s">
        <v>253</v>
      </c>
      <c r="NX9" s="111" t="s">
        <v>253</v>
      </c>
      <c r="NY9" s="111" t="s">
        <v>253</v>
      </c>
      <c r="NZ9" s="111" t="s">
        <v>253</v>
      </c>
      <c r="OA9" s="111" t="s">
        <v>253</v>
      </c>
      <c r="OB9" s="111" t="s">
        <v>253</v>
      </c>
      <c r="OC9" s="111" t="s">
        <v>253</v>
      </c>
      <c r="OD9" s="111" t="s">
        <v>253</v>
      </c>
      <c r="OE9" s="111" t="s">
        <v>253</v>
      </c>
      <c r="OF9" s="111" t="s">
        <v>253</v>
      </c>
      <c r="OG9" s="111" t="s">
        <v>253</v>
      </c>
      <c r="OH9" s="111" t="s">
        <v>253</v>
      </c>
      <c r="OI9" s="111" t="s">
        <v>253</v>
      </c>
      <c r="OJ9" s="111" t="s">
        <v>253</v>
      </c>
      <c r="OK9" s="184" t="s">
        <v>253</v>
      </c>
      <c r="OL9" s="184" t="s">
        <v>253</v>
      </c>
      <c r="OM9" s="184" t="s">
        <v>253</v>
      </c>
      <c r="ON9" s="184" t="s">
        <v>253</v>
      </c>
      <c r="OO9" s="184" t="s">
        <v>253</v>
      </c>
      <c r="OP9" s="184" t="s">
        <v>253</v>
      </c>
      <c r="OQ9" s="184" t="s">
        <v>253</v>
      </c>
      <c r="OR9" s="184" t="s">
        <v>253</v>
      </c>
      <c r="OS9" s="184" t="s">
        <v>253</v>
      </c>
      <c r="OT9" s="184" t="s">
        <v>253</v>
      </c>
      <c r="OU9" s="184" t="s">
        <v>253</v>
      </c>
      <c r="OV9" s="184" t="s">
        <v>253</v>
      </c>
      <c r="OW9" s="184" t="s">
        <v>253</v>
      </c>
      <c r="OX9" s="184" t="s">
        <v>253</v>
      </c>
      <c r="OY9" s="184" t="s">
        <v>253</v>
      </c>
      <c r="OZ9" s="184" t="s">
        <v>253</v>
      </c>
      <c r="PA9" s="111" t="s">
        <v>253</v>
      </c>
      <c r="PB9" s="111" t="s">
        <v>253</v>
      </c>
      <c r="PC9" s="111" t="s">
        <v>253</v>
      </c>
      <c r="PD9" s="184" t="s">
        <v>253</v>
      </c>
      <c r="PE9" s="111" t="s">
        <v>253</v>
      </c>
      <c r="PF9" s="111" t="s">
        <v>253</v>
      </c>
      <c r="PG9" s="111" t="s">
        <v>253</v>
      </c>
      <c r="PH9" s="111" t="s">
        <v>345</v>
      </c>
      <c r="PI9" s="111" t="s">
        <v>345</v>
      </c>
      <c r="PJ9" s="111" t="s">
        <v>345</v>
      </c>
      <c r="PK9" s="111" t="s">
        <v>345</v>
      </c>
      <c r="PL9" s="111" t="s">
        <v>345</v>
      </c>
      <c r="PM9" s="111" t="s">
        <v>345</v>
      </c>
      <c r="PN9" s="111" t="s">
        <v>345</v>
      </c>
      <c r="PO9" s="111" t="s">
        <v>345</v>
      </c>
      <c r="PP9" s="184" t="s">
        <v>345</v>
      </c>
      <c r="PQ9" s="184" t="s">
        <v>345</v>
      </c>
      <c r="PR9" s="184" t="s">
        <v>345</v>
      </c>
      <c r="PS9" s="111" t="s">
        <v>345</v>
      </c>
      <c r="PT9" s="111" t="s">
        <v>345</v>
      </c>
      <c r="PU9" s="111" t="s">
        <v>345</v>
      </c>
      <c r="PV9" s="111" t="s">
        <v>345</v>
      </c>
      <c r="PW9" s="111" t="s">
        <v>345</v>
      </c>
      <c r="PX9" s="111" t="s">
        <v>345</v>
      </c>
      <c r="PY9" s="111" t="s">
        <v>345</v>
      </c>
      <c r="PZ9" s="111" t="s">
        <v>345</v>
      </c>
      <c r="QA9" s="184" t="s">
        <v>345</v>
      </c>
      <c r="QB9" s="184" t="s">
        <v>345</v>
      </c>
      <c r="QC9" s="184" t="s">
        <v>345</v>
      </c>
      <c r="QD9" s="184" t="s">
        <v>345</v>
      </c>
      <c r="QE9" s="184" t="s">
        <v>345</v>
      </c>
      <c r="QF9" s="184" t="s">
        <v>345</v>
      </c>
      <c r="QG9" s="184" t="s">
        <v>345</v>
      </c>
      <c r="QH9" s="184" t="s">
        <v>345</v>
      </c>
      <c r="QI9" s="111" t="s">
        <v>345</v>
      </c>
      <c r="QJ9" s="111" t="s">
        <v>345</v>
      </c>
      <c r="QK9" s="111" t="s">
        <v>345</v>
      </c>
      <c r="QL9" s="111" t="s">
        <v>345</v>
      </c>
      <c r="QM9" s="111" t="s">
        <v>345</v>
      </c>
      <c r="QN9" s="111" t="s">
        <v>345</v>
      </c>
      <c r="QO9" s="111" t="s">
        <v>345</v>
      </c>
      <c r="QP9" s="111" t="s">
        <v>345</v>
      </c>
      <c r="QQ9" s="111" t="s">
        <v>345</v>
      </c>
      <c r="QR9" s="111" t="s">
        <v>345</v>
      </c>
      <c r="QS9" s="111" t="s">
        <v>345</v>
      </c>
      <c r="QT9" s="111" t="s">
        <v>345</v>
      </c>
      <c r="QU9" s="111" t="s">
        <v>345</v>
      </c>
      <c r="QV9" s="111" t="s">
        <v>345</v>
      </c>
      <c r="QW9" s="111" t="s">
        <v>345</v>
      </c>
      <c r="QX9" s="111" t="s">
        <v>345</v>
      </c>
      <c r="QY9" s="111" t="s">
        <v>345</v>
      </c>
      <c r="QZ9" s="111" t="s">
        <v>345</v>
      </c>
      <c r="RA9" s="111" t="s">
        <v>345</v>
      </c>
      <c r="RB9" s="111" t="s">
        <v>345</v>
      </c>
      <c r="RC9" s="111" t="s">
        <v>345</v>
      </c>
      <c r="RD9" s="111" t="s">
        <v>345</v>
      </c>
      <c r="RE9" s="111" t="s">
        <v>345</v>
      </c>
      <c r="RF9" s="111" t="s">
        <v>345</v>
      </c>
      <c r="RG9" s="111" t="s">
        <v>345</v>
      </c>
      <c r="RH9" s="111" t="s">
        <v>345</v>
      </c>
      <c r="RI9" s="111" t="s">
        <v>345</v>
      </c>
      <c r="RJ9" s="111" t="s">
        <v>345</v>
      </c>
      <c r="RK9" s="111" t="s">
        <v>345</v>
      </c>
      <c r="RL9" s="111" t="s">
        <v>345</v>
      </c>
      <c r="RM9" s="111" t="s">
        <v>345</v>
      </c>
      <c r="RN9" s="184" t="s">
        <v>345</v>
      </c>
      <c r="RO9" s="111" t="s">
        <v>345</v>
      </c>
      <c r="RP9" s="111" t="s">
        <v>345</v>
      </c>
      <c r="RQ9" s="111" t="s">
        <v>345</v>
      </c>
      <c r="RR9" s="111" t="s">
        <v>345</v>
      </c>
      <c r="RS9" s="111" t="s">
        <v>345</v>
      </c>
      <c r="RT9" s="111" t="s">
        <v>345</v>
      </c>
      <c r="RU9" s="111" t="s">
        <v>345</v>
      </c>
      <c r="RV9" s="111" t="s">
        <v>345</v>
      </c>
      <c r="RW9" s="111" t="s">
        <v>345</v>
      </c>
      <c r="RX9" s="111" t="s">
        <v>345</v>
      </c>
      <c r="RY9" s="111" t="s">
        <v>345</v>
      </c>
      <c r="RZ9" s="111" t="s">
        <v>345</v>
      </c>
      <c r="SA9" s="111" t="s">
        <v>345</v>
      </c>
      <c r="SB9" s="111" t="s">
        <v>345</v>
      </c>
      <c r="SC9" s="111" t="s">
        <v>345</v>
      </c>
      <c r="SD9" s="111" t="s">
        <v>345</v>
      </c>
      <c r="SE9" s="111" t="s">
        <v>345</v>
      </c>
      <c r="SF9" s="111" t="s">
        <v>345</v>
      </c>
      <c r="SG9" s="111" t="s">
        <v>345</v>
      </c>
      <c r="SH9" s="111" t="s">
        <v>345</v>
      </c>
      <c r="SI9" s="111" t="s">
        <v>345</v>
      </c>
      <c r="SJ9" s="111" t="s">
        <v>345</v>
      </c>
      <c r="SK9" s="111" t="s">
        <v>345</v>
      </c>
      <c r="SL9" s="111"/>
      <c r="SM9" s="111" t="s">
        <v>346</v>
      </c>
      <c r="SN9" s="111" t="s">
        <v>346</v>
      </c>
      <c r="SO9" s="111" t="s">
        <v>346</v>
      </c>
      <c r="SP9" s="111" t="s">
        <v>346</v>
      </c>
      <c r="SQ9" s="111" t="s">
        <v>346</v>
      </c>
      <c r="SR9" s="111" t="s">
        <v>346</v>
      </c>
      <c r="SS9" s="111" t="s">
        <v>346</v>
      </c>
      <c r="ST9" s="111" t="s">
        <v>346</v>
      </c>
      <c r="SU9" s="111" t="s">
        <v>346</v>
      </c>
      <c r="SV9" s="111" t="s">
        <v>346</v>
      </c>
      <c r="SW9" s="111" t="s">
        <v>346</v>
      </c>
      <c r="SX9" s="111" t="s">
        <v>346</v>
      </c>
      <c r="SY9" s="111" t="s">
        <v>346</v>
      </c>
      <c r="SZ9" s="111" t="s">
        <v>346</v>
      </c>
      <c r="TA9" s="111" t="s">
        <v>346</v>
      </c>
      <c r="TB9" s="111" t="s">
        <v>346</v>
      </c>
      <c r="TC9" s="111" t="s">
        <v>346</v>
      </c>
      <c r="TD9" s="111" t="s">
        <v>346</v>
      </c>
      <c r="TE9" s="111" t="s">
        <v>346</v>
      </c>
      <c r="TF9" s="111" t="s">
        <v>346</v>
      </c>
      <c r="TG9" s="111" t="s">
        <v>346</v>
      </c>
      <c r="TH9" s="111" t="s">
        <v>346</v>
      </c>
      <c r="TI9" s="111" t="s">
        <v>346</v>
      </c>
      <c r="TJ9" s="111" t="s">
        <v>346</v>
      </c>
      <c r="TK9" s="111" t="s">
        <v>346</v>
      </c>
      <c r="TL9" s="111" t="s">
        <v>346</v>
      </c>
      <c r="TM9" s="111" t="s">
        <v>346</v>
      </c>
      <c r="TN9" s="111" t="s">
        <v>346</v>
      </c>
      <c r="TO9" s="111" t="s">
        <v>346</v>
      </c>
      <c r="TP9" s="111" t="s">
        <v>346</v>
      </c>
      <c r="TQ9" s="111" t="s">
        <v>346</v>
      </c>
      <c r="TR9" s="111" t="s">
        <v>346</v>
      </c>
      <c r="TS9" s="111" t="s">
        <v>346</v>
      </c>
      <c r="TT9" s="111" t="s">
        <v>346</v>
      </c>
      <c r="TU9" s="111" t="s">
        <v>346</v>
      </c>
      <c r="TV9" s="111" t="s">
        <v>346</v>
      </c>
      <c r="TW9" s="111" t="s">
        <v>346</v>
      </c>
      <c r="TX9" s="111" t="s">
        <v>346</v>
      </c>
      <c r="TY9" s="111" t="s">
        <v>346</v>
      </c>
      <c r="TZ9" s="111" t="s">
        <v>346</v>
      </c>
      <c r="UA9" s="111" t="s">
        <v>346</v>
      </c>
      <c r="UB9" s="111" t="s">
        <v>346</v>
      </c>
      <c r="UC9" s="111" t="s">
        <v>346</v>
      </c>
      <c r="UD9" s="111" t="s">
        <v>346</v>
      </c>
      <c r="UE9" s="111" t="s">
        <v>346</v>
      </c>
      <c r="UF9" s="111" t="s">
        <v>346</v>
      </c>
      <c r="UG9" s="111" t="s">
        <v>346</v>
      </c>
      <c r="UH9" s="111" t="s">
        <v>346</v>
      </c>
      <c r="UI9" s="111" t="s">
        <v>346</v>
      </c>
      <c r="UJ9" s="111" t="s">
        <v>346</v>
      </c>
      <c r="UK9" s="111" t="s">
        <v>346</v>
      </c>
      <c r="UL9" s="111" t="s">
        <v>346</v>
      </c>
      <c r="UM9" s="111" t="s">
        <v>346</v>
      </c>
      <c r="UN9" s="111" t="s">
        <v>346</v>
      </c>
      <c r="UO9" s="111" t="s">
        <v>346</v>
      </c>
      <c r="UP9" s="111" t="s">
        <v>346</v>
      </c>
      <c r="UQ9" s="111" t="s">
        <v>346</v>
      </c>
      <c r="UR9" s="111" t="s">
        <v>346</v>
      </c>
      <c r="US9" s="111" t="s">
        <v>346</v>
      </c>
      <c r="UT9" s="111" t="s">
        <v>346</v>
      </c>
      <c r="UU9" s="111" t="s">
        <v>346</v>
      </c>
      <c r="UV9" s="111" t="s">
        <v>346</v>
      </c>
      <c r="UW9" s="111" t="s">
        <v>346</v>
      </c>
      <c r="UX9" s="184" t="s">
        <v>346</v>
      </c>
      <c r="UY9" s="111" t="s">
        <v>346</v>
      </c>
      <c r="UZ9" s="111" t="s">
        <v>346</v>
      </c>
      <c r="VA9" s="111" t="s">
        <v>346</v>
      </c>
      <c r="VB9" s="111" t="s">
        <v>346</v>
      </c>
      <c r="VC9" s="111" t="s">
        <v>346</v>
      </c>
      <c r="VD9" s="184" t="s">
        <v>346</v>
      </c>
      <c r="VE9" s="184" t="s">
        <v>346</v>
      </c>
      <c r="VF9" s="111" t="s">
        <v>352</v>
      </c>
      <c r="VG9" s="111" t="s">
        <v>352</v>
      </c>
      <c r="VH9" s="111" t="s">
        <v>352</v>
      </c>
      <c r="VI9" s="111" t="s">
        <v>352</v>
      </c>
      <c r="VJ9" s="111" t="s">
        <v>352</v>
      </c>
      <c r="VK9" s="184" t="s">
        <v>353</v>
      </c>
      <c r="VL9" s="111" t="s">
        <v>353</v>
      </c>
      <c r="VM9" s="111" t="s">
        <v>353</v>
      </c>
      <c r="VN9" s="111" t="s">
        <v>353</v>
      </c>
      <c r="VO9" s="111" t="s">
        <v>353</v>
      </c>
      <c r="VP9" s="111" t="s">
        <v>353</v>
      </c>
      <c r="VQ9" s="111" t="s">
        <v>353</v>
      </c>
      <c r="VR9" s="111" t="s">
        <v>353</v>
      </c>
      <c r="VS9" s="111" t="s">
        <v>353</v>
      </c>
      <c r="VT9" s="111" t="s">
        <v>353</v>
      </c>
      <c r="VU9" s="111" t="s">
        <v>353</v>
      </c>
      <c r="VV9" s="111" t="s">
        <v>353</v>
      </c>
      <c r="VW9" s="111" t="s">
        <v>353</v>
      </c>
      <c r="VX9" s="111" t="s">
        <v>353</v>
      </c>
      <c r="VY9" s="111" t="s">
        <v>353</v>
      </c>
      <c r="VZ9" s="111" t="s">
        <v>353</v>
      </c>
      <c r="WA9" s="111" t="s">
        <v>353</v>
      </c>
      <c r="WB9" s="111" t="s">
        <v>353</v>
      </c>
      <c r="WC9" s="111" t="s">
        <v>353</v>
      </c>
      <c r="WD9" s="297" t="s">
        <v>353</v>
      </c>
      <c r="WE9" s="111" t="s">
        <v>353</v>
      </c>
      <c r="WF9" s="111" t="s">
        <v>353</v>
      </c>
      <c r="WG9" s="111" t="s">
        <v>353</v>
      </c>
      <c r="WH9" s="111" t="s">
        <v>353</v>
      </c>
      <c r="WI9" s="111" t="s">
        <v>353</v>
      </c>
      <c r="WJ9" s="297" t="s">
        <v>353</v>
      </c>
      <c r="WK9" s="111" t="s">
        <v>353</v>
      </c>
      <c r="WL9" s="111" t="s">
        <v>353</v>
      </c>
      <c r="WM9" s="111" t="s">
        <v>353</v>
      </c>
      <c r="WN9" s="111" t="s">
        <v>353</v>
      </c>
      <c r="WO9" s="111" t="s">
        <v>353</v>
      </c>
      <c r="WP9" s="111" t="s">
        <v>353</v>
      </c>
      <c r="WQ9" s="111" t="s">
        <v>353</v>
      </c>
      <c r="WR9" s="111" t="s">
        <v>353</v>
      </c>
      <c r="WS9" s="111" t="s">
        <v>353</v>
      </c>
      <c r="WT9" s="191" t="s">
        <v>355</v>
      </c>
      <c r="WU9" s="191" t="s">
        <v>355</v>
      </c>
      <c r="WV9" s="191" t="s">
        <v>355</v>
      </c>
      <c r="WW9" s="191" t="s">
        <v>355</v>
      </c>
      <c r="WX9" s="191" t="s">
        <v>355</v>
      </c>
      <c r="WY9" s="191" t="s">
        <v>355</v>
      </c>
      <c r="WZ9" s="191" t="s">
        <v>355</v>
      </c>
      <c r="XA9" s="191" t="s">
        <v>355</v>
      </c>
      <c r="XB9" s="191" t="s">
        <v>355</v>
      </c>
      <c r="XC9" s="191" t="s">
        <v>355</v>
      </c>
      <c r="XD9" s="191" t="s">
        <v>355</v>
      </c>
      <c r="XE9" s="191" t="s">
        <v>355</v>
      </c>
      <c r="XF9" s="191" t="s">
        <v>355</v>
      </c>
      <c r="XG9" s="191" t="s">
        <v>355</v>
      </c>
      <c r="XH9" s="191" t="s">
        <v>355</v>
      </c>
      <c r="XI9" s="191" t="s">
        <v>355</v>
      </c>
      <c r="XJ9" s="191" t="s">
        <v>355</v>
      </c>
      <c r="XK9" s="191" t="s">
        <v>355</v>
      </c>
      <c r="XL9" s="191" t="s">
        <v>355</v>
      </c>
      <c r="XM9" s="191" t="s">
        <v>355</v>
      </c>
      <c r="XN9" s="191" t="s">
        <v>355</v>
      </c>
      <c r="XO9" s="191" t="s">
        <v>355</v>
      </c>
      <c r="XP9" s="191" t="s">
        <v>355</v>
      </c>
      <c r="XQ9" s="191" t="s">
        <v>355</v>
      </c>
      <c r="XR9" s="191" t="s">
        <v>355</v>
      </c>
      <c r="XS9" s="191" t="s">
        <v>355</v>
      </c>
      <c r="XT9" s="191" t="s">
        <v>355</v>
      </c>
      <c r="XU9" s="191" t="s">
        <v>355</v>
      </c>
      <c r="XV9" s="191" t="s">
        <v>355</v>
      </c>
      <c r="XW9" s="191" t="s">
        <v>355</v>
      </c>
      <c r="XX9" s="191" t="s">
        <v>355</v>
      </c>
      <c r="XY9" s="191" t="s">
        <v>355</v>
      </c>
      <c r="XZ9" s="191" t="s">
        <v>355</v>
      </c>
      <c r="YA9" s="191" t="s">
        <v>355</v>
      </c>
      <c r="YB9" s="191" t="s">
        <v>355</v>
      </c>
      <c r="YC9" s="191" t="s">
        <v>355</v>
      </c>
      <c r="YD9" s="191" t="s">
        <v>355</v>
      </c>
      <c r="YE9" s="191" t="s">
        <v>355</v>
      </c>
      <c r="YF9" s="191" t="s">
        <v>355</v>
      </c>
      <c r="YG9" s="191" t="s">
        <v>355</v>
      </c>
      <c r="YH9" s="191" t="s">
        <v>355</v>
      </c>
      <c r="YI9" s="191" t="s">
        <v>355</v>
      </c>
      <c r="YJ9" s="191" t="s">
        <v>355</v>
      </c>
      <c r="YK9" s="191" t="s">
        <v>355</v>
      </c>
      <c r="YL9" s="191" t="s">
        <v>355</v>
      </c>
      <c r="YM9" s="191" t="s">
        <v>355</v>
      </c>
      <c r="YN9" s="191" t="s">
        <v>355</v>
      </c>
      <c r="YO9" s="191" t="s">
        <v>355</v>
      </c>
      <c r="YP9" s="191" t="s">
        <v>355</v>
      </c>
      <c r="YQ9" s="191" t="s">
        <v>355</v>
      </c>
      <c r="YR9" s="191" t="s">
        <v>355</v>
      </c>
      <c r="YS9" s="191" t="s">
        <v>355</v>
      </c>
      <c r="YT9" s="191" t="s">
        <v>355</v>
      </c>
      <c r="YU9" s="191" t="s">
        <v>355</v>
      </c>
      <c r="YV9" s="191" t="s">
        <v>355</v>
      </c>
      <c r="YW9" s="191" t="s">
        <v>355</v>
      </c>
      <c r="YX9" s="191" t="s">
        <v>355</v>
      </c>
      <c r="YY9" s="191" t="s">
        <v>355</v>
      </c>
      <c r="YZ9" s="191" t="s">
        <v>355</v>
      </c>
      <c r="ZA9" s="191" t="s">
        <v>355</v>
      </c>
      <c r="ZB9" s="191" t="s">
        <v>355</v>
      </c>
      <c r="ZC9" s="191" t="s">
        <v>355</v>
      </c>
      <c r="ZD9" s="191" t="s">
        <v>355</v>
      </c>
      <c r="ZE9" s="191" t="s">
        <v>355</v>
      </c>
      <c r="ZF9" s="191" t="s">
        <v>355</v>
      </c>
      <c r="ZG9" s="191" t="s">
        <v>355</v>
      </c>
      <c r="ZH9" s="191" t="s">
        <v>355</v>
      </c>
      <c r="ZI9" s="191" t="s">
        <v>355</v>
      </c>
      <c r="ZJ9" s="191" t="s">
        <v>355</v>
      </c>
      <c r="ZK9" s="191" t="s">
        <v>355</v>
      </c>
      <c r="ZL9" s="191" t="s">
        <v>355</v>
      </c>
      <c r="ZM9" s="191" t="s">
        <v>355</v>
      </c>
      <c r="ZN9" s="191" t="s">
        <v>355</v>
      </c>
      <c r="ZO9" s="191" t="s">
        <v>355</v>
      </c>
      <c r="ZP9" s="191" t="s">
        <v>355</v>
      </c>
      <c r="ZQ9" s="191" t="s">
        <v>355</v>
      </c>
      <c r="ZR9" s="191" t="s">
        <v>355</v>
      </c>
      <c r="ZS9" s="191" t="s">
        <v>355</v>
      </c>
      <c r="ZT9" s="191" t="s">
        <v>355</v>
      </c>
      <c r="ZU9" s="191" t="s">
        <v>355</v>
      </c>
      <c r="ZV9" s="191" t="s">
        <v>355</v>
      </c>
      <c r="ZW9" s="191" t="s">
        <v>355</v>
      </c>
      <c r="ZX9" s="191" t="s">
        <v>355</v>
      </c>
      <c r="ZY9" s="191" t="s">
        <v>355</v>
      </c>
      <c r="ZZ9" s="191" t="s">
        <v>355</v>
      </c>
      <c r="AAA9" s="191" t="s">
        <v>355</v>
      </c>
      <c r="AAB9" s="191" t="s">
        <v>355</v>
      </c>
      <c r="AAC9" s="191" t="s">
        <v>355</v>
      </c>
      <c r="AAD9" s="191" t="s">
        <v>355</v>
      </c>
      <c r="AAE9" s="191" t="s">
        <v>355</v>
      </c>
      <c r="AAF9" s="191" t="s">
        <v>355</v>
      </c>
      <c r="AAG9" s="191" t="s">
        <v>355</v>
      </c>
      <c r="AAH9" s="191" t="s">
        <v>355</v>
      </c>
      <c r="AAI9" s="191" t="s">
        <v>355</v>
      </c>
      <c r="AAJ9" s="191" t="s">
        <v>355</v>
      </c>
      <c r="AAK9" s="191" t="s">
        <v>355</v>
      </c>
      <c r="AAL9" s="191" t="s">
        <v>355</v>
      </c>
      <c r="AAM9" s="191" t="s">
        <v>355</v>
      </c>
      <c r="AAN9" s="191" t="s">
        <v>355</v>
      </c>
      <c r="AAO9" s="191" t="s">
        <v>355</v>
      </c>
      <c r="AAP9" s="191" t="s">
        <v>355</v>
      </c>
      <c r="AAQ9" s="191" t="s">
        <v>355</v>
      </c>
      <c r="AAR9" s="191" t="s">
        <v>355</v>
      </c>
      <c r="AAS9" s="191" t="s">
        <v>355</v>
      </c>
      <c r="AAT9" s="191" t="s">
        <v>355</v>
      </c>
      <c r="AAU9" s="191" t="s">
        <v>355</v>
      </c>
      <c r="AAV9" s="191" t="s">
        <v>355</v>
      </c>
      <c r="AAW9" s="191" t="s">
        <v>355</v>
      </c>
      <c r="AAX9" s="191" t="s">
        <v>355</v>
      </c>
      <c r="AAY9" s="191" t="s">
        <v>355</v>
      </c>
      <c r="AAZ9" s="191" t="s">
        <v>355</v>
      </c>
      <c r="ABA9" s="191" t="s">
        <v>355</v>
      </c>
      <c r="ABB9" s="191" t="s">
        <v>355</v>
      </c>
      <c r="ABC9" s="191" t="s">
        <v>355</v>
      </c>
      <c r="ABD9" s="191" t="s">
        <v>355</v>
      </c>
      <c r="ABE9" s="191" t="s">
        <v>355</v>
      </c>
      <c r="ABF9" s="191" t="s">
        <v>355</v>
      </c>
      <c r="ABG9" s="191" t="s">
        <v>355</v>
      </c>
      <c r="ABH9" s="191" t="s">
        <v>355</v>
      </c>
      <c r="ABI9" s="191" t="s">
        <v>355</v>
      </c>
      <c r="ABJ9" s="191" t="s">
        <v>355</v>
      </c>
      <c r="ABK9" s="191" t="s">
        <v>355</v>
      </c>
      <c r="ABL9" s="191" t="s">
        <v>355</v>
      </c>
      <c r="ABM9" s="191" t="s">
        <v>355</v>
      </c>
      <c r="ABN9" s="191" t="s">
        <v>355</v>
      </c>
      <c r="ABO9" s="191" t="s">
        <v>355</v>
      </c>
      <c r="ABP9" s="191" t="s">
        <v>355</v>
      </c>
      <c r="ABQ9" s="191" t="s">
        <v>355</v>
      </c>
      <c r="ABR9" s="191" t="s">
        <v>355</v>
      </c>
      <c r="ABS9" s="191" t="s">
        <v>355</v>
      </c>
      <c r="ABT9" s="191" t="s">
        <v>355</v>
      </c>
      <c r="ABU9" s="191" t="s">
        <v>355</v>
      </c>
      <c r="ABV9" s="191" t="s">
        <v>355</v>
      </c>
      <c r="ABW9" s="191" t="s">
        <v>355</v>
      </c>
      <c r="ABX9" s="191" t="s">
        <v>355</v>
      </c>
      <c r="ABY9" s="191" t="s">
        <v>355</v>
      </c>
      <c r="ABZ9" s="191" t="s">
        <v>355</v>
      </c>
      <c r="ACA9" s="191" t="s">
        <v>355</v>
      </c>
      <c r="ACB9" s="191" t="s">
        <v>355</v>
      </c>
      <c r="ACC9" s="191" t="s">
        <v>355</v>
      </c>
      <c r="ACD9" s="191" t="s">
        <v>355</v>
      </c>
      <c r="ACE9" s="191" t="s">
        <v>355</v>
      </c>
      <c r="ACF9" s="191" t="s">
        <v>355</v>
      </c>
      <c r="ACG9" s="191" t="s">
        <v>355</v>
      </c>
      <c r="ACH9" s="191" t="s">
        <v>355</v>
      </c>
      <c r="ACI9" s="191" t="s">
        <v>355</v>
      </c>
      <c r="ACJ9" s="191" t="s">
        <v>355</v>
      </c>
      <c r="ACK9" s="191" t="s">
        <v>355</v>
      </c>
      <c r="ACL9" s="191" t="s">
        <v>355</v>
      </c>
      <c r="ACM9" s="191" t="s">
        <v>355</v>
      </c>
      <c r="ACN9" s="191" t="s">
        <v>355</v>
      </c>
      <c r="ACO9" s="191" t="s">
        <v>355</v>
      </c>
      <c r="ACP9" s="191" t="s">
        <v>355</v>
      </c>
      <c r="ACQ9" s="191" t="s">
        <v>355</v>
      </c>
      <c r="ACR9" s="191" t="s">
        <v>355</v>
      </c>
      <c r="ACS9" s="191" t="s">
        <v>355</v>
      </c>
      <c r="ACT9" s="191" t="s">
        <v>355</v>
      </c>
      <c r="ACU9" s="191" t="s">
        <v>355</v>
      </c>
      <c r="ACV9" s="191" t="s">
        <v>355</v>
      </c>
      <c r="ACW9" s="191" t="s">
        <v>355</v>
      </c>
      <c r="ACX9" s="191" t="s">
        <v>355</v>
      </c>
      <c r="ACY9" s="191" t="s">
        <v>355</v>
      </c>
      <c r="ACZ9" s="191" t="s">
        <v>355</v>
      </c>
      <c r="ADA9" s="191" t="s">
        <v>355</v>
      </c>
      <c r="ADB9" s="191" t="s">
        <v>355</v>
      </c>
      <c r="ADC9" s="191" t="s">
        <v>355</v>
      </c>
      <c r="ADD9" s="191" t="s">
        <v>355</v>
      </c>
      <c r="ADE9" s="191" t="s">
        <v>355</v>
      </c>
      <c r="ADF9" s="191" t="s">
        <v>355</v>
      </c>
      <c r="ADG9" s="191" t="s">
        <v>355</v>
      </c>
      <c r="ADH9" s="191" t="s">
        <v>355</v>
      </c>
      <c r="ADI9" s="191" t="s">
        <v>355</v>
      </c>
      <c r="ADJ9" s="191" t="s">
        <v>355</v>
      </c>
      <c r="ADK9" s="191" t="s">
        <v>355</v>
      </c>
      <c r="ADL9" s="191" t="s">
        <v>355</v>
      </c>
      <c r="ADM9" s="191" t="s">
        <v>355</v>
      </c>
      <c r="ADN9" s="191" t="s">
        <v>355</v>
      </c>
      <c r="ADO9" s="191" t="s">
        <v>355</v>
      </c>
      <c r="ADP9" s="191" t="s">
        <v>355</v>
      </c>
      <c r="ADQ9" s="191" t="s">
        <v>355</v>
      </c>
      <c r="ADR9" s="191" t="s">
        <v>355</v>
      </c>
      <c r="ADS9" s="191" t="s">
        <v>355</v>
      </c>
      <c r="ADT9" s="191" t="s">
        <v>355</v>
      </c>
      <c r="ADU9" s="191" t="s">
        <v>355</v>
      </c>
      <c r="ADV9" s="191" t="s">
        <v>355</v>
      </c>
      <c r="ADW9" s="191" t="s">
        <v>355</v>
      </c>
      <c r="ADX9" s="191" t="s">
        <v>355</v>
      </c>
      <c r="ADY9" s="191" t="s">
        <v>355</v>
      </c>
      <c r="ADZ9" s="191" t="s">
        <v>355</v>
      </c>
      <c r="AEA9" s="191" t="s">
        <v>355</v>
      </c>
      <c r="AEB9" s="191" t="s">
        <v>355</v>
      </c>
      <c r="AEC9" s="191" t="s">
        <v>355</v>
      </c>
      <c r="AED9" s="191" t="s">
        <v>355</v>
      </c>
      <c r="AEE9" s="191" t="s">
        <v>355</v>
      </c>
      <c r="AEF9" s="191" t="s">
        <v>355</v>
      </c>
      <c r="AEG9" s="191" t="s">
        <v>355</v>
      </c>
      <c r="AEH9" s="191" t="s">
        <v>355</v>
      </c>
      <c r="AEI9" s="191" t="s">
        <v>355</v>
      </c>
      <c r="AEJ9" s="191" t="s">
        <v>355</v>
      </c>
      <c r="AEK9" s="191" t="s">
        <v>355</v>
      </c>
      <c r="AEL9" s="191" t="s">
        <v>355</v>
      </c>
      <c r="AEM9" s="191" t="s">
        <v>355</v>
      </c>
      <c r="AEN9" s="191" t="s">
        <v>355</v>
      </c>
      <c r="AEO9" s="191" t="s">
        <v>355</v>
      </c>
      <c r="AEP9" s="191" t="s">
        <v>355</v>
      </c>
      <c r="AEQ9" s="191" t="s">
        <v>355</v>
      </c>
      <c r="AER9" s="191" t="s">
        <v>355</v>
      </c>
      <c r="AES9" s="191" t="s">
        <v>355</v>
      </c>
      <c r="AET9" s="191" t="s">
        <v>355</v>
      </c>
      <c r="AEU9" s="191" t="s">
        <v>355</v>
      </c>
      <c r="AEV9" s="191" t="s">
        <v>355</v>
      </c>
      <c r="AEW9" s="191" t="s">
        <v>355</v>
      </c>
      <c r="AEX9" s="191" t="s">
        <v>355</v>
      </c>
      <c r="AEY9" s="191" t="s">
        <v>355</v>
      </c>
      <c r="AEZ9" s="191" t="s">
        <v>355</v>
      </c>
      <c r="AFA9" s="191" t="s">
        <v>355</v>
      </c>
      <c r="AFB9" s="191" t="s">
        <v>355</v>
      </c>
      <c r="AFC9" s="191" t="s">
        <v>355</v>
      </c>
      <c r="AFD9" s="191" t="s">
        <v>355</v>
      </c>
      <c r="AFE9" s="191" t="s">
        <v>355</v>
      </c>
      <c r="AFF9" s="191" t="s">
        <v>355</v>
      </c>
      <c r="AFG9" s="191" t="s">
        <v>355</v>
      </c>
      <c r="AFH9" s="191" t="s">
        <v>355</v>
      </c>
      <c r="AFI9" s="191" t="s">
        <v>355</v>
      </c>
      <c r="AFJ9" s="191" t="s">
        <v>355</v>
      </c>
      <c r="AFK9" s="191" t="s">
        <v>355</v>
      </c>
      <c r="AFL9" s="191" t="s">
        <v>355</v>
      </c>
      <c r="AFM9" s="191" t="s">
        <v>355</v>
      </c>
      <c r="AFN9" s="191" t="s">
        <v>355</v>
      </c>
      <c r="AFO9" s="191" t="s">
        <v>355</v>
      </c>
      <c r="AFP9" s="191" t="s">
        <v>355</v>
      </c>
      <c r="AFQ9" s="191" t="s">
        <v>355</v>
      </c>
      <c r="AFR9" s="191" t="s">
        <v>355</v>
      </c>
      <c r="AFS9" s="191" t="s">
        <v>355</v>
      </c>
      <c r="AFT9" s="191" t="s">
        <v>355</v>
      </c>
      <c r="AFU9" s="191" t="s">
        <v>355</v>
      </c>
      <c r="AFV9" s="191" t="s">
        <v>355</v>
      </c>
      <c r="AFW9" s="191" t="s">
        <v>355</v>
      </c>
      <c r="AFX9" s="191" t="s">
        <v>355</v>
      </c>
      <c r="AFY9" s="191" t="s">
        <v>355</v>
      </c>
      <c r="AFZ9" s="191" t="s">
        <v>355</v>
      </c>
      <c r="AGA9" s="191" t="s">
        <v>355</v>
      </c>
      <c r="AGB9" s="191" t="s">
        <v>355</v>
      </c>
      <c r="AGC9" s="191" t="s">
        <v>355</v>
      </c>
      <c r="AGD9" s="191" t="s">
        <v>355</v>
      </c>
      <c r="AGE9" s="191" t="s">
        <v>355</v>
      </c>
      <c r="AGF9" s="191" t="s">
        <v>355</v>
      </c>
      <c r="AGG9" s="191" t="s">
        <v>355</v>
      </c>
      <c r="AGH9" s="191" t="s">
        <v>355</v>
      </c>
      <c r="AGI9" s="191" t="s">
        <v>355</v>
      </c>
      <c r="AGJ9" s="191" t="s">
        <v>355</v>
      </c>
      <c r="AGK9" s="191" t="s">
        <v>355</v>
      </c>
      <c r="AGL9" s="191" t="s">
        <v>355</v>
      </c>
      <c r="AGM9" s="191" t="s">
        <v>355</v>
      </c>
      <c r="AGN9" s="191" t="s">
        <v>355</v>
      </c>
      <c r="AGO9" s="191" t="s">
        <v>355</v>
      </c>
      <c r="AGP9" s="191" t="s">
        <v>355</v>
      </c>
      <c r="AGQ9" s="191" t="s">
        <v>355</v>
      </c>
      <c r="AGR9" s="191" t="s">
        <v>355</v>
      </c>
      <c r="AGS9" s="191" t="s">
        <v>355</v>
      </c>
      <c r="AGT9" s="191" t="s">
        <v>355</v>
      </c>
      <c r="AGU9" s="191" t="s">
        <v>355</v>
      </c>
      <c r="AGV9" s="191" t="s">
        <v>355</v>
      </c>
      <c r="AGW9" s="191" t="s">
        <v>355</v>
      </c>
      <c r="AGX9" s="191" t="s">
        <v>355</v>
      </c>
      <c r="AGY9" s="191" t="s">
        <v>355</v>
      </c>
      <c r="AGZ9" s="191" t="s">
        <v>355</v>
      </c>
      <c r="AHA9" s="191" t="s">
        <v>355</v>
      </c>
      <c r="AHB9" s="191" t="s">
        <v>355</v>
      </c>
      <c r="AHC9" s="191" t="s">
        <v>355</v>
      </c>
      <c r="AHD9" s="191" t="s">
        <v>355</v>
      </c>
      <c r="AHE9" s="191" t="s">
        <v>355</v>
      </c>
      <c r="AHF9" s="191" t="s">
        <v>355</v>
      </c>
      <c r="AHG9" s="191" t="s">
        <v>355</v>
      </c>
      <c r="AHH9" s="191" t="s">
        <v>355</v>
      </c>
      <c r="AHI9" s="191" t="s">
        <v>355</v>
      </c>
      <c r="AHJ9" s="191" t="s">
        <v>355</v>
      </c>
      <c r="AHK9" s="191" t="s">
        <v>355</v>
      </c>
      <c r="AHL9" s="191" t="s">
        <v>355</v>
      </c>
      <c r="AHM9" s="191" t="s">
        <v>355</v>
      </c>
      <c r="AHN9" s="191" t="s">
        <v>355</v>
      </c>
      <c r="AHO9" s="191" t="s">
        <v>355</v>
      </c>
      <c r="AHP9" s="191" t="s">
        <v>355</v>
      </c>
      <c r="AHQ9" s="191" t="s">
        <v>355</v>
      </c>
      <c r="AHR9" s="191" t="s">
        <v>355</v>
      </c>
      <c r="AHS9" s="191" t="s">
        <v>355</v>
      </c>
      <c r="AHT9" s="191" t="s">
        <v>355</v>
      </c>
      <c r="AHU9" s="191" t="s">
        <v>355</v>
      </c>
      <c r="AHV9" s="191" t="s">
        <v>355</v>
      </c>
      <c r="AHW9" s="191" t="s">
        <v>355</v>
      </c>
      <c r="AHX9" s="191" t="s">
        <v>355</v>
      </c>
      <c r="AHY9" s="191" t="s">
        <v>355</v>
      </c>
      <c r="AHZ9" s="191" t="s">
        <v>355</v>
      </c>
      <c r="AIA9" s="191" t="s">
        <v>355</v>
      </c>
      <c r="AIB9" s="191" t="s">
        <v>355</v>
      </c>
      <c r="AIC9" s="191" t="s">
        <v>355</v>
      </c>
      <c r="AID9" s="191" t="s">
        <v>355</v>
      </c>
      <c r="AIE9" s="191" t="s">
        <v>355</v>
      </c>
      <c r="AIF9" s="191" t="s">
        <v>355</v>
      </c>
      <c r="AIG9" s="191" t="s">
        <v>355</v>
      </c>
      <c r="AIH9" s="191" t="s">
        <v>355</v>
      </c>
      <c r="AII9" s="191" t="s">
        <v>355</v>
      </c>
      <c r="AIJ9" s="191" t="s">
        <v>355</v>
      </c>
      <c r="AIK9" s="191" t="s">
        <v>355</v>
      </c>
      <c r="AIL9" s="191" t="s">
        <v>355</v>
      </c>
      <c r="AIM9" s="191" t="s">
        <v>355</v>
      </c>
      <c r="AIN9" s="191" t="s">
        <v>355</v>
      </c>
      <c r="AIO9" s="191" t="s">
        <v>355</v>
      </c>
      <c r="AIP9" s="191" t="s">
        <v>355</v>
      </c>
      <c r="AIQ9" s="191" t="s">
        <v>355</v>
      </c>
      <c r="AIR9" s="191" t="s">
        <v>355</v>
      </c>
      <c r="AIS9" s="191" t="s">
        <v>355</v>
      </c>
      <c r="AIT9" s="191" t="s">
        <v>355</v>
      </c>
      <c r="AIU9" s="191" t="s">
        <v>355</v>
      </c>
      <c r="AIV9" s="191" t="s">
        <v>355</v>
      </c>
      <c r="AIW9" s="191" t="s">
        <v>355</v>
      </c>
      <c r="AIX9" s="191" t="s">
        <v>355</v>
      </c>
      <c r="AIY9" s="191" t="s">
        <v>355</v>
      </c>
      <c r="AIZ9" s="191" t="s">
        <v>355</v>
      </c>
      <c r="AJA9" s="191" t="s">
        <v>355</v>
      </c>
      <c r="AJB9" s="191" t="s">
        <v>355</v>
      </c>
      <c r="AJC9" s="191" t="s">
        <v>355</v>
      </c>
      <c r="AJD9" s="191" t="s">
        <v>355</v>
      </c>
      <c r="AJE9" s="191" t="s">
        <v>355</v>
      </c>
      <c r="AJF9" s="191" t="s">
        <v>355</v>
      </c>
      <c r="AJG9" s="191" t="s">
        <v>355</v>
      </c>
      <c r="AJH9" s="191" t="s">
        <v>355</v>
      </c>
      <c r="AJI9" s="191" t="s">
        <v>355</v>
      </c>
      <c r="AJJ9" s="191" t="s">
        <v>355</v>
      </c>
      <c r="AJK9" s="191" t="s">
        <v>355</v>
      </c>
      <c r="AJL9" s="191" t="s">
        <v>355</v>
      </c>
      <c r="AJM9" s="191" t="s">
        <v>355</v>
      </c>
      <c r="AJN9" s="191" t="s">
        <v>355</v>
      </c>
      <c r="AJO9" s="191" t="s">
        <v>355</v>
      </c>
      <c r="AJP9" s="191" t="s">
        <v>355</v>
      </c>
      <c r="AJQ9" s="191" t="s">
        <v>355</v>
      </c>
      <c r="AJR9" s="191" t="s">
        <v>355</v>
      </c>
      <c r="AJS9" s="191" t="s">
        <v>355</v>
      </c>
      <c r="AJT9" s="191" t="s">
        <v>355</v>
      </c>
      <c r="AJU9" s="191" t="s">
        <v>355</v>
      </c>
      <c r="AJV9" s="191" t="s">
        <v>355</v>
      </c>
      <c r="AJW9" s="191" t="s">
        <v>355</v>
      </c>
      <c r="AJX9" s="191" t="s">
        <v>355</v>
      </c>
      <c r="AJY9" s="191" t="s">
        <v>355</v>
      </c>
      <c r="AJZ9" s="191" t="s">
        <v>355</v>
      </c>
      <c r="AKA9" s="191" t="s">
        <v>355</v>
      </c>
      <c r="AKB9" s="191" t="s">
        <v>355</v>
      </c>
      <c r="AKC9" s="191" t="s">
        <v>355</v>
      </c>
      <c r="AKD9" s="191" t="s">
        <v>355</v>
      </c>
      <c r="AKE9" s="191" t="s">
        <v>355</v>
      </c>
      <c r="AKF9" s="191" t="s">
        <v>355</v>
      </c>
      <c r="AKG9" s="191" t="s">
        <v>355</v>
      </c>
      <c r="AKH9" s="191" t="s">
        <v>355</v>
      </c>
      <c r="AKI9" s="191" t="s">
        <v>355</v>
      </c>
      <c r="AKJ9" s="191" t="s">
        <v>355</v>
      </c>
      <c r="AKK9" s="191" t="s">
        <v>355</v>
      </c>
      <c r="AKL9" s="191" t="s">
        <v>355</v>
      </c>
      <c r="AKM9" s="191" t="s">
        <v>355</v>
      </c>
      <c r="AKN9" s="191" t="s">
        <v>355</v>
      </c>
      <c r="AKO9" s="191" t="s">
        <v>355</v>
      </c>
      <c r="AKP9" s="191" t="s">
        <v>355</v>
      </c>
      <c r="AKQ9" s="191" t="s">
        <v>355</v>
      </c>
      <c r="AKR9" s="191" t="s">
        <v>355</v>
      </c>
      <c r="AKS9" s="191" t="s">
        <v>355</v>
      </c>
      <c r="AKT9" s="191" t="s">
        <v>355</v>
      </c>
      <c r="AKU9" s="191" t="s">
        <v>355</v>
      </c>
      <c r="AKV9" s="191" t="s">
        <v>355</v>
      </c>
      <c r="AKW9" s="191" t="s">
        <v>355</v>
      </c>
      <c r="AKX9" s="191" t="s">
        <v>355</v>
      </c>
      <c r="AKY9" s="191" t="s">
        <v>355</v>
      </c>
      <c r="AKZ9" s="191" t="s">
        <v>355</v>
      </c>
      <c r="ALA9" s="191" t="s">
        <v>355</v>
      </c>
      <c r="ALB9" s="191" t="s">
        <v>355</v>
      </c>
      <c r="ALC9" s="191" t="s">
        <v>355</v>
      </c>
      <c r="ALD9" s="191" t="s">
        <v>355</v>
      </c>
      <c r="ALE9" s="191" t="s">
        <v>355</v>
      </c>
      <c r="ALF9" s="191" t="s">
        <v>355</v>
      </c>
      <c r="ALG9" s="191" t="s">
        <v>355</v>
      </c>
      <c r="ALH9" s="191" t="s">
        <v>355</v>
      </c>
      <c r="ALI9" s="191" t="s">
        <v>355</v>
      </c>
      <c r="ALJ9" s="191" t="s">
        <v>355</v>
      </c>
      <c r="ALK9" s="191" t="s">
        <v>355</v>
      </c>
      <c r="ALL9" s="191" t="s">
        <v>355</v>
      </c>
      <c r="ALM9" s="191" t="s">
        <v>355</v>
      </c>
      <c r="ALN9" s="191" t="s">
        <v>355</v>
      </c>
      <c r="ALO9" s="191" t="s">
        <v>355</v>
      </c>
      <c r="ALP9" s="191" t="s">
        <v>355</v>
      </c>
      <c r="ALQ9" s="191" t="s">
        <v>355</v>
      </c>
      <c r="ALR9" s="191" t="s">
        <v>355</v>
      </c>
      <c r="ALS9" s="191" t="s">
        <v>355</v>
      </c>
      <c r="ALT9" s="191" t="s">
        <v>355</v>
      </c>
      <c r="ALU9" s="191" t="s">
        <v>355</v>
      </c>
      <c r="ALV9" s="191" t="s">
        <v>355</v>
      </c>
      <c r="ALW9" s="191" t="s">
        <v>355</v>
      </c>
      <c r="ALX9" s="191" t="s">
        <v>355</v>
      </c>
      <c r="ALY9" s="191" t="s">
        <v>355</v>
      </c>
      <c r="ALZ9" s="191" t="s">
        <v>355</v>
      </c>
      <c r="AMA9" s="191" t="s">
        <v>355</v>
      </c>
      <c r="AMB9" s="191" t="s">
        <v>355</v>
      </c>
      <c r="AMC9" s="191" t="s">
        <v>355</v>
      </c>
      <c r="AMD9" s="191" t="s">
        <v>355</v>
      </c>
      <c r="AME9" s="191" t="s">
        <v>355</v>
      </c>
      <c r="AMF9" s="191" t="s">
        <v>355</v>
      </c>
      <c r="AMG9" s="191" t="s">
        <v>355</v>
      </c>
      <c r="AMH9" s="191" t="s">
        <v>355</v>
      </c>
      <c r="AMI9" s="191" t="s">
        <v>355</v>
      </c>
      <c r="AMJ9" s="191" t="s">
        <v>355</v>
      </c>
      <c r="AMK9" s="191" t="s">
        <v>355</v>
      </c>
      <c r="AML9" s="191" t="s">
        <v>355</v>
      </c>
      <c r="AMM9" s="191" t="s">
        <v>355</v>
      </c>
      <c r="AMN9" s="191" t="s">
        <v>355</v>
      </c>
      <c r="AMO9" s="191" t="s">
        <v>355</v>
      </c>
      <c r="AMP9" s="191" t="s">
        <v>355</v>
      </c>
      <c r="AMQ9" s="191" t="s">
        <v>355</v>
      </c>
      <c r="AMR9" s="191" t="s">
        <v>355</v>
      </c>
      <c r="AMS9" s="191" t="s">
        <v>355</v>
      </c>
      <c r="AMT9" s="191" t="s">
        <v>355</v>
      </c>
      <c r="AMU9" s="191" t="s">
        <v>355</v>
      </c>
      <c r="AMV9" s="191" t="s">
        <v>355</v>
      </c>
      <c r="AMW9" s="191" t="s">
        <v>355</v>
      </c>
      <c r="AMX9" s="191" t="s">
        <v>355</v>
      </c>
      <c r="AMY9" s="191" t="s">
        <v>355</v>
      </c>
      <c r="AMZ9" s="191" t="s">
        <v>355</v>
      </c>
      <c r="ANA9" s="191" t="s">
        <v>355</v>
      </c>
      <c r="ANB9" s="191" t="s">
        <v>355</v>
      </c>
      <c r="ANC9" s="191" t="s">
        <v>355</v>
      </c>
      <c r="AND9" s="191" t="s">
        <v>355</v>
      </c>
      <c r="ANE9" s="191" t="s">
        <v>355</v>
      </c>
      <c r="ANF9" s="191" t="s">
        <v>355</v>
      </c>
      <c r="ANG9" s="191" t="s">
        <v>355</v>
      </c>
      <c r="ANH9" s="191" t="s">
        <v>355</v>
      </c>
      <c r="ANI9" s="191" t="s">
        <v>355</v>
      </c>
      <c r="ANJ9" s="191" t="s">
        <v>355</v>
      </c>
      <c r="ANK9" s="191" t="s">
        <v>355</v>
      </c>
      <c r="ANL9" s="191" t="s">
        <v>355</v>
      </c>
      <c r="ANM9" s="191" t="s">
        <v>355</v>
      </c>
      <c r="ANN9" s="191" t="s">
        <v>355</v>
      </c>
      <c r="ANO9" s="191" t="s">
        <v>355</v>
      </c>
      <c r="ANP9" s="191" t="s">
        <v>355</v>
      </c>
      <c r="ANQ9" s="191" t="s">
        <v>355</v>
      </c>
      <c r="ANR9" s="191" t="s">
        <v>355</v>
      </c>
      <c r="ANS9" s="191" t="s">
        <v>355</v>
      </c>
      <c r="ANT9" s="191" t="s">
        <v>355</v>
      </c>
      <c r="ANU9" s="191" t="s">
        <v>355</v>
      </c>
      <c r="ANV9" s="191" t="s">
        <v>355</v>
      </c>
      <c r="ANW9" s="191" t="s">
        <v>355</v>
      </c>
      <c r="ANX9" s="191" t="s">
        <v>355</v>
      </c>
      <c r="ANY9" s="191" t="s">
        <v>355</v>
      </c>
      <c r="ANZ9" s="191" t="s">
        <v>355</v>
      </c>
      <c r="AOA9" s="191" t="s">
        <v>355</v>
      </c>
      <c r="AOB9" s="191" t="s">
        <v>355</v>
      </c>
      <c r="AOC9" s="191" t="s">
        <v>355</v>
      </c>
      <c r="AOD9" s="191" t="s">
        <v>355</v>
      </c>
      <c r="AOE9" s="191" t="s">
        <v>355</v>
      </c>
      <c r="AOF9" s="191" t="s">
        <v>355</v>
      </c>
      <c r="AOG9" s="191" t="s">
        <v>355</v>
      </c>
      <c r="AOH9" s="191" t="s">
        <v>355</v>
      </c>
      <c r="AOI9" s="191" t="s">
        <v>355</v>
      </c>
      <c r="AOJ9" s="191" t="s">
        <v>355</v>
      </c>
      <c r="AOK9" s="191" t="s">
        <v>355</v>
      </c>
      <c r="AOL9" s="191" t="s">
        <v>355</v>
      </c>
      <c r="AOM9" s="191" t="s">
        <v>355</v>
      </c>
      <c r="AON9" s="191" t="s">
        <v>355</v>
      </c>
      <c r="AOO9" s="191" t="s">
        <v>355</v>
      </c>
      <c r="AOP9" s="191" t="s">
        <v>355</v>
      </c>
      <c r="AOQ9" s="191" t="s">
        <v>355</v>
      </c>
      <c r="AOR9" s="191" t="s">
        <v>355</v>
      </c>
      <c r="AOS9" s="191" t="s">
        <v>355</v>
      </c>
      <c r="AOT9" s="191" t="s">
        <v>355</v>
      </c>
      <c r="AOU9" s="191" t="s">
        <v>355</v>
      </c>
      <c r="AOV9" s="191" t="s">
        <v>355</v>
      </c>
      <c r="AOW9" s="191" t="s">
        <v>355</v>
      </c>
      <c r="AOX9" s="191" t="s">
        <v>355</v>
      </c>
      <c r="AOY9" s="191" t="s">
        <v>355</v>
      </c>
      <c r="AOZ9" s="191" t="s">
        <v>355</v>
      </c>
      <c r="APA9" s="191" t="s">
        <v>355</v>
      </c>
      <c r="APB9" s="191" t="s">
        <v>355</v>
      </c>
      <c r="APC9" s="191" t="s">
        <v>355</v>
      </c>
      <c r="APD9" s="191" t="s">
        <v>355</v>
      </c>
      <c r="APE9" s="191" t="s">
        <v>355</v>
      </c>
      <c r="APF9" s="191" t="s">
        <v>355</v>
      </c>
      <c r="APG9" s="191" t="s">
        <v>355</v>
      </c>
      <c r="APH9" s="191" t="s">
        <v>355</v>
      </c>
      <c r="API9" s="191" t="s">
        <v>355</v>
      </c>
      <c r="APJ9" s="191" t="s">
        <v>355</v>
      </c>
      <c r="APK9" s="191" t="s">
        <v>355</v>
      </c>
      <c r="APL9" s="191" t="s">
        <v>355</v>
      </c>
      <c r="APM9" s="191" t="s">
        <v>355</v>
      </c>
      <c r="APN9" s="191" t="s">
        <v>355</v>
      </c>
      <c r="APO9" s="191" t="s">
        <v>355</v>
      </c>
      <c r="APP9" s="191" t="s">
        <v>355</v>
      </c>
      <c r="APQ9" s="191" t="s">
        <v>355</v>
      </c>
      <c r="APR9" s="191" t="s">
        <v>355</v>
      </c>
      <c r="APS9" s="191" t="s">
        <v>355</v>
      </c>
      <c r="APT9" s="191" t="s">
        <v>355</v>
      </c>
      <c r="APU9" s="191" t="s">
        <v>355</v>
      </c>
      <c r="APV9" s="191" t="s">
        <v>355</v>
      </c>
      <c r="APW9" s="191" t="s">
        <v>355</v>
      </c>
      <c r="APX9" s="191" t="s">
        <v>355</v>
      </c>
      <c r="APY9" s="191" t="s">
        <v>355</v>
      </c>
      <c r="APZ9" s="191" t="s">
        <v>355</v>
      </c>
      <c r="AQA9" s="191" t="s">
        <v>355</v>
      </c>
      <c r="AQB9" s="191" t="s">
        <v>355</v>
      </c>
      <c r="AQC9" s="191" t="s">
        <v>355</v>
      </c>
      <c r="AQD9" s="191" t="s">
        <v>355</v>
      </c>
      <c r="AQE9" s="191" t="s">
        <v>355</v>
      </c>
      <c r="AQF9" s="191" t="s">
        <v>355</v>
      </c>
      <c r="AQG9" s="191" t="s">
        <v>355</v>
      </c>
      <c r="AQH9" s="191" t="s">
        <v>355</v>
      </c>
      <c r="AQI9" s="191" t="s">
        <v>355</v>
      </c>
      <c r="AQJ9" s="191" t="s">
        <v>355</v>
      </c>
      <c r="AQK9" s="191" t="s">
        <v>355</v>
      </c>
      <c r="AQL9" s="191" t="s">
        <v>355</v>
      </c>
      <c r="AQM9" s="191" t="s">
        <v>355</v>
      </c>
      <c r="AQN9" s="191" t="s">
        <v>355</v>
      </c>
      <c r="AQO9" s="191" t="s">
        <v>355</v>
      </c>
      <c r="AQP9" s="191" t="s">
        <v>355</v>
      </c>
      <c r="AQQ9" s="191" t="s">
        <v>355</v>
      </c>
      <c r="AQR9" s="191" t="s">
        <v>355</v>
      </c>
      <c r="AQS9" s="191" t="s">
        <v>355</v>
      </c>
      <c r="AQT9" s="191" t="s">
        <v>355</v>
      </c>
      <c r="AQU9" s="191" t="s">
        <v>355</v>
      </c>
      <c r="AQV9" s="191" t="s">
        <v>355</v>
      </c>
      <c r="AQW9" s="191" t="s">
        <v>355</v>
      </c>
      <c r="AQX9" s="191" t="s">
        <v>355</v>
      </c>
      <c r="AQY9" s="191" t="s">
        <v>355</v>
      </c>
      <c r="AQZ9" s="191" t="s">
        <v>355</v>
      </c>
      <c r="ARA9" s="191" t="s">
        <v>355</v>
      </c>
      <c r="ARB9" s="191" t="s">
        <v>355</v>
      </c>
      <c r="ARC9" s="191" t="s">
        <v>355</v>
      </c>
      <c r="ARD9" s="191" t="s">
        <v>355</v>
      </c>
      <c r="ARE9" s="191" t="s">
        <v>355</v>
      </c>
      <c r="ARF9" s="191" t="s">
        <v>355</v>
      </c>
      <c r="ARG9" s="191" t="s">
        <v>355</v>
      </c>
      <c r="ARH9" s="191" t="s">
        <v>355</v>
      </c>
      <c r="ARI9" s="191" t="s">
        <v>355</v>
      </c>
      <c r="ARJ9" s="191" t="s">
        <v>355</v>
      </c>
      <c r="ARK9" s="191" t="s">
        <v>355</v>
      </c>
      <c r="ARL9" s="191" t="s">
        <v>355</v>
      </c>
      <c r="ARM9" s="191" t="s">
        <v>355</v>
      </c>
      <c r="ARN9" s="191" t="s">
        <v>355</v>
      </c>
      <c r="ARO9" s="191" t="s">
        <v>355</v>
      </c>
      <c r="ARP9" s="191" t="s">
        <v>355</v>
      </c>
      <c r="ARQ9" s="191" t="s">
        <v>355</v>
      </c>
      <c r="ARR9" s="191" t="s">
        <v>355</v>
      </c>
      <c r="ARS9" s="191" t="s">
        <v>355</v>
      </c>
      <c r="ART9" s="191" t="s">
        <v>355</v>
      </c>
      <c r="ARU9" s="191" t="s">
        <v>355</v>
      </c>
      <c r="ARV9" s="191" t="s">
        <v>355</v>
      </c>
      <c r="ARW9" s="191" t="s">
        <v>355</v>
      </c>
      <c r="ARX9" s="191" t="s">
        <v>355</v>
      </c>
      <c r="ARY9" s="191" t="s">
        <v>355</v>
      </c>
      <c r="ARZ9" s="191" t="s">
        <v>355</v>
      </c>
      <c r="ASA9" s="191" t="s">
        <v>355</v>
      </c>
      <c r="ASB9" s="191" t="s">
        <v>355</v>
      </c>
      <c r="ASC9" s="191" t="s">
        <v>355</v>
      </c>
      <c r="ASD9" s="191" t="s">
        <v>355</v>
      </c>
      <c r="ASE9" s="191" t="s">
        <v>355</v>
      </c>
      <c r="ASF9" s="191" t="s">
        <v>355</v>
      </c>
      <c r="ASG9" s="191" t="s">
        <v>355</v>
      </c>
      <c r="ASH9" s="191" t="s">
        <v>355</v>
      </c>
      <c r="ASI9" s="191" t="s">
        <v>355</v>
      </c>
      <c r="ASJ9" s="191" t="s">
        <v>355</v>
      </c>
      <c r="ASK9" s="191" t="s">
        <v>355</v>
      </c>
      <c r="ASL9" s="191" t="s">
        <v>355</v>
      </c>
      <c r="ASM9" s="191" t="s">
        <v>355</v>
      </c>
      <c r="ASN9" s="191" t="s">
        <v>355</v>
      </c>
      <c r="ASO9" s="191" t="s">
        <v>355</v>
      </c>
      <c r="ASP9" s="191" t="s">
        <v>355</v>
      </c>
      <c r="ASQ9" s="191" t="s">
        <v>355</v>
      </c>
      <c r="ASR9" s="191" t="s">
        <v>355</v>
      </c>
      <c r="ASS9" s="191" t="s">
        <v>355</v>
      </c>
      <c r="AST9" s="191" t="s">
        <v>355</v>
      </c>
      <c r="ASU9" s="191" t="s">
        <v>355</v>
      </c>
      <c r="ASV9" s="191" t="s">
        <v>355</v>
      </c>
      <c r="ASW9" s="191" t="s">
        <v>355</v>
      </c>
      <c r="ASX9" s="191" t="s">
        <v>355</v>
      </c>
      <c r="ASY9" s="191" t="s">
        <v>355</v>
      </c>
      <c r="ASZ9" s="191" t="s">
        <v>355</v>
      </c>
      <c r="ATA9" s="191" t="s">
        <v>355</v>
      </c>
      <c r="ATB9" s="191" t="s">
        <v>355</v>
      </c>
      <c r="ATC9" s="191" t="s">
        <v>355</v>
      </c>
      <c r="ATD9" s="191" t="s">
        <v>355</v>
      </c>
      <c r="ATE9" s="191" t="s">
        <v>355</v>
      </c>
      <c r="ATF9" s="191" t="s">
        <v>355</v>
      </c>
      <c r="ATG9" s="191" t="s">
        <v>355</v>
      </c>
      <c r="ATH9" s="191" t="s">
        <v>355</v>
      </c>
      <c r="ATI9" s="191" t="s">
        <v>355</v>
      </c>
      <c r="ATJ9" s="191" t="s">
        <v>355</v>
      </c>
      <c r="ATK9" s="191" t="s">
        <v>355</v>
      </c>
      <c r="ATL9" s="191" t="s">
        <v>355</v>
      </c>
      <c r="ATM9" s="191" t="s">
        <v>355</v>
      </c>
      <c r="ATN9" s="191" t="s">
        <v>355</v>
      </c>
      <c r="ATO9" s="191" t="s">
        <v>355</v>
      </c>
      <c r="ATP9" s="191" t="s">
        <v>355</v>
      </c>
      <c r="ATQ9" s="191" t="s">
        <v>355</v>
      </c>
      <c r="ATR9" s="191" t="s">
        <v>355</v>
      </c>
      <c r="ATS9" s="191" t="s">
        <v>355</v>
      </c>
      <c r="ATT9" s="191" t="s">
        <v>355</v>
      </c>
      <c r="ATU9" s="191" t="s">
        <v>355</v>
      </c>
      <c r="ATV9" s="191" t="s">
        <v>355</v>
      </c>
      <c r="ATW9" s="191" t="s">
        <v>355</v>
      </c>
      <c r="ATX9" s="191" t="s">
        <v>355</v>
      </c>
      <c r="ATY9" s="191" t="s">
        <v>355</v>
      </c>
      <c r="ATZ9" s="191" t="s">
        <v>355</v>
      </c>
      <c r="AUA9" s="191" t="s">
        <v>355</v>
      </c>
      <c r="AUB9" s="191" t="s">
        <v>355</v>
      </c>
      <c r="AUC9" s="191" t="s">
        <v>355</v>
      </c>
      <c r="AUD9" s="191" t="s">
        <v>355</v>
      </c>
      <c r="AUE9" s="191" t="s">
        <v>355</v>
      </c>
      <c r="AUF9" s="191" t="s">
        <v>355</v>
      </c>
      <c r="AUG9" s="191" t="s">
        <v>355</v>
      </c>
      <c r="AUH9" s="191" t="s">
        <v>355</v>
      </c>
      <c r="AUI9" s="191" t="s">
        <v>355</v>
      </c>
      <c r="AUJ9" s="191" t="s">
        <v>355</v>
      </c>
      <c r="AUK9" s="191" t="s">
        <v>355</v>
      </c>
      <c r="AUL9" s="191" t="s">
        <v>355</v>
      </c>
      <c r="AUM9" s="191" t="s">
        <v>355</v>
      </c>
      <c r="AUN9" s="191" t="s">
        <v>355</v>
      </c>
      <c r="AUO9" s="191" t="s">
        <v>355</v>
      </c>
      <c r="AUP9" s="191" t="s">
        <v>355</v>
      </c>
      <c r="AUQ9" s="191" t="s">
        <v>355</v>
      </c>
      <c r="AUR9" s="191" t="s">
        <v>355</v>
      </c>
      <c r="AUS9" s="191" t="s">
        <v>355</v>
      </c>
      <c r="AUT9" s="191" t="s">
        <v>355</v>
      </c>
      <c r="AUU9" s="191" t="s">
        <v>355</v>
      </c>
      <c r="AUV9" s="191" t="s">
        <v>355</v>
      </c>
      <c r="AUW9" s="191" t="s">
        <v>355</v>
      </c>
      <c r="AUX9" s="191" t="s">
        <v>355</v>
      </c>
      <c r="AUY9" s="191" t="s">
        <v>355</v>
      </c>
      <c r="AUZ9" s="191" t="s">
        <v>355</v>
      </c>
      <c r="AVA9" s="191" t="s">
        <v>355</v>
      </c>
      <c r="AVB9" s="191" t="s">
        <v>355</v>
      </c>
      <c r="AVC9" s="191" t="s">
        <v>355</v>
      </c>
      <c r="AVD9" s="191" t="s">
        <v>355</v>
      </c>
      <c r="AVE9" s="191" t="s">
        <v>355</v>
      </c>
      <c r="AVF9" s="191" t="s">
        <v>355</v>
      </c>
      <c r="AVG9" s="191" t="s">
        <v>355</v>
      </c>
      <c r="AVH9" s="191" t="s">
        <v>355</v>
      </c>
      <c r="AVI9" s="191" t="s">
        <v>355</v>
      </c>
      <c r="AVJ9" s="191" t="s">
        <v>355</v>
      </c>
      <c r="AVK9" s="191" t="s">
        <v>355</v>
      </c>
      <c r="AVL9" s="191" t="s">
        <v>355</v>
      </c>
      <c r="AVM9" s="191" t="s">
        <v>355</v>
      </c>
      <c r="AVN9" s="191" t="s">
        <v>355</v>
      </c>
      <c r="AVO9" s="191" t="s">
        <v>355</v>
      </c>
      <c r="AVP9" s="191" t="s">
        <v>355</v>
      </c>
      <c r="AVQ9" s="191" t="s">
        <v>355</v>
      </c>
      <c r="AVR9" s="191" t="s">
        <v>355</v>
      </c>
      <c r="AVS9" s="191" t="s">
        <v>355</v>
      </c>
      <c r="AVT9" s="191" t="s">
        <v>355</v>
      </c>
      <c r="AVU9" s="191" t="s">
        <v>355</v>
      </c>
      <c r="AVV9" s="191" t="s">
        <v>355</v>
      </c>
      <c r="AVW9" s="191" t="s">
        <v>355</v>
      </c>
      <c r="AVX9" s="191" t="s">
        <v>355</v>
      </c>
      <c r="AVY9" s="191" t="s">
        <v>355</v>
      </c>
      <c r="AVZ9" s="191" t="s">
        <v>355</v>
      </c>
      <c r="AWA9" s="191" t="s">
        <v>355</v>
      </c>
      <c r="AWB9" s="191" t="s">
        <v>355</v>
      </c>
      <c r="AWC9" s="191" t="s">
        <v>355</v>
      </c>
      <c r="AWD9" s="191" t="s">
        <v>355</v>
      </c>
      <c r="AWE9" s="191" t="s">
        <v>355</v>
      </c>
      <c r="AWF9" s="191" t="s">
        <v>355</v>
      </c>
      <c r="AWG9" s="191" t="s">
        <v>355</v>
      </c>
      <c r="AWH9" s="191" t="s">
        <v>355</v>
      </c>
      <c r="AWI9" s="191" t="s">
        <v>355</v>
      </c>
      <c r="AWJ9" s="191" t="s">
        <v>355</v>
      </c>
      <c r="AWK9" s="191" t="s">
        <v>355</v>
      </c>
      <c r="AWL9" s="191" t="s">
        <v>355</v>
      </c>
      <c r="AWM9" s="191" t="s">
        <v>355</v>
      </c>
      <c r="AWN9" s="191" t="s">
        <v>355</v>
      </c>
      <c r="AWO9" s="191" t="s">
        <v>355</v>
      </c>
      <c r="AWP9" s="191" t="s">
        <v>355</v>
      </c>
      <c r="AWQ9" s="191" t="s">
        <v>355</v>
      </c>
      <c r="AWR9" s="191" t="s">
        <v>355</v>
      </c>
      <c r="AWS9" s="191" t="s">
        <v>355</v>
      </c>
      <c r="AWT9" s="191" t="s">
        <v>355</v>
      </c>
      <c r="AWU9" s="191" t="s">
        <v>355</v>
      </c>
      <c r="AWV9" s="191" t="s">
        <v>355</v>
      </c>
      <c r="AWW9" s="191" t="s">
        <v>355</v>
      </c>
      <c r="AWX9" s="191" t="s">
        <v>355</v>
      </c>
      <c r="AWY9" s="191" t="s">
        <v>355</v>
      </c>
      <c r="AWZ9" s="191" t="s">
        <v>355</v>
      </c>
      <c r="AXA9" s="191" t="s">
        <v>355</v>
      </c>
      <c r="AXB9" s="191" t="s">
        <v>355</v>
      </c>
      <c r="AXC9" s="191" t="s">
        <v>355</v>
      </c>
      <c r="AXD9" s="191" t="s">
        <v>355</v>
      </c>
      <c r="AXE9" s="191" t="s">
        <v>355</v>
      </c>
      <c r="AXF9" s="191" t="s">
        <v>355</v>
      </c>
      <c r="AXG9" s="191" t="s">
        <v>355</v>
      </c>
      <c r="AXH9" s="191" t="s">
        <v>355</v>
      </c>
      <c r="AXI9" s="191" t="s">
        <v>355</v>
      </c>
      <c r="AXJ9" s="191" t="s">
        <v>355</v>
      </c>
      <c r="AXK9" s="191" t="s">
        <v>355</v>
      </c>
      <c r="AXL9" s="191" t="s">
        <v>355</v>
      </c>
      <c r="AXM9" s="191" t="s">
        <v>355</v>
      </c>
      <c r="AXN9" s="191" t="s">
        <v>355</v>
      </c>
      <c r="AXO9" s="191" t="s">
        <v>355</v>
      </c>
      <c r="AXP9" s="191" t="s">
        <v>355</v>
      </c>
      <c r="AXQ9" s="191" t="s">
        <v>355</v>
      </c>
      <c r="AXR9" s="191" t="s">
        <v>355</v>
      </c>
      <c r="AXS9" s="191" t="s">
        <v>355</v>
      </c>
      <c r="AXT9" s="191" t="s">
        <v>355</v>
      </c>
      <c r="AXU9" s="191" t="s">
        <v>355</v>
      </c>
      <c r="AXV9" s="191" t="s">
        <v>355</v>
      </c>
      <c r="AXW9" s="191" t="s">
        <v>355</v>
      </c>
      <c r="AXX9" s="191" t="s">
        <v>355</v>
      </c>
      <c r="AXY9" s="191" t="s">
        <v>355</v>
      </c>
      <c r="AXZ9" s="191" t="s">
        <v>355</v>
      </c>
      <c r="AYA9" s="191" t="s">
        <v>355</v>
      </c>
      <c r="AYB9" s="191" t="s">
        <v>355</v>
      </c>
      <c r="AYC9" s="191" t="s">
        <v>355</v>
      </c>
      <c r="AYD9" s="191" t="s">
        <v>355</v>
      </c>
      <c r="AYE9" s="191" t="s">
        <v>355</v>
      </c>
      <c r="AYF9" s="191" t="s">
        <v>355</v>
      </c>
      <c r="AYG9" s="191" t="s">
        <v>355</v>
      </c>
      <c r="AYH9" s="191" t="s">
        <v>355</v>
      </c>
      <c r="AYI9" s="191" t="s">
        <v>355</v>
      </c>
      <c r="AYJ9" s="191" t="s">
        <v>355</v>
      </c>
      <c r="AYK9" s="191" t="s">
        <v>355</v>
      </c>
      <c r="AYL9" s="191" t="s">
        <v>355</v>
      </c>
      <c r="AYM9" s="191" t="s">
        <v>355</v>
      </c>
      <c r="AYN9" s="191" t="s">
        <v>355</v>
      </c>
      <c r="AYO9" s="191" t="s">
        <v>355</v>
      </c>
      <c r="AYP9" s="191" t="s">
        <v>355</v>
      </c>
      <c r="AYQ9" s="191" t="s">
        <v>355</v>
      </c>
      <c r="AYR9" s="191" t="s">
        <v>355</v>
      </c>
      <c r="AYS9" s="191" t="s">
        <v>355</v>
      </c>
      <c r="AYT9" s="191" t="s">
        <v>355</v>
      </c>
      <c r="AYU9" s="191" t="s">
        <v>355</v>
      </c>
      <c r="AYV9" s="191" t="s">
        <v>355</v>
      </c>
      <c r="AYW9" s="191" t="s">
        <v>355</v>
      </c>
      <c r="AYX9" s="191" t="s">
        <v>355</v>
      </c>
      <c r="AYY9" s="191" t="s">
        <v>355</v>
      </c>
      <c r="AYZ9" s="191" t="s">
        <v>355</v>
      </c>
      <c r="AZA9" s="191" t="s">
        <v>355</v>
      </c>
      <c r="AZB9" s="191" t="s">
        <v>355</v>
      </c>
      <c r="AZC9" s="191" t="s">
        <v>355</v>
      </c>
      <c r="AZD9" s="191" t="s">
        <v>355</v>
      </c>
      <c r="AZE9" s="191" t="s">
        <v>355</v>
      </c>
      <c r="AZF9" s="191" t="s">
        <v>355</v>
      </c>
      <c r="AZG9" s="191" t="s">
        <v>355</v>
      </c>
      <c r="AZH9" s="191" t="s">
        <v>355</v>
      </c>
      <c r="AZI9" s="191" t="s">
        <v>355</v>
      </c>
      <c r="AZJ9" s="191" t="s">
        <v>355</v>
      </c>
      <c r="AZK9" s="191" t="s">
        <v>355</v>
      </c>
      <c r="AZL9" s="191" t="s">
        <v>355</v>
      </c>
      <c r="AZM9" s="191" t="s">
        <v>355</v>
      </c>
      <c r="AZN9" s="191" t="s">
        <v>355</v>
      </c>
      <c r="AZO9" s="191" t="s">
        <v>355</v>
      </c>
      <c r="AZP9" s="191" t="s">
        <v>355</v>
      </c>
      <c r="AZQ9" s="191" t="s">
        <v>355</v>
      </c>
      <c r="AZR9" s="191" t="s">
        <v>355</v>
      </c>
      <c r="AZS9" s="191" t="s">
        <v>355</v>
      </c>
      <c r="AZT9" s="191" t="s">
        <v>355</v>
      </c>
      <c r="AZU9" s="191" t="s">
        <v>355</v>
      </c>
      <c r="AZV9" s="191" t="s">
        <v>355</v>
      </c>
      <c r="AZW9" s="191" t="s">
        <v>355</v>
      </c>
      <c r="AZX9" s="191" t="s">
        <v>355</v>
      </c>
      <c r="AZY9" s="191" t="s">
        <v>355</v>
      </c>
      <c r="AZZ9" s="191" t="s">
        <v>355</v>
      </c>
      <c r="BAA9" s="191" t="s">
        <v>355</v>
      </c>
      <c r="BAB9" s="191" t="s">
        <v>355</v>
      </c>
      <c r="BAC9" s="191" t="s">
        <v>355</v>
      </c>
      <c r="BAD9" s="191" t="s">
        <v>355</v>
      </c>
      <c r="BAE9" s="191" t="s">
        <v>355</v>
      </c>
      <c r="BAF9" s="191" t="s">
        <v>355</v>
      </c>
      <c r="BAG9" s="191" t="s">
        <v>355</v>
      </c>
      <c r="BAH9" s="191" t="s">
        <v>355</v>
      </c>
      <c r="BAI9" s="191" t="s">
        <v>355</v>
      </c>
      <c r="BAJ9" s="191" t="s">
        <v>355</v>
      </c>
      <c r="BAK9" s="191" t="s">
        <v>355</v>
      </c>
      <c r="BAL9" s="191" t="s">
        <v>355</v>
      </c>
      <c r="BAM9" s="191" t="s">
        <v>355</v>
      </c>
      <c r="BAN9" s="191" t="s">
        <v>355</v>
      </c>
      <c r="BAO9" s="191" t="s">
        <v>355</v>
      </c>
      <c r="BAP9" s="191" t="s">
        <v>355</v>
      </c>
      <c r="BAQ9" s="191" t="s">
        <v>355</v>
      </c>
      <c r="BAR9" s="191" t="s">
        <v>355</v>
      </c>
      <c r="BAS9" s="191" t="s">
        <v>355</v>
      </c>
      <c r="BAT9" s="191" t="s">
        <v>355</v>
      </c>
      <c r="BAU9" s="191" t="s">
        <v>355</v>
      </c>
      <c r="BAV9" s="191" t="s">
        <v>355</v>
      </c>
      <c r="BAW9" s="191" t="s">
        <v>355</v>
      </c>
      <c r="BAX9" s="191" t="s">
        <v>355</v>
      </c>
      <c r="BAY9" s="191" t="s">
        <v>355</v>
      </c>
      <c r="BAZ9" s="191" t="s">
        <v>355</v>
      </c>
      <c r="BBA9" s="191" t="s">
        <v>355</v>
      </c>
      <c r="BBB9" s="191" t="s">
        <v>355</v>
      </c>
      <c r="BBC9" s="191" t="s">
        <v>355</v>
      </c>
      <c r="BBD9" s="191" t="s">
        <v>355</v>
      </c>
      <c r="BBE9" s="191" t="s">
        <v>355</v>
      </c>
      <c r="BBF9" s="191" t="s">
        <v>355</v>
      </c>
      <c r="BBG9" s="191" t="s">
        <v>355</v>
      </c>
      <c r="BBH9" s="191" t="s">
        <v>355</v>
      </c>
      <c r="BBI9" s="191" t="s">
        <v>355</v>
      </c>
      <c r="BBJ9" s="191" t="s">
        <v>355</v>
      </c>
      <c r="BBK9" s="191" t="s">
        <v>355</v>
      </c>
      <c r="BBL9" s="191" t="s">
        <v>355</v>
      </c>
      <c r="BBM9" s="191" t="s">
        <v>355</v>
      </c>
      <c r="BBN9" s="191" t="s">
        <v>355</v>
      </c>
      <c r="BBO9" s="191" t="s">
        <v>355</v>
      </c>
      <c r="BBP9" s="191" t="s">
        <v>355</v>
      </c>
      <c r="BBQ9" s="191" t="s">
        <v>355</v>
      </c>
      <c r="BBR9" s="191" t="s">
        <v>355</v>
      </c>
      <c r="BBS9" s="191" t="s">
        <v>355</v>
      </c>
      <c r="BBT9" s="191" t="s">
        <v>355</v>
      </c>
      <c r="BBU9" s="191" t="s">
        <v>355</v>
      </c>
      <c r="BBV9" s="191" t="s">
        <v>355</v>
      </c>
      <c r="BBW9" s="191" t="s">
        <v>355</v>
      </c>
      <c r="BBX9" s="191" t="s">
        <v>355</v>
      </c>
      <c r="BBY9" s="191" t="s">
        <v>355</v>
      </c>
      <c r="BBZ9" s="191" t="s">
        <v>355</v>
      </c>
      <c r="BCA9" s="191" t="s">
        <v>355</v>
      </c>
      <c r="BCB9" s="191" t="s">
        <v>355</v>
      </c>
      <c r="BCC9" s="191" t="s">
        <v>355</v>
      </c>
      <c r="BCD9" s="191" t="s">
        <v>355</v>
      </c>
      <c r="BCE9" s="191" t="s">
        <v>355</v>
      </c>
      <c r="BCF9" s="191" t="s">
        <v>355</v>
      </c>
      <c r="BCG9" s="191" t="s">
        <v>355</v>
      </c>
      <c r="BCH9" s="191" t="s">
        <v>355</v>
      </c>
      <c r="BCI9" s="191" t="s">
        <v>355</v>
      </c>
      <c r="BCJ9" s="191" t="s">
        <v>355</v>
      </c>
      <c r="BCK9" s="191" t="s">
        <v>355</v>
      </c>
      <c r="BCL9" s="191" t="s">
        <v>355</v>
      </c>
      <c r="BCM9" s="191" t="s">
        <v>355</v>
      </c>
      <c r="BCN9" s="191" t="s">
        <v>355</v>
      </c>
      <c r="BCO9" s="191" t="s">
        <v>355</v>
      </c>
      <c r="BCP9" s="191" t="s">
        <v>355</v>
      </c>
      <c r="BCQ9" s="191" t="s">
        <v>355</v>
      </c>
      <c r="BCR9" s="191" t="s">
        <v>355</v>
      </c>
      <c r="BCS9" s="191" t="s">
        <v>355</v>
      </c>
      <c r="BCT9" s="191" t="s">
        <v>355</v>
      </c>
      <c r="BCU9" s="191" t="s">
        <v>355</v>
      </c>
      <c r="BCV9" s="191" t="s">
        <v>355</v>
      </c>
      <c r="BCW9" s="191" t="s">
        <v>355</v>
      </c>
      <c r="BCX9" s="191" t="s">
        <v>355</v>
      </c>
      <c r="BCY9" s="191" t="s">
        <v>355</v>
      </c>
      <c r="BCZ9" s="191" t="s">
        <v>355</v>
      </c>
      <c r="BDA9" s="191" t="s">
        <v>355</v>
      </c>
      <c r="BDB9" s="191" t="s">
        <v>355</v>
      </c>
      <c r="BDC9" s="191" t="s">
        <v>355</v>
      </c>
      <c r="BDD9" s="191" t="s">
        <v>355</v>
      </c>
      <c r="BDE9" s="191" t="s">
        <v>355</v>
      </c>
      <c r="BDF9" s="191" t="s">
        <v>355</v>
      </c>
      <c r="BDG9" s="191" t="s">
        <v>355</v>
      </c>
      <c r="BDH9" s="191" t="s">
        <v>355</v>
      </c>
      <c r="BDI9" s="191" t="s">
        <v>355</v>
      </c>
      <c r="BDJ9" s="191" t="s">
        <v>355</v>
      </c>
      <c r="BDK9" s="191" t="s">
        <v>355</v>
      </c>
      <c r="BDL9" s="191" t="s">
        <v>355</v>
      </c>
      <c r="BDM9" s="191" t="s">
        <v>355</v>
      </c>
      <c r="BDN9" s="191" t="s">
        <v>355</v>
      </c>
      <c r="BDO9" s="191" t="s">
        <v>355</v>
      </c>
      <c r="BDP9" s="191" t="s">
        <v>355</v>
      </c>
      <c r="BDQ9" s="191" t="s">
        <v>355</v>
      </c>
      <c r="BDR9" s="191" t="s">
        <v>355</v>
      </c>
      <c r="BDS9" s="191" t="s">
        <v>355</v>
      </c>
      <c r="BDT9" s="191" t="s">
        <v>355</v>
      </c>
      <c r="BDU9" s="191" t="s">
        <v>355</v>
      </c>
      <c r="BDV9" s="191" t="s">
        <v>355</v>
      </c>
      <c r="BDW9" s="191" t="s">
        <v>355</v>
      </c>
      <c r="BDX9" s="191" t="s">
        <v>355</v>
      </c>
      <c r="BDY9" s="191" t="s">
        <v>355</v>
      </c>
      <c r="BDZ9" s="191" t="s">
        <v>355</v>
      </c>
      <c r="BEA9" s="191" t="s">
        <v>355</v>
      </c>
      <c r="BEB9" s="191" t="s">
        <v>355</v>
      </c>
      <c r="BEC9" s="191" t="s">
        <v>355</v>
      </c>
      <c r="BED9" s="191" t="s">
        <v>355</v>
      </c>
      <c r="BEE9" s="191" t="s">
        <v>355</v>
      </c>
      <c r="BEF9" s="191" t="s">
        <v>355</v>
      </c>
      <c r="BEG9" s="191" t="s">
        <v>355</v>
      </c>
      <c r="BEH9" s="191" t="s">
        <v>355</v>
      </c>
      <c r="BEI9" s="191" t="s">
        <v>355</v>
      </c>
      <c r="BEJ9" s="191" t="s">
        <v>355</v>
      </c>
      <c r="BEK9" s="191" t="s">
        <v>355</v>
      </c>
      <c r="BEL9" s="191" t="s">
        <v>355</v>
      </c>
      <c r="BEM9" s="191" t="s">
        <v>355</v>
      </c>
      <c r="BEN9" s="191" t="s">
        <v>355</v>
      </c>
      <c r="BEO9" s="191" t="s">
        <v>355</v>
      </c>
      <c r="BEP9" s="191" t="s">
        <v>355</v>
      </c>
      <c r="BEQ9" s="191" t="s">
        <v>355</v>
      </c>
      <c r="BER9" s="191" t="s">
        <v>355</v>
      </c>
      <c r="BES9" s="191" t="s">
        <v>355</v>
      </c>
      <c r="BET9" s="191" t="s">
        <v>355</v>
      </c>
      <c r="BEU9" s="191" t="s">
        <v>355</v>
      </c>
      <c r="BEV9" s="191" t="s">
        <v>355</v>
      </c>
      <c r="BEW9" s="191" t="s">
        <v>355</v>
      </c>
      <c r="BEX9" s="191" t="s">
        <v>355</v>
      </c>
      <c r="BEY9" s="191" t="s">
        <v>355</v>
      </c>
      <c r="BEZ9" s="191" t="s">
        <v>355</v>
      </c>
      <c r="BFA9" s="191" t="s">
        <v>355</v>
      </c>
      <c r="BFB9" s="191" t="s">
        <v>355</v>
      </c>
      <c r="BFC9" s="191" t="s">
        <v>355</v>
      </c>
      <c r="BFD9" s="191" t="s">
        <v>355</v>
      </c>
      <c r="BFE9" s="191" t="s">
        <v>355</v>
      </c>
      <c r="BFF9" s="191" t="s">
        <v>355</v>
      </c>
      <c r="BFG9" s="191" t="s">
        <v>355</v>
      </c>
      <c r="BFH9" s="191" t="s">
        <v>355</v>
      </c>
      <c r="BFI9" s="191" t="s">
        <v>355</v>
      </c>
      <c r="BFJ9" s="191" t="s">
        <v>355</v>
      </c>
      <c r="BFK9" s="191" t="s">
        <v>355</v>
      </c>
      <c r="BFL9" s="191" t="s">
        <v>355</v>
      </c>
      <c r="BFM9" s="191" t="s">
        <v>355</v>
      </c>
      <c r="BFN9" s="191" t="s">
        <v>355</v>
      </c>
      <c r="BFO9" s="191" t="s">
        <v>355</v>
      </c>
      <c r="BFP9" s="191" t="s">
        <v>355</v>
      </c>
      <c r="BFQ9" s="191" t="s">
        <v>355</v>
      </c>
      <c r="BFR9" s="191" t="s">
        <v>355</v>
      </c>
      <c r="BFS9" s="191" t="s">
        <v>355</v>
      </c>
      <c r="BFT9" s="191" t="s">
        <v>355</v>
      </c>
      <c r="BFU9" s="191" t="s">
        <v>355</v>
      </c>
      <c r="BFV9" s="191" t="s">
        <v>355</v>
      </c>
      <c r="BFW9" s="191" t="s">
        <v>355</v>
      </c>
      <c r="BFX9" s="191" t="s">
        <v>355</v>
      </c>
      <c r="BFY9" s="191" t="s">
        <v>355</v>
      </c>
      <c r="BFZ9" s="191" t="s">
        <v>355</v>
      </c>
      <c r="BGA9" s="191" t="s">
        <v>355</v>
      </c>
      <c r="BGB9" s="191" t="s">
        <v>355</v>
      </c>
      <c r="BGC9" s="191" t="s">
        <v>355</v>
      </c>
      <c r="BGD9" s="191" t="s">
        <v>355</v>
      </c>
      <c r="BGE9" s="191" t="s">
        <v>355</v>
      </c>
      <c r="BGF9" s="191" t="s">
        <v>355</v>
      </c>
      <c r="BGG9" s="191" t="s">
        <v>355</v>
      </c>
      <c r="BGH9" s="191" t="s">
        <v>355</v>
      </c>
      <c r="BGI9" s="191" t="s">
        <v>355</v>
      </c>
      <c r="BGJ9" s="191" t="s">
        <v>355</v>
      </c>
      <c r="BGK9" s="191" t="s">
        <v>355</v>
      </c>
      <c r="BGL9" s="191" t="s">
        <v>355</v>
      </c>
      <c r="BGM9" s="191" t="s">
        <v>355</v>
      </c>
      <c r="BGN9" s="191" t="s">
        <v>355</v>
      </c>
      <c r="BGO9" s="191" t="s">
        <v>355</v>
      </c>
      <c r="BGP9" s="191" t="s">
        <v>355</v>
      </c>
      <c r="BGQ9" s="191" t="s">
        <v>355</v>
      </c>
      <c r="BGR9" s="191" t="s">
        <v>355</v>
      </c>
      <c r="BGS9" s="191" t="s">
        <v>355</v>
      </c>
      <c r="BGT9" s="191" t="s">
        <v>355</v>
      </c>
      <c r="BGU9" s="191" t="s">
        <v>355</v>
      </c>
      <c r="BGV9" s="191" t="s">
        <v>355</v>
      </c>
      <c r="BGW9" s="191" t="s">
        <v>355</v>
      </c>
      <c r="BGX9" s="191" t="s">
        <v>355</v>
      </c>
      <c r="BGY9" s="191" t="s">
        <v>355</v>
      </c>
      <c r="BGZ9" s="191" t="s">
        <v>355</v>
      </c>
      <c r="BHA9" s="191" t="s">
        <v>355</v>
      </c>
      <c r="BHB9" s="191" t="s">
        <v>355</v>
      </c>
      <c r="BHC9" s="191" t="s">
        <v>355</v>
      </c>
      <c r="BHD9" s="191" t="s">
        <v>355</v>
      </c>
      <c r="BHE9" s="191" t="s">
        <v>355</v>
      </c>
      <c r="BHF9" s="191" t="s">
        <v>355</v>
      </c>
      <c r="BHG9" s="191" t="s">
        <v>355</v>
      </c>
      <c r="BHH9" s="191" t="s">
        <v>355</v>
      </c>
      <c r="BHI9" s="191" t="s">
        <v>355</v>
      </c>
      <c r="BHJ9" s="191" t="s">
        <v>355</v>
      </c>
      <c r="BHK9" s="191" t="s">
        <v>355</v>
      </c>
      <c r="BHL9" s="191" t="s">
        <v>355</v>
      </c>
      <c r="BHM9" s="191" t="s">
        <v>355</v>
      </c>
      <c r="BHN9" s="191" t="s">
        <v>355</v>
      </c>
      <c r="BHO9" s="191" t="s">
        <v>355</v>
      </c>
      <c r="BHP9" s="191" t="s">
        <v>355</v>
      </c>
      <c r="BHQ9" s="191" t="s">
        <v>355</v>
      </c>
      <c r="BHR9" s="191" t="s">
        <v>355</v>
      </c>
      <c r="BHS9" s="191" t="s">
        <v>355</v>
      </c>
      <c r="BHT9" s="191" t="s">
        <v>355</v>
      </c>
      <c r="BHU9" s="191" t="s">
        <v>355</v>
      </c>
      <c r="BHV9" s="191" t="s">
        <v>355</v>
      </c>
      <c r="BHW9" s="191" t="s">
        <v>355</v>
      </c>
      <c r="BHX9" s="191" t="s">
        <v>355</v>
      </c>
      <c r="BHY9" s="191" t="s">
        <v>355</v>
      </c>
      <c r="BHZ9" s="191" t="s">
        <v>355</v>
      </c>
      <c r="BIA9" s="191" t="s">
        <v>355</v>
      </c>
      <c r="BIB9" s="191" t="s">
        <v>355</v>
      </c>
      <c r="BIC9" s="191" t="s">
        <v>355</v>
      </c>
      <c r="BID9" s="191" t="s">
        <v>355</v>
      </c>
      <c r="BIE9" s="191" t="s">
        <v>355</v>
      </c>
      <c r="BIF9" s="191" t="s">
        <v>355</v>
      </c>
      <c r="BIG9" s="191" t="s">
        <v>355</v>
      </c>
      <c r="BIH9" s="191" t="s">
        <v>355</v>
      </c>
      <c r="BII9" s="191" t="s">
        <v>355</v>
      </c>
      <c r="BIJ9" s="191" t="s">
        <v>355</v>
      </c>
      <c r="BIK9" s="191" t="s">
        <v>355</v>
      </c>
      <c r="BIL9" s="191" t="s">
        <v>355</v>
      </c>
      <c r="BIM9" s="191" t="s">
        <v>355</v>
      </c>
      <c r="BIN9" s="191" t="s">
        <v>355</v>
      </c>
      <c r="BIO9" s="191" t="s">
        <v>355</v>
      </c>
      <c r="BIP9" s="191" t="s">
        <v>355</v>
      </c>
      <c r="BIQ9" s="191" t="s">
        <v>355</v>
      </c>
      <c r="BIR9" s="191" t="s">
        <v>355</v>
      </c>
      <c r="BIS9" s="191" t="s">
        <v>355</v>
      </c>
      <c r="BIT9" s="191" t="s">
        <v>355</v>
      </c>
      <c r="BIU9" s="191" t="s">
        <v>355</v>
      </c>
      <c r="BIV9" s="191" t="s">
        <v>355</v>
      </c>
      <c r="BIW9" s="191" t="s">
        <v>355</v>
      </c>
      <c r="BIX9" s="191" t="s">
        <v>355</v>
      </c>
      <c r="BIY9" s="191" t="s">
        <v>355</v>
      </c>
      <c r="BIZ9" s="191" t="s">
        <v>355</v>
      </c>
      <c r="BJA9" s="191" t="s">
        <v>355</v>
      </c>
      <c r="BJB9" s="191" t="s">
        <v>355</v>
      </c>
      <c r="BJC9" s="191" t="s">
        <v>355</v>
      </c>
      <c r="BJD9" s="191" t="s">
        <v>355</v>
      </c>
      <c r="BJE9" s="191" t="s">
        <v>355</v>
      </c>
      <c r="BJF9" s="191" t="s">
        <v>355</v>
      </c>
      <c r="BJG9" s="191" t="s">
        <v>355</v>
      </c>
      <c r="BJH9" s="191" t="s">
        <v>355</v>
      </c>
      <c r="BJI9" s="191" t="s">
        <v>355</v>
      </c>
      <c r="BJJ9" s="191" t="s">
        <v>355</v>
      </c>
      <c r="BJK9" s="191" t="s">
        <v>355</v>
      </c>
      <c r="BJL9" s="191" t="s">
        <v>355</v>
      </c>
      <c r="BJM9" s="191" t="s">
        <v>355</v>
      </c>
      <c r="BJN9" s="191" t="s">
        <v>355</v>
      </c>
      <c r="BJO9" s="191" t="s">
        <v>355</v>
      </c>
      <c r="BJP9" s="191" t="s">
        <v>355</v>
      </c>
      <c r="BJQ9" s="191" t="s">
        <v>355</v>
      </c>
      <c r="BJR9" s="191" t="s">
        <v>355</v>
      </c>
      <c r="BJS9" s="191" t="s">
        <v>355</v>
      </c>
      <c r="BJT9" s="191" t="s">
        <v>355</v>
      </c>
      <c r="BJU9" s="191" t="s">
        <v>355</v>
      </c>
      <c r="BJV9" s="191" t="s">
        <v>355</v>
      </c>
      <c r="BJW9" s="191" t="s">
        <v>355</v>
      </c>
      <c r="BJX9" s="191" t="s">
        <v>355</v>
      </c>
      <c r="BJY9" s="191" t="s">
        <v>355</v>
      </c>
      <c r="BJZ9" s="191" t="s">
        <v>355</v>
      </c>
      <c r="BKA9" s="191" t="s">
        <v>355</v>
      </c>
      <c r="BKB9" s="191" t="s">
        <v>355</v>
      </c>
      <c r="BKC9" s="191" t="s">
        <v>355</v>
      </c>
      <c r="BKD9" s="191" t="s">
        <v>355</v>
      </c>
      <c r="BKE9" s="191" t="s">
        <v>355</v>
      </c>
      <c r="BKF9" s="191" t="s">
        <v>355</v>
      </c>
      <c r="BKG9" s="191" t="s">
        <v>355</v>
      </c>
      <c r="BKH9" s="191" t="s">
        <v>355</v>
      </c>
      <c r="BKI9" s="191" t="s">
        <v>355</v>
      </c>
      <c r="BKJ9" s="191" t="s">
        <v>355</v>
      </c>
      <c r="BKK9" s="191" t="s">
        <v>355</v>
      </c>
      <c r="BKL9" s="191" t="s">
        <v>355</v>
      </c>
      <c r="BKM9" s="191" t="s">
        <v>355</v>
      </c>
      <c r="BKN9" s="191" t="s">
        <v>355</v>
      </c>
      <c r="BKO9" s="191" t="s">
        <v>355</v>
      </c>
      <c r="BKP9" s="191" t="s">
        <v>355</v>
      </c>
      <c r="BKQ9" s="191" t="s">
        <v>355</v>
      </c>
      <c r="BKR9" s="191" t="s">
        <v>355</v>
      </c>
      <c r="BKS9" s="191" t="s">
        <v>355</v>
      </c>
      <c r="BKT9" s="191" t="s">
        <v>355</v>
      </c>
      <c r="BKU9" s="191" t="s">
        <v>355</v>
      </c>
      <c r="BKV9" s="191" t="s">
        <v>355</v>
      </c>
      <c r="BKW9" s="191" t="s">
        <v>355</v>
      </c>
      <c r="BKX9" s="191" t="s">
        <v>355</v>
      </c>
      <c r="BKY9" s="191" t="s">
        <v>355</v>
      </c>
      <c r="BKZ9" s="191" t="s">
        <v>355</v>
      </c>
      <c r="BLA9" s="191" t="s">
        <v>355</v>
      </c>
      <c r="BLB9" s="191" t="s">
        <v>355</v>
      </c>
      <c r="BLC9" s="191" t="s">
        <v>355</v>
      </c>
      <c r="BLD9" s="191" t="s">
        <v>355</v>
      </c>
      <c r="BLE9" s="191" t="s">
        <v>355</v>
      </c>
      <c r="BLF9" s="191" t="s">
        <v>355</v>
      </c>
      <c r="BLG9" s="191" t="s">
        <v>355</v>
      </c>
      <c r="BLH9" s="191" t="s">
        <v>355</v>
      </c>
      <c r="BLI9" s="191" t="s">
        <v>355</v>
      </c>
      <c r="BLJ9" s="191" t="s">
        <v>355</v>
      </c>
      <c r="BLK9" s="191" t="s">
        <v>355</v>
      </c>
      <c r="BLL9" s="191" t="s">
        <v>355</v>
      </c>
      <c r="BLM9" s="191" t="s">
        <v>355</v>
      </c>
      <c r="BLN9" s="191" t="s">
        <v>355</v>
      </c>
      <c r="BLO9" s="191" t="s">
        <v>355</v>
      </c>
      <c r="BLP9" s="191" t="s">
        <v>355</v>
      </c>
      <c r="BLQ9" s="191" t="s">
        <v>355</v>
      </c>
      <c r="BLR9" s="191" t="s">
        <v>355</v>
      </c>
      <c r="BLS9" s="191" t="s">
        <v>355</v>
      </c>
      <c r="BLT9" s="191" t="s">
        <v>355</v>
      </c>
      <c r="BLU9" s="191" t="s">
        <v>355</v>
      </c>
      <c r="BLV9" s="191" t="s">
        <v>355</v>
      </c>
      <c r="BLW9" s="191" t="s">
        <v>355</v>
      </c>
      <c r="BLX9" s="191" t="s">
        <v>355</v>
      </c>
      <c r="BLY9" s="191" t="s">
        <v>355</v>
      </c>
      <c r="BLZ9" s="191" t="s">
        <v>355</v>
      </c>
      <c r="BMA9" s="191" t="s">
        <v>355</v>
      </c>
      <c r="BMB9" s="191" t="s">
        <v>355</v>
      </c>
      <c r="BMC9" s="191" t="s">
        <v>355</v>
      </c>
      <c r="BMD9" s="191" t="s">
        <v>355</v>
      </c>
      <c r="BME9" s="191" t="s">
        <v>355</v>
      </c>
      <c r="BMF9" s="191" t="s">
        <v>355</v>
      </c>
      <c r="BMG9" s="191" t="s">
        <v>355</v>
      </c>
      <c r="BMH9" s="191" t="s">
        <v>355</v>
      </c>
      <c r="BMI9" s="191" t="s">
        <v>355</v>
      </c>
      <c r="BMJ9" s="191" t="s">
        <v>355</v>
      </c>
      <c r="BMK9" s="191" t="s">
        <v>355</v>
      </c>
      <c r="BML9" s="191" t="s">
        <v>355</v>
      </c>
      <c r="BMM9" s="191" t="s">
        <v>355</v>
      </c>
      <c r="BMN9" s="191" t="s">
        <v>355</v>
      </c>
      <c r="BMO9" s="191" t="s">
        <v>355</v>
      </c>
      <c r="BMP9" s="191" t="s">
        <v>355</v>
      </c>
      <c r="BMQ9" s="191" t="s">
        <v>355</v>
      </c>
      <c r="BMR9" s="191" t="s">
        <v>355</v>
      </c>
      <c r="BMS9" s="191" t="s">
        <v>355</v>
      </c>
      <c r="BMT9" s="191" t="s">
        <v>355</v>
      </c>
      <c r="BMU9" s="191" t="s">
        <v>355</v>
      </c>
      <c r="BMV9" s="191" t="s">
        <v>355</v>
      </c>
      <c r="BMW9" s="191" t="s">
        <v>355</v>
      </c>
      <c r="BMX9" s="191" t="s">
        <v>355</v>
      </c>
      <c r="BMY9" s="191" t="s">
        <v>355</v>
      </c>
      <c r="BMZ9" s="191" t="s">
        <v>355</v>
      </c>
      <c r="BNA9" s="191" t="s">
        <v>355</v>
      </c>
    </row>
    <row r="10" spans="1:1717" x14ac:dyDescent="0.4">
      <c r="A10" s="111" t="s">
        <v>256</v>
      </c>
      <c r="B10" s="111" t="str">
        <f t="shared" ref="B10:G10" ca="1" si="0">SUBSTITUTE(SUBSTITUTE(_xlfn.FORMULATEXT(B11),B9&amp;"!",""),"=","")</f>
        <v>C5</v>
      </c>
      <c r="C10" s="111" t="str">
        <f t="shared" ca="1" si="0"/>
        <v>C6</v>
      </c>
      <c r="D10" s="111" t="str">
        <f t="shared" ca="1" si="0"/>
        <v>C7</v>
      </c>
      <c r="E10" s="111" t="str">
        <f t="shared" ca="1" si="0"/>
        <v>C4</v>
      </c>
      <c r="F10" s="111" t="str">
        <f t="shared" ca="1" si="0"/>
        <v>C11</v>
      </c>
      <c r="G10" s="111" t="str">
        <f t="shared" ca="1" si="0"/>
        <v>AJ12</v>
      </c>
      <c r="H10" s="111" t="str">
        <f t="shared" ref="H10:O10" ca="1" si="1">SUBSTITUTE(SUBSTITUTE(_xlfn.FORMULATEXT(H11),H9&amp;"!",""),"=","")</f>
        <v>AJ13</v>
      </c>
      <c r="I10" s="111" t="str">
        <f ca="1">SUBSTITUTE(SUBSTITUTE(_xlfn.FORMULATEXT(I11),I9&amp;"!",""),"=","")</f>
        <v>AJ15</v>
      </c>
      <c r="J10" s="111" t="str">
        <f t="shared" ca="1" si="1"/>
        <v>AJ16</v>
      </c>
      <c r="K10" s="111" t="str">
        <f t="shared" ca="1" si="1"/>
        <v>AJ18</v>
      </c>
      <c r="L10" s="111" t="str">
        <f t="shared" ca="1" si="1"/>
        <v>AJ20</v>
      </c>
      <c r="M10" s="111" t="str">
        <f t="shared" ca="1" si="1"/>
        <v>AJ21</v>
      </c>
      <c r="N10" s="111" t="str">
        <f t="shared" ca="1" si="1"/>
        <v>AJ23</v>
      </c>
      <c r="O10" s="111" t="str">
        <f t="shared" ca="1" si="1"/>
        <v>AJ24</v>
      </c>
      <c r="P10" s="111" t="str">
        <f t="shared" ref="P10:BB10" ca="1" si="2">SUBSTITUTE(SUBSTITUTE(_xlfn.FORMULATEXT(P11),P9&amp;"!",""),"=","")</f>
        <v>AJ25</v>
      </c>
      <c r="Q10" s="111" t="str">
        <f t="shared" ca="1" si="2"/>
        <v>AJ26</v>
      </c>
      <c r="R10" s="111" t="str">
        <f t="shared" ca="1" si="2"/>
        <v>AJ29</v>
      </c>
      <c r="S10" s="111" t="str">
        <f t="shared" ca="1" si="2"/>
        <v>AJ31</v>
      </c>
      <c r="T10" s="111" t="str">
        <f t="shared" ca="1" si="2"/>
        <v>AJ35</v>
      </c>
      <c r="U10" s="111" t="str">
        <f t="shared" ca="1" si="2"/>
        <v>J36</v>
      </c>
      <c r="V10" s="111" t="str">
        <f t="shared" ca="1" si="2"/>
        <v>V36</v>
      </c>
      <c r="W10" s="111" t="str">
        <f t="shared" ca="1" si="2"/>
        <v>AJ41</v>
      </c>
      <c r="X10" s="111" t="str">
        <f t="shared" ca="1" si="2"/>
        <v>AJ46</v>
      </c>
      <c r="Y10" s="111" t="str">
        <f t="shared" ca="1" si="2"/>
        <v>AJ47</v>
      </c>
      <c r="Z10" s="111" t="str">
        <f t="shared" ca="1" si="2"/>
        <v>I48</v>
      </c>
      <c r="AA10" s="111" t="str">
        <f t="shared" ca="1" si="2"/>
        <v>M48</v>
      </c>
      <c r="AB10" s="111" t="str">
        <f t="shared" ca="1" si="2"/>
        <v>R48</v>
      </c>
      <c r="AC10" s="111" t="str">
        <f t="shared" ca="1" si="2"/>
        <v>AJ49</v>
      </c>
      <c r="AD10" s="111" t="str">
        <f t="shared" ca="1" si="2"/>
        <v>AJ50</v>
      </c>
      <c r="AE10" s="111" t="str">
        <f t="shared" ca="1" si="2"/>
        <v>L51</v>
      </c>
      <c r="AF10" s="111" t="str">
        <f t="shared" ca="1" si="2"/>
        <v>Q51</v>
      </c>
      <c r="AG10" s="111" t="str">
        <f t="shared" ca="1" si="2"/>
        <v>V51</v>
      </c>
      <c r="AH10" s="111" t="str">
        <f t="shared" ca="1" si="2"/>
        <v>AJ52</v>
      </c>
      <c r="AI10" s="111" t="str">
        <f t="shared" ca="1" si="2"/>
        <v>AJ54</v>
      </c>
      <c r="AJ10" s="111" t="str">
        <f t="shared" ca="1" si="2"/>
        <v>AJ55</v>
      </c>
      <c r="AK10" s="111" t="str">
        <f t="shared" ca="1" si="2"/>
        <v>AJ57</v>
      </c>
      <c r="AL10" s="111" t="str">
        <f t="shared" ca="1" si="2"/>
        <v>AJ58</v>
      </c>
      <c r="AM10" s="111" t="str">
        <f t="shared" ca="1" si="2"/>
        <v>AJ59</v>
      </c>
      <c r="AN10" s="111" t="str">
        <f t="shared" ca="1" si="2"/>
        <v>B61</v>
      </c>
      <c r="AO10" s="111" t="str">
        <f t="shared" ca="1" si="2"/>
        <v>AJ64</v>
      </c>
      <c r="AP10" s="111" t="str">
        <f t="shared" ca="1" si="2"/>
        <v>AJ65</v>
      </c>
      <c r="AQ10" s="111" t="str">
        <f t="shared" ca="1" si="2"/>
        <v>B67</v>
      </c>
      <c r="AR10" s="111" t="str">
        <f t="shared" ca="1" si="2"/>
        <v>B71</v>
      </c>
      <c r="AS10" s="111" t="str">
        <f t="shared" ca="1" si="2"/>
        <v>AJ75</v>
      </c>
      <c r="AT10" s="111" t="str">
        <f t="shared" ca="1" si="2"/>
        <v>AJ76</v>
      </c>
      <c r="AU10" s="111" t="str">
        <f t="shared" ca="1" si="2"/>
        <v>AJ79</v>
      </c>
      <c r="AV10" s="111" t="str">
        <f t="shared" ca="1" si="2"/>
        <v>AJ80</v>
      </c>
      <c r="AW10" s="111" t="str">
        <f t="shared" ca="1" si="2"/>
        <v>H87</v>
      </c>
      <c r="AX10" s="111" t="str">
        <f t="shared" ca="1" si="2"/>
        <v>M87</v>
      </c>
      <c r="AY10" s="111" t="str">
        <f t="shared" ca="1" si="2"/>
        <v>R87</v>
      </c>
      <c r="AZ10" s="111" t="str">
        <f t="shared" ca="1" si="2"/>
        <v>H88</v>
      </c>
      <c r="BA10" s="111" t="str">
        <f t="shared" ca="1" si="2"/>
        <v>M88</v>
      </c>
      <c r="BB10" s="111" t="str">
        <f t="shared" ca="1" si="2"/>
        <v>R88</v>
      </c>
      <c r="BC10" s="111" t="str">
        <f t="shared" ref="BC10:BI10" ca="1" si="3">SUBSTITUTE(SUBSTITUTE(_xlfn.FORMULATEXT(BC11),BC9&amp;"!",""),"=","")</f>
        <v>B90</v>
      </c>
      <c r="BD10" s="111" t="str">
        <f t="shared" ca="1" si="3"/>
        <v>H96</v>
      </c>
      <c r="BE10" s="111" t="str">
        <f t="shared" ca="1" si="3"/>
        <v>M96</v>
      </c>
      <c r="BF10" s="111" t="str">
        <f t="shared" ca="1" si="3"/>
        <v>R96</v>
      </c>
      <c r="BG10" s="111" t="str">
        <f t="shared" ca="1" si="3"/>
        <v>H97</v>
      </c>
      <c r="BH10" s="111" t="str">
        <f t="shared" ca="1" si="3"/>
        <v>M97</v>
      </c>
      <c r="BI10" s="111" t="str">
        <f t="shared" ca="1" si="3"/>
        <v>R97</v>
      </c>
      <c r="BJ10" s="111" t="str">
        <f t="shared" ref="BJ10:CQ10" ca="1" si="4">SUBSTITUTE(SUBSTITUTE(_xlfn.FORMULATEXT(BJ11),BJ9&amp;"!",""),"=","")</f>
        <v>B99</v>
      </c>
      <c r="BK10" s="111" t="str">
        <f t="shared" ca="1" si="4"/>
        <v>AJ103</v>
      </c>
      <c r="BL10" s="111" t="str">
        <f t="shared" ca="1" si="4"/>
        <v>AJ104</v>
      </c>
      <c r="BM10" s="111" t="str">
        <f t="shared" ca="1" si="4"/>
        <v>AJ105</v>
      </c>
      <c r="BN10" s="111" t="str">
        <f t="shared" ca="1" si="4"/>
        <v>AJ108</v>
      </c>
      <c r="BO10" s="111" t="str">
        <f t="shared" ca="1" si="4"/>
        <v>O110</v>
      </c>
      <c r="BP10" s="111" t="str">
        <f t="shared" ca="1" si="4"/>
        <v>Y110</v>
      </c>
      <c r="BQ10" s="111" t="str">
        <f t="shared" ca="1" si="4"/>
        <v>AJ116</v>
      </c>
      <c r="BR10" s="111" t="str">
        <f t="shared" ca="1" si="4"/>
        <v>AJ117</v>
      </c>
      <c r="BS10" s="111" t="str">
        <f t="shared" ca="1" si="4"/>
        <v>AJ120</v>
      </c>
      <c r="BT10" s="111" t="str">
        <f t="shared" ca="1" si="4"/>
        <v>AJ124</v>
      </c>
      <c r="BU10" s="111" t="str">
        <f t="shared" ca="1" si="4"/>
        <v>AJ128</v>
      </c>
      <c r="BV10" s="111" t="str">
        <f t="shared" ca="1" si="4"/>
        <v>AJ129</v>
      </c>
      <c r="BW10" s="111" t="str">
        <f t="shared" ca="1" si="4"/>
        <v>AJ130</v>
      </c>
      <c r="BX10" s="111" t="str">
        <f t="shared" ca="1" si="4"/>
        <v>AJ134</v>
      </c>
      <c r="BY10" s="111" t="str">
        <f t="shared" ca="1" si="4"/>
        <v>AJ136</v>
      </c>
      <c r="BZ10" s="111" t="str">
        <f t="shared" ca="1" si="4"/>
        <v>AJ137</v>
      </c>
      <c r="CA10" s="111" t="str">
        <f t="shared" ca="1" si="4"/>
        <v>AJ140</v>
      </c>
      <c r="CB10" s="111" t="str">
        <f t="shared" ca="1" si="4"/>
        <v>AJ144</v>
      </c>
      <c r="CC10" s="111" t="str">
        <f t="shared" ca="1" si="4"/>
        <v>AJ145</v>
      </c>
      <c r="CD10" s="111" t="str">
        <f t="shared" ca="1" si="4"/>
        <v>AJ146</v>
      </c>
      <c r="CE10" s="111" t="str">
        <f t="shared" ca="1" si="4"/>
        <v>AJ147</v>
      </c>
      <c r="CF10" s="111" t="str">
        <f t="shared" ca="1" si="4"/>
        <v>B149</v>
      </c>
      <c r="CG10" s="111" t="str">
        <f t="shared" ca="1" si="4"/>
        <v>AJ153</v>
      </c>
      <c r="CH10" s="111" t="str">
        <f t="shared" ca="1" si="4"/>
        <v>AJ154</v>
      </c>
      <c r="CI10" s="111" t="str">
        <f t="shared" ca="1" si="4"/>
        <v>AJ157</v>
      </c>
      <c r="CJ10" s="111" t="str">
        <f t="shared" ca="1" si="4"/>
        <v>R158</v>
      </c>
      <c r="CK10" s="111" t="str">
        <f t="shared" ca="1" si="4"/>
        <v>R159</v>
      </c>
      <c r="CL10" s="111" t="str">
        <f t="shared" ca="1" si="4"/>
        <v>R160</v>
      </c>
      <c r="CM10" s="111" t="str">
        <f t="shared" ca="1" si="4"/>
        <v>AJ162</v>
      </c>
      <c r="CN10" s="111" t="str">
        <f t="shared" ca="1" si="4"/>
        <v>AJ165</v>
      </c>
      <c r="CO10" s="111" t="str">
        <f t="shared" ca="1" si="4"/>
        <v>AJ166</v>
      </c>
      <c r="CP10" s="111" t="str">
        <f t="shared" ca="1" si="4"/>
        <v>R167</v>
      </c>
      <c r="CQ10" s="111" t="str">
        <f t="shared" ca="1" si="4"/>
        <v>R168</v>
      </c>
      <c r="CR10" s="111" t="str">
        <f t="shared" ref="CR10:EC10" ca="1" si="5">SUBSTITUTE(SUBSTITUTE(_xlfn.FORMULATEXT(CR11),CR9&amp;"!",""),"=","")</f>
        <v>AJ169</v>
      </c>
      <c r="CS10" s="111" t="str">
        <f t="shared" ca="1" si="5"/>
        <v>M171</v>
      </c>
      <c r="CT10" s="111" t="str">
        <f t="shared" ca="1" si="5"/>
        <v>M172</v>
      </c>
      <c r="CU10" s="111" t="str">
        <f t="shared" ca="1" si="5"/>
        <v>AJ174</v>
      </c>
      <c r="CV10" s="111" t="str">
        <f t="shared" ca="1" si="5"/>
        <v>Q175</v>
      </c>
      <c r="CW10" s="111" t="str">
        <f t="shared" ca="1" si="5"/>
        <v>AJ176</v>
      </c>
      <c r="CX10" s="111" t="str">
        <f t="shared" ca="1" si="5"/>
        <v>AJ177</v>
      </c>
      <c r="CY10" s="111" t="str">
        <f t="shared" ca="1" si="5"/>
        <v>R179</v>
      </c>
      <c r="CZ10" s="111" t="str">
        <f t="shared" ca="1" si="5"/>
        <v>R180</v>
      </c>
      <c r="DA10" s="111" t="str">
        <f t="shared" ca="1" si="5"/>
        <v>R181</v>
      </c>
      <c r="DB10" s="111" t="str">
        <f t="shared" ca="1" si="5"/>
        <v>R182</v>
      </c>
      <c r="DC10" s="111" t="str">
        <f t="shared" ca="1" si="5"/>
        <v>R183</v>
      </c>
      <c r="DD10" s="111" t="str">
        <f t="shared" ca="1" si="5"/>
        <v>B188</v>
      </c>
      <c r="DE10" s="111" t="str">
        <f t="shared" ca="1" si="5"/>
        <v>AJ190</v>
      </c>
      <c r="DF10" s="111" t="str">
        <f t="shared" ca="1" si="5"/>
        <v>AJ191</v>
      </c>
      <c r="DG10" s="111" t="str">
        <f t="shared" ca="1" si="5"/>
        <v>AJ193</v>
      </c>
      <c r="DH10" s="111" t="str">
        <f t="shared" ca="1" si="5"/>
        <v>AJ197</v>
      </c>
      <c r="DI10" s="184" t="str">
        <f t="shared" ca="1" si="5"/>
        <v>B201</v>
      </c>
      <c r="DJ10" s="111" t="str">
        <f t="shared" ca="1" si="5"/>
        <v>AJ205</v>
      </c>
      <c r="DK10" s="111" t="str">
        <f t="shared" ca="1" si="5"/>
        <v>AJ206</v>
      </c>
      <c r="DL10" s="111" t="str">
        <f t="shared" ca="1" si="5"/>
        <v>AJ207</v>
      </c>
      <c r="DM10" s="111" t="str">
        <f t="shared" ca="1" si="5"/>
        <v>N209</v>
      </c>
      <c r="DN10" s="111" t="str">
        <f t="shared" ca="1" si="5"/>
        <v>AJ215</v>
      </c>
      <c r="DO10" s="111" t="str">
        <f t="shared" ca="1" si="5"/>
        <v>AJ216</v>
      </c>
      <c r="DP10" s="111" t="str">
        <f t="shared" ca="1" si="5"/>
        <v>G220</v>
      </c>
      <c r="DQ10" s="111" t="str">
        <f t="shared" ca="1" si="5"/>
        <v>K220</v>
      </c>
      <c r="DR10" s="111" t="str">
        <f t="shared" ca="1" si="5"/>
        <v>O220</v>
      </c>
      <c r="DS10" s="111" t="str">
        <f t="shared" ca="1" si="5"/>
        <v>U220</v>
      </c>
      <c r="DT10" s="111" t="str">
        <f t="shared" ca="1" si="5"/>
        <v>AA220</v>
      </c>
      <c r="DU10" s="111" t="str">
        <f t="shared" ca="1" si="5"/>
        <v>G221</v>
      </c>
      <c r="DV10" s="111" t="str">
        <f t="shared" ca="1" si="5"/>
        <v>AQ223</v>
      </c>
      <c r="DW10" s="111" t="str">
        <f t="shared" ca="1" si="5"/>
        <v>AR223</v>
      </c>
      <c r="DX10" s="111" t="str">
        <f t="shared" ca="1" si="5"/>
        <v>AS223</v>
      </c>
      <c r="DY10" s="111" t="str">
        <f t="shared" ca="1" si="5"/>
        <v>AC221</v>
      </c>
      <c r="DZ10" s="111" t="str">
        <f t="shared" ca="1" si="5"/>
        <v>G222</v>
      </c>
      <c r="EA10" s="111" t="str">
        <f t="shared" ca="1" si="5"/>
        <v>K222</v>
      </c>
      <c r="EB10" s="111" t="str">
        <f t="shared" ca="1" si="5"/>
        <v>P222</v>
      </c>
      <c r="EC10" s="111" t="str">
        <f t="shared" ca="1" si="5"/>
        <v>U222</v>
      </c>
      <c r="ED10" s="111" t="str">
        <f t="shared" ref="ED10:FH10" ca="1" si="6">SUBSTITUTE(SUBSTITUTE(_xlfn.FORMULATEXT(ED11),ED9&amp;"!",""),"=","")</f>
        <v>Z222</v>
      </c>
      <c r="EE10" s="111" t="str">
        <f t="shared" ca="1" si="6"/>
        <v>AE222</v>
      </c>
      <c r="EF10" s="111" t="str">
        <f t="shared" ca="1" si="6"/>
        <v>G223</v>
      </c>
      <c r="EG10" s="111" t="str">
        <f t="shared" ca="1" si="6"/>
        <v>M223</v>
      </c>
      <c r="EH10" s="111" t="str">
        <f t="shared" ca="1" si="6"/>
        <v>R223</v>
      </c>
      <c r="EI10" s="111" t="str">
        <f t="shared" ca="1" si="6"/>
        <v>V223</v>
      </c>
      <c r="EJ10" s="111" t="str">
        <f t="shared" ca="1" si="6"/>
        <v>AA223</v>
      </c>
      <c r="EK10" s="111" t="str">
        <f t="shared" ca="1" si="6"/>
        <v>AJ227</v>
      </c>
      <c r="EL10" s="111" t="str">
        <f t="shared" ca="1" si="6"/>
        <v>AJ229</v>
      </c>
      <c r="EM10" s="111" t="str">
        <f t="shared" ca="1" si="6"/>
        <v>AJ230</v>
      </c>
      <c r="EN10" s="111" t="str">
        <f t="shared" ca="1" si="6"/>
        <v>AJ231</v>
      </c>
      <c r="EO10" s="111" t="str">
        <f t="shared" ca="1" si="6"/>
        <v>AJ233</v>
      </c>
      <c r="EP10" s="474" t="str">
        <f t="shared" ca="1" si="6"/>
        <v>AJ234</v>
      </c>
      <c r="EQ10" s="111" t="str">
        <f t="shared" ca="1" si="6"/>
        <v>AJ235</v>
      </c>
      <c r="ER10" s="111" t="str">
        <f t="shared" ca="1" si="6"/>
        <v>L236</v>
      </c>
      <c r="ES10" s="111" t="str">
        <f t="shared" ca="1" si="6"/>
        <v>AJ239</v>
      </c>
      <c r="ET10" s="111" t="str">
        <f t="shared" ca="1" si="6"/>
        <v>AJ241</v>
      </c>
      <c r="EU10" s="111" t="str">
        <f t="shared" ca="1" si="6"/>
        <v>AJ242</v>
      </c>
      <c r="EV10" s="111" t="str">
        <f t="shared" ca="1" si="6"/>
        <v>AJ243</v>
      </c>
      <c r="EW10" s="111" t="str">
        <f t="shared" ca="1" si="6"/>
        <v>AJ246</v>
      </c>
      <c r="EX10" s="111" t="str">
        <f t="shared" ca="1" si="6"/>
        <v>AJ247</v>
      </c>
      <c r="EY10" s="111" t="str">
        <f t="shared" ca="1" si="6"/>
        <v>AJ249</v>
      </c>
      <c r="EZ10" s="111" t="str">
        <f t="shared" ca="1" si="6"/>
        <v>AJ251</v>
      </c>
      <c r="FA10" s="111" t="str">
        <f t="shared" ca="1" si="6"/>
        <v>AJ252</v>
      </c>
      <c r="FB10" s="111" t="str">
        <f t="shared" ca="1" si="6"/>
        <v>AJ254</v>
      </c>
      <c r="FC10" s="111" t="str">
        <f t="shared" ca="1" si="6"/>
        <v>M255</v>
      </c>
      <c r="FD10" s="111" t="str">
        <f t="shared" ca="1" si="6"/>
        <v>G258</v>
      </c>
      <c r="FE10" s="111" t="str">
        <f t="shared" ca="1" si="6"/>
        <v>AA258</v>
      </c>
      <c r="FF10" s="111" t="str">
        <f t="shared" ca="1" si="6"/>
        <v>AJ259</v>
      </c>
      <c r="FG10" s="111" t="str">
        <f t="shared" ca="1" si="6"/>
        <v>AJ260</v>
      </c>
      <c r="FH10" s="111" t="str">
        <f t="shared" ca="1" si="6"/>
        <v>K261</v>
      </c>
      <c r="FI10" s="111" t="str">
        <f t="shared" ref="FI10:GC10" ca="1" si="7">SUBSTITUTE(SUBSTITUTE(_xlfn.FORMULATEXT(FI11),FI9&amp;"!",""),"=","")</f>
        <v>P261</v>
      </c>
      <c r="FJ10" s="111" t="str">
        <f t="shared" ca="1" si="7"/>
        <v>U261</v>
      </c>
      <c r="FK10" s="111" t="str">
        <f t="shared" ca="1" si="7"/>
        <v>AJ263</v>
      </c>
      <c r="FL10" s="111" t="str">
        <f t="shared" ca="1" si="7"/>
        <v>K264</v>
      </c>
      <c r="FM10" s="111" t="str">
        <f t="shared" ca="1" si="7"/>
        <v>P264</v>
      </c>
      <c r="FN10" s="111" t="str">
        <f t="shared" ca="1" si="7"/>
        <v>U264</v>
      </c>
      <c r="FO10" s="111" t="str">
        <f t="shared" ca="1" si="7"/>
        <v>AJ265</v>
      </c>
      <c r="FP10" s="111" t="str">
        <f t="shared" ca="1" si="7"/>
        <v>AJ266</v>
      </c>
      <c r="FQ10" s="111" t="str">
        <f t="shared" ca="1" si="7"/>
        <v>K267</v>
      </c>
      <c r="FR10" s="111" t="str">
        <f t="shared" ca="1" si="7"/>
        <v>K268</v>
      </c>
      <c r="FS10" s="111" t="str">
        <f t="shared" ca="1" si="7"/>
        <v>P268</v>
      </c>
      <c r="FT10" s="111" t="str">
        <f t="shared" ca="1" si="7"/>
        <v>U268</v>
      </c>
      <c r="FU10" s="111" t="str">
        <f t="shared" ca="1" si="7"/>
        <v>AJ269</v>
      </c>
      <c r="FV10" s="111" t="str">
        <f t="shared" ca="1" si="7"/>
        <v>K270</v>
      </c>
      <c r="FW10" s="111" t="str">
        <f t="shared" ca="1" si="7"/>
        <v>P270</v>
      </c>
      <c r="FX10" s="111" t="str">
        <f t="shared" ca="1" si="7"/>
        <v>U270</v>
      </c>
      <c r="FY10" s="111" t="str">
        <f t="shared" ca="1" si="7"/>
        <v>AJ272</v>
      </c>
      <c r="FZ10" s="111" t="str">
        <f t="shared" ca="1" si="7"/>
        <v>AJ273</v>
      </c>
      <c r="GA10" s="111" t="str">
        <f t="shared" ca="1" si="7"/>
        <v>AJ274</v>
      </c>
      <c r="GB10" s="302" t="str">
        <f t="shared" ca="1" si="7"/>
        <v>AJ276</v>
      </c>
      <c r="GC10" s="302" t="str">
        <f t="shared" ca="1" si="7"/>
        <v>AJ277</v>
      </c>
      <c r="GD10" s="111" t="str">
        <f t="shared" ref="GD10:GP10" ca="1" si="8">SUBSTITUTE(SUBSTITUTE(_xlfn.FORMULATEXT(GD11),GD9&amp;"!",""),"=","")</f>
        <v>AJ278</v>
      </c>
      <c r="GE10" s="111" t="str">
        <f t="shared" ca="1" si="8"/>
        <v>AJ280</v>
      </c>
      <c r="GF10" s="111" t="str">
        <f t="shared" ca="1" si="8"/>
        <v>AJ281</v>
      </c>
      <c r="GG10" s="111" t="str">
        <f t="shared" ca="1" si="8"/>
        <v>AJ282</v>
      </c>
      <c r="GH10" s="111" t="str">
        <f t="shared" ca="1" si="8"/>
        <v>AJ285</v>
      </c>
      <c r="GI10" s="111" t="str">
        <f t="shared" ca="1" si="8"/>
        <v>AJ287</v>
      </c>
      <c r="GJ10" s="111" t="str">
        <f t="shared" ca="1" si="8"/>
        <v>AJ288</v>
      </c>
      <c r="GK10" s="111" t="str">
        <f t="shared" ca="1" si="8"/>
        <v>AJ289</v>
      </c>
      <c r="GL10" s="111" t="str">
        <f t="shared" ca="1" si="8"/>
        <v>AJ292</v>
      </c>
      <c r="GM10" s="111" t="str">
        <f t="shared" ca="1" si="8"/>
        <v>AJ293</v>
      </c>
      <c r="GN10" s="111" t="str">
        <f t="shared" ca="1" si="8"/>
        <v>AJ294</v>
      </c>
      <c r="GO10" s="111" t="str">
        <f t="shared" ca="1" si="8"/>
        <v>AJ295</v>
      </c>
      <c r="GP10" s="111" t="str">
        <f t="shared" ca="1" si="8"/>
        <v>AJ296</v>
      </c>
      <c r="GQ10" s="111" t="str">
        <f t="shared" ref="GQ10:HB10" ca="1" si="9">SUBSTITUTE(SUBSTITUTE(_xlfn.FORMULATEXT(GQ11),GQ9&amp;"!",""),"=","")</f>
        <v>AJ302</v>
      </c>
      <c r="GR10" s="111" t="str">
        <f t="shared" ca="1" si="9"/>
        <v>AJ304</v>
      </c>
      <c r="GS10" s="111" t="str">
        <f t="shared" ca="1" si="9"/>
        <v>AJ306</v>
      </c>
      <c r="GT10" s="111" t="str">
        <f t="shared" ca="1" si="9"/>
        <v>AJ310</v>
      </c>
      <c r="GU10" s="111" t="str">
        <f t="shared" ca="1" si="9"/>
        <v>AJ313</v>
      </c>
      <c r="GV10" s="111" t="str">
        <f t="shared" ca="1" si="9"/>
        <v>AJ316</v>
      </c>
      <c r="GW10" s="111" t="str">
        <f t="shared" ca="1" si="9"/>
        <v>AJ317</v>
      </c>
      <c r="GX10" s="111" t="str">
        <f t="shared" ca="1" si="9"/>
        <v>AJ321</v>
      </c>
      <c r="GY10" s="111" t="str">
        <f t="shared" ca="1" si="9"/>
        <v>H322</v>
      </c>
      <c r="GZ10" s="111" t="str">
        <f t="shared" ca="1" si="9"/>
        <v>AJ324</v>
      </c>
      <c r="HA10" s="111" t="str">
        <f t="shared" ca="1" si="9"/>
        <v>AJ326</v>
      </c>
      <c r="HB10" s="111" t="str">
        <f t="shared" ca="1" si="9"/>
        <v>AJ327</v>
      </c>
      <c r="HC10" s="111" t="str">
        <f t="shared" ref="HC10:HH10" ca="1" si="10">SUBSTITUTE(SUBSTITUTE(_xlfn.FORMULATEXT(HC11),HC9&amp;"!",""),"=","")</f>
        <v>AJ331</v>
      </c>
      <c r="HD10" s="111" t="str">
        <f t="shared" ca="1" si="10"/>
        <v>AJ334</v>
      </c>
      <c r="HE10" s="111" t="str">
        <f t="shared" ca="1" si="10"/>
        <v>AJ335</v>
      </c>
      <c r="HF10" s="111" t="str">
        <f t="shared" ca="1" si="10"/>
        <v>AJ336</v>
      </c>
      <c r="HG10" s="111" t="str">
        <f t="shared" ca="1" si="10"/>
        <v>AJ337</v>
      </c>
      <c r="HH10" s="111" t="str">
        <f t="shared" ca="1" si="10"/>
        <v>AJ338</v>
      </c>
      <c r="HI10" s="111" t="str">
        <f t="shared" ref="HI10:JW10" ca="1" si="11">SUBSTITUTE(SUBSTITUTE(_xlfn.FORMULATEXT(HI11),HI9&amp;"!",""),"=","")</f>
        <v>AJ342</v>
      </c>
      <c r="HJ10" s="111" t="str">
        <f t="shared" ca="1" si="11"/>
        <v>AJ343</v>
      </c>
      <c r="HK10" s="111" t="str">
        <f t="shared" ca="1" si="11"/>
        <v>H344</v>
      </c>
      <c r="HL10" s="111" t="str">
        <f t="shared" ca="1" si="11"/>
        <v>Q344</v>
      </c>
      <c r="HM10" s="111" t="str">
        <f t="shared" ca="1" si="11"/>
        <v>Q345</v>
      </c>
      <c r="HN10" s="111" t="str">
        <f t="shared" ca="1" si="11"/>
        <v>AJ346</v>
      </c>
      <c r="HO10" s="111" t="str">
        <f t="shared" ca="1" si="11"/>
        <v>H347</v>
      </c>
      <c r="HP10" s="111" t="str">
        <f t="shared" ca="1" si="11"/>
        <v>Q347</v>
      </c>
      <c r="HQ10" s="111" t="str">
        <f t="shared" ca="1" si="11"/>
        <v>H348</v>
      </c>
      <c r="HR10" s="111" t="str">
        <f t="shared" ca="1" si="11"/>
        <v>AJ349</v>
      </c>
      <c r="HS10" s="111" t="str">
        <f t="shared" ca="1" si="11"/>
        <v>AJ352</v>
      </c>
      <c r="HT10" s="111" t="str">
        <f t="shared" ca="1" si="11"/>
        <v>AJ355</v>
      </c>
      <c r="HU10" s="111" t="str">
        <f t="shared" ca="1" si="11"/>
        <v>AJ358</v>
      </c>
      <c r="HV10" s="111" t="str">
        <f t="shared" ca="1" si="11"/>
        <v>AJ359</v>
      </c>
      <c r="HW10" s="111" t="str">
        <f t="shared" ca="1" si="11"/>
        <v>AJ362</v>
      </c>
      <c r="HX10" s="111" t="str">
        <f t="shared" ca="1" si="11"/>
        <v>AJ364</v>
      </c>
      <c r="HY10" s="111" t="str">
        <f t="shared" ca="1" si="11"/>
        <v>AJ365</v>
      </c>
      <c r="HZ10" s="111" t="str">
        <f t="shared" ca="1" si="11"/>
        <v>AJ368</v>
      </c>
      <c r="IA10" s="111" t="str">
        <f t="shared" ca="1" si="11"/>
        <v>B372</v>
      </c>
      <c r="IB10" s="111" t="str">
        <f t="shared" ca="1" si="11"/>
        <v>AJ376</v>
      </c>
      <c r="IC10" s="111" t="str">
        <f t="shared" ca="1" si="11"/>
        <v>AJ381</v>
      </c>
      <c r="ID10" s="111" t="str">
        <f t="shared" ca="1" si="11"/>
        <v>AJ382</v>
      </c>
      <c r="IE10" s="111" t="str">
        <f t="shared" ca="1" si="11"/>
        <v>I387</v>
      </c>
      <c r="IF10" s="111" t="str">
        <f t="shared" ca="1" si="11"/>
        <v>Q387</v>
      </c>
      <c r="IG10" s="111" t="str">
        <f t="shared" ca="1" si="11"/>
        <v>AB387</v>
      </c>
      <c r="IH10" s="111" t="str">
        <f t="shared" ca="1" si="11"/>
        <v>Q388</v>
      </c>
      <c r="II10" s="111" t="str">
        <f t="shared" ca="1" si="11"/>
        <v>AB388</v>
      </c>
      <c r="IJ10" s="111" t="str">
        <f t="shared" ca="1" si="11"/>
        <v>AJ392</v>
      </c>
      <c r="IK10" s="111" t="str">
        <f t="shared" ca="1" si="11"/>
        <v>AJ393</v>
      </c>
      <c r="IL10" s="111" t="str">
        <f t="shared" ca="1" si="11"/>
        <v>AJ394</v>
      </c>
      <c r="IM10" s="111" t="str">
        <f t="shared" ca="1" si="11"/>
        <v>AJ396</v>
      </c>
      <c r="IN10" s="111" t="str">
        <f t="shared" ca="1" si="11"/>
        <v>AJ401</v>
      </c>
      <c r="IO10" s="111" t="str">
        <f t="shared" ca="1" si="11"/>
        <v>G404</v>
      </c>
      <c r="IP10" s="111" t="str">
        <f t="shared" ca="1" si="11"/>
        <v>G407</v>
      </c>
      <c r="IQ10" s="111" t="str">
        <f t="shared" ca="1" si="11"/>
        <v>G410</v>
      </c>
      <c r="IR10" s="111" t="str">
        <f t="shared" ca="1" si="11"/>
        <v>AJ414</v>
      </c>
      <c r="IS10" s="111" t="str">
        <f t="shared" ca="1" si="11"/>
        <v>AJ416</v>
      </c>
      <c r="IT10" s="111" t="str">
        <f t="shared" ca="1" si="11"/>
        <v>AJ419</v>
      </c>
      <c r="IU10" s="111" t="str">
        <f t="shared" ca="1" si="11"/>
        <v>AJ420</v>
      </c>
      <c r="IV10" s="111" t="str">
        <f t="shared" ca="1" si="11"/>
        <v>AJ423</v>
      </c>
      <c r="IW10" s="111" t="str">
        <f t="shared" ca="1" si="11"/>
        <v>L424</v>
      </c>
      <c r="IX10" s="111" t="str">
        <f t="shared" ca="1" si="11"/>
        <v>W424</v>
      </c>
      <c r="IY10" s="111" t="str">
        <f t="shared" ca="1" si="11"/>
        <v>AJ427</v>
      </c>
      <c r="IZ10" s="111" t="str">
        <f t="shared" ca="1" si="11"/>
        <v>AJ432</v>
      </c>
      <c r="JA10" s="111" t="str">
        <f t="shared" ca="1" si="11"/>
        <v>AJ433</v>
      </c>
      <c r="JB10" s="111" t="str">
        <f t="shared" ca="1" si="11"/>
        <v>AJ434</v>
      </c>
      <c r="JC10" s="111" t="str">
        <f t="shared" ca="1" si="11"/>
        <v>AJ435</v>
      </c>
      <c r="JD10" s="111" t="str">
        <f t="shared" ca="1" si="11"/>
        <v>N440</v>
      </c>
      <c r="JE10" s="111" t="str">
        <f t="shared" ca="1" si="11"/>
        <v>P440</v>
      </c>
      <c r="JF10" s="111" t="str">
        <f t="shared" ca="1" si="11"/>
        <v>R440</v>
      </c>
      <c r="JG10" s="111" t="str">
        <f t="shared" ca="1" si="11"/>
        <v>T440</v>
      </c>
      <c r="JH10" s="111" t="str">
        <f t="shared" ca="1" si="11"/>
        <v>V440</v>
      </c>
      <c r="JI10" s="111" t="str">
        <f t="shared" ca="1" si="11"/>
        <v>X440</v>
      </c>
      <c r="JJ10" s="111" t="str">
        <f t="shared" ca="1" si="11"/>
        <v>Z440</v>
      </c>
      <c r="JK10" s="111" t="str">
        <f t="shared" ca="1" si="11"/>
        <v>AB440</v>
      </c>
      <c r="JL10" s="111" t="str">
        <f t="shared" ca="1" si="11"/>
        <v>AD440</v>
      </c>
      <c r="JM10" s="111" t="str">
        <f t="shared" ca="1" si="11"/>
        <v>AF440</v>
      </c>
      <c r="JN10" s="111" t="str">
        <f t="shared" ca="1" si="11"/>
        <v>AH440</v>
      </c>
      <c r="JO10" s="111" t="str">
        <f t="shared" ca="1" si="11"/>
        <v>AJ440</v>
      </c>
      <c r="JP10" s="111" t="str">
        <f t="shared" ca="1" si="11"/>
        <v>N441</v>
      </c>
      <c r="JQ10" s="111" t="str">
        <f t="shared" ca="1" si="11"/>
        <v>P441</v>
      </c>
      <c r="JR10" s="111" t="str">
        <f t="shared" ca="1" si="11"/>
        <v>R441</v>
      </c>
      <c r="JS10" s="111" t="str">
        <f t="shared" ca="1" si="11"/>
        <v>T441</v>
      </c>
      <c r="JT10" s="111" t="str">
        <f t="shared" ca="1" si="11"/>
        <v>V441</v>
      </c>
      <c r="JU10" s="111" t="str">
        <f t="shared" ca="1" si="11"/>
        <v>X441</v>
      </c>
      <c r="JV10" s="111" t="str">
        <f t="shared" ca="1" si="11"/>
        <v>Z441</v>
      </c>
      <c r="JW10" s="111" t="str">
        <f t="shared" ca="1" si="11"/>
        <v>AB441</v>
      </c>
      <c r="JX10" s="111" t="str">
        <f t="shared" ref="JX10:MI10" ca="1" si="12">SUBSTITUTE(SUBSTITUTE(_xlfn.FORMULATEXT(JX11),JX9&amp;"!",""),"=","")</f>
        <v>AD441</v>
      </c>
      <c r="JY10" s="111" t="str">
        <f t="shared" ca="1" si="12"/>
        <v>AF441</v>
      </c>
      <c r="JZ10" s="111" t="str">
        <f t="shared" ca="1" si="12"/>
        <v>AH441</v>
      </c>
      <c r="KA10" s="111" t="str">
        <f t="shared" ca="1" si="12"/>
        <v>AJ441</v>
      </c>
      <c r="KB10" s="111" t="str">
        <f t="shared" ca="1" si="12"/>
        <v>N442</v>
      </c>
      <c r="KC10" s="111" t="str">
        <f t="shared" ca="1" si="12"/>
        <v>P442</v>
      </c>
      <c r="KD10" s="111" t="str">
        <f t="shared" ca="1" si="12"/>
        <v>R442</v>
      </c>
      <c r="KE10" s="111" t="str">
        <f t="shared" ca="1" si="12"/>
        <v>T442</v>
      </c>
      <c r="KF10" s="111" t="str">
        <f t="shared" ca="1" si="12"/>
        <v>V442</v>
      </c>
      <c r="KG10" s="111" t="str">
        <f t="shared" ca="1" si="12"/>
        <v>X442</v>
      </c>
      <c r="KH10" s="111" t="str">
        <f t="shared" ca="1" si="12"/>
        <v>Z442</v>
      </c>
      <c r="KI10" s="111" t="str">
        <f t="shared" ca="1" si="12"/>
        <v>AB442</v>
      </c>
      <c r="KJ10" s="111" t="str">
        <f t="shared" ca="1" si="12"/>
        <v>AD442</v>
      </c>
      <c r="KK10" s="111" t="str">
        <f t="shared" ca="1" si="12"/>
        <v>AF442</v>
      </c>
      <c r="KL10" s="111" t="str">
        <f t="shared" ca="1" si="12"/>
        <v>AH442</v>
      </c>
      <c r="KM10" s="111" t="str">
        <f t="shared" ca="1" si="12"/>
        <v>AJ442</v>
      </c>
      <c r="KN10" s="111" t="str">
        <f t="shared" ca="1" si="12"/>
        <v>N443</v>
      </c>
      <c r="KO10" s="111" t="str">
        <f t="shared" ca="1" si="12"/>
        <v>P443</v>
      </c>
      <c r="KP10" s="111" t="str">
        <f t="shared" ca="1" si="12"/>
        <v>R443</v>
      </c>
      <c r="KQ10" s="111" t="str">
        <f t="shared" ca="1" si="12"/>
        <v>T443</v>
      </c>
      <c r="KR10" s="111" t="str">
        <f t="shared" ca="1" si="12"/>
        <v>V443</v>
      </c>
      <c r="KS10" s="111" t="str">
        <f t="shared" ca="1" si="12"/>
        <v>X443</v>
      </c>
      <c r="KT10" s="111" t="str">
        <f t="shared" ca="1" si="12"/>
        <v>Z443</v>
      </c>
      <c r="KU10" s="111" t="str">
        <f t="shared" ca="1" si="12"/>
        <v>AB443</v>
      </c>
      <c r="KV10" s="111" t="str">
        <f t="shared" ca="1" si="12"/>
        <v>AD443</v>
      </c>
      <c r="KW10" s="111" t="str">
        <f t="shared" ca="1" si="12"/>
        <v>AF443</v>
      </c>
      <c r="KX10" s="111" t="str">
        <f t="shared" ca="1" si="12"/>
        <v>AH443</v>
      </c>
      <c r="KY10" s="111" t="str">
        <f t="shared" ca="1" si="12"/>
        <v>AJ443</v>
      </c>
      <c r="KZ10" s="111" t="str">
        <f t="shared" ca="1" si="12"/>
        <v>N444</v>
      </c>
      <c r="LA10" s="111" t="str">
        <f t="shared" ca="1" si="12"/>
        <v>P444</v>
      </c>
      <c r="LB10" s="111" t="str">
        <f t="shared" ca="1" si="12"/>
        <v>R444</v>
      </c>
      <c r="LC10" s="111" t="str">
        <f t="shared" ca="1" si="12"/>
        <v>T444</v>
      </c>
      <c r="LD10" s="111" t="str">
        <f t="shared" ca="1" si="12"/>
        <v>V444</v>
      </c>
      <c r="LE10" s="111" t="str">
        <f t="shared" ca="1" si="12"/>
        <v>X444</v>
      </c>
      <c r="LF10" s="111" t="str">
        <f t="shared" ca="1" si="12"/>
        <v>Z444</v>
      </c>
      <c r="LG10" s="111" t="str">
        <f t="shared" ca="1" si="12"/>
        <v>AB444</v>
      </c>
      <c r="LH10" s="111" t="str">
        <f t="shared" ca="1" si="12"/>
        <v>AD444</v>
      </c>
      <c r="LI10" s="111" t="str">
        <f t="shared" ca="1" si="12"/>
        <v>AF444</v>
      </c>
      <c r="LJ10" s="111" t="str">
        <f t="shared" ca="1" si="12"/>
        <v>AH444</v>
      </c>
      <c r="LK10" s="111" t="str">
        <f t="shared" ca="1" si="12"/>
        <v>AJ444</v>
      </c>
      <c r="LL10" s="111" t="str">
        <f t="shared" ca="1" si="12"/>
        <v>N445</v>
      </c>
      <c r="LM10" s="111" t="str">
        <f t="shared" ca="1" si="12"/>
        <v>P445</v>
      </c>
      <c r="LN10" s="111" t="str">
        <f t="shared" ca="1" si="12"/>
        <v>R445</v>
      </c>
      <c r="LO10" s="111" t="str">
        <f t="shared" ca="1" si="12"/>
        <v>T445</v>
      </c>
      <c r="LP10" s="111" t="str">
        <f t="shared" ca="1" si="12"/>
        <v>V445</v>
      </c>
      <c r="LQ10" s="111" t="str">
        <f t="shared" ca="1" si="12"/>
        <v>X445</v>
      </c>
      <c r="LR10" s="111" t="str">
        <f t="shared" ca="1" si="12"/>
        <v>Z445</v>
      </c>
      <c r="LS10" s="111" t="str">
        <f t="shared" ca="1" si="12"/>
        <v>AB445</v>
      </c>
      <c r="LT10" s="111" t="str">
        <f t="shared" ca="1" si="12"/>
        <v>AD445</v>
      </c>
      <c r="LU10" s="111" t="str">
        <f t="shared" ca="1" si="12"/>
        <v>AF445</v>
      </c>
      <c r="LV10" s="111" t="str">
        <f t="shared" ca="1" si="12"/>
        <v>AH445</v>
      </c>
      <c r="LW10" s="111" t="str">
        <f t="shared" ca="1" si="12"/>
        <v>AJ445</v>
      </c>
      <c r="LX10" s="111" t="str">
        <f t="shared" ca="1" si="12"/>
        <v>N446</v>
      </c>
      <c r="LY10" s="111" t="str">
        <f t="shared" ca="1" si="12"/>
        <v>P446</v>
      </c>
      <c r="LZ10" s="111" t="str">
        <f t="shared" ca="1" si="12"/>
        <v>R446</v>
      </c>
      <c r="MA10" s="111" t="str">
        <f t="shared" ca="1" si="12"/>
        <v>T446</v>
      </c>
      <c r="MB10" s="111" t="str">
        <f t="shared" ca="1" si="12"/>
        <v>V446</v>
      </c>
      <c r="MC10" s="111" t="str">
        <f t="shared" ca="1" si="12"/>
        <v>X446</v>
      </c>
      <c r="MD10" s="111" t="str">
        <f t="shared" ca="1" si="12"/>
        <v>Z446</v>
      </c>
      <c r="ME10" s="111" t="str">
        <f t="shared" ca="1" si="12"/>
        <v>AB446</v>
      </c>
      <c r="MF10" s="111" t="str">
        <f t="shared" ca="1" si="12"/>
        <v>AD446</v>
      </c>
      <c r="MG10" s="111" t="str">
        <f t="shared" ca="1" si="12"/>
        <v>AF446</v>
      </c>
      <c r="MH10" s="111" t="str">
        <f t="shared" ca="1" si="12"/>
        <v>AH446</v>
      </c>
      <c r="MI10" s="111" t="str">
        <f t="shared" ca="1" si="12"/>
        <v>AJ446</v>
      </c>
      <c r="MJ10" s="111" t="str">
        <f t="shared" ref="MJ10:OV10" ca="1" si="13">SUBSTITUTE(SUBSTITUTE(_xlfn.FORMULATEXT(MJ11),MJ9&amp;"!",""),"=","")</f>
        <v>N447</v>
      </c>
      <c r="MK10" s="111" t="str">
        <f t="shared" ca="1" si="13"/>
        <v>P447</v>
      </c>
      <c r="ML10" s="111" t="str">
        <f t="shared" ca="1" si="13"/>
        <v>R447</v>
      </c>
      <c r="MM10" s="111" t="str">
        <f t="shared" ca="1" si="13"/>
        <v>T447</v>
      </c>
      <c r="MN10" s="111" t="str">
        <f t="shared" ca="1" si="13"/>
        <v>V447</v>
      </c>
      <c r="MO10" s="111" t="str">
        <f t="shared" ca="1" si="13"/>
        <v>X447</v>
      </c>
      <c r="MP10" s="111" t="str">
        <f t="shared" ca="1" si="13"/>
        <v>Z447</v>
      </c>
      <c r="MQ10" s="111" t="str">
        <f t="shared" ca="1" si="13"/>
        <v>AB447</v>
      </c>
      <c r="MR10" s="111" t="str">
        <f t="shared" ca="1" si="13"/>
        <v>AD447</v>
      </c>
      <c r="MS10" s="111" t="str">
        <f t="shared" ca="1" si="13"/>
        <v>AF447</v>
      </c>
      <c r="MT10" s="111" t="str">
        <f t="shared" ca="1" si="13"/>
        <v>AH447</v>
      </c>
      <c r="MU10" s="111" t="str">
        <f t="shared" ca="1" si="13"/>
        <v>AJ447</v>
      </c>
      <c r="MV10" s="111" t="str">
        <f t="shared" ca="1" si="13"/>
        <v>AJ462</v>
      </c>
      <c r="MW10" s="111" t="str">
        <f t="shared" ca="1" si="13"/>
        <v>AJ465</v>
      </c>
      <c r="MX10" s="111" t="str">
        <f t="shared" ca="1" si="13"/>
        <v>AJ467</v>
      </c>
      <c r="MY10" s="111" t="str">
        <f t="shared" ca="1" si="13"/>
        <v>AJ468</v>
      </c>
      <c r="MZ10" s="111" t="str">
        <f t="shared" ca="1" si="13"/>
        <v>AJ474</v>
      </c>
      <c r="NA10" s="111" t="str">
        <f t="shared" ca="1" si="13"/>
        <v>AJ476</v>
      </c>
      <c r="NB10" s="111" t="str">
        <f t="shared" ca="1" si="13"/>
        <v>AJ483</v>
      </c>
      <c r="NC10" s="111" t="str">
        <f t="shared" ca="1" si="13"/>
        <v>AJ492</v>
      </c>
      <c r="ND10" s="111" t="str">
        <f t="shared" ca="1" si="13"/>
        <v>AJ493</v>
      </c>
      <c r="NE10" s="111" t="str">
        <f t="shared" ca="1" si="13"/>
        <v>AJ494</v>
      </c>
      <c r="NF10" s="111" t="str">
        <f t="shared" ca="1" si="13"/>
        <v>AJ495</v>
      </c>
      <c r="NG10" s="111" t="str">
        <f t="shared" ca="1" si="13"/>
        <v>AJ496</v>
      </c>
      <c r="NH10" s="111" t="str">
        <f t="shared" ca="1" si="13"/>
        <v>AJ499</v>
      </c>
      <c r="NI10" s="111" t="str">
        <f t="shared" ca="1" si="13"/>
        <v>AJ500</v>
      </c>
      <c r="NJ10" s="111" t="str">
        <f t="shared" ca="1" si="13"/>
        <v>AJ501</v>
      </c>
      <c r="NK10" s="111" t="str">
        <f t="shared" ca="1" si="13"/>
        <v>AJ507</v>
      </c>
      <c r="NL10" s="111" t="str">
        <f t="shared" ca="1" si="13"/>
        <v>AJ508</v>
      </c>
      <c r="NM10" s="111" t="str">
        <f t="shared" ca="1" si="13"/>
        <v>AJ509</v>
      </c>
      <c r="NN10" s="111" t="str">
        <f t="shared" ca="1" si="13"/>
        <v>AJ513</v>
      </c>
      <c r="NO10" s="111" t="str">
        <f t="shared" ca="1" si="13"/>
        <v>AJ514</v>
      </c>
      <c r="NP10" s="111" t="str">
        <f t="shared" ca="1" si="13"/>
        <v>AJ515</v>
      </c>
      <c r="NQ10" s="111" t="str">
        <f t="shared" ca="1" si="13"/>
        <v>AJ517</v>
      </c>
      <c r="NR10" s="111" t="str">
        <f t="shared" ca="1" si="13"/>
        <v>AJ519</v>
      </c>
      <c r="NS10" s="302" t="str">
        <f t="shared" ca="1" si="13"/>
        <v>AJ521</v>
      </c>
      <c r="NT10" s="111" t="str">
        <f t="shared" ca="1" si="13"/>
        <v>AJ525</v>
      </c>
      <c r="NU10" s="111" t="str">
        <f t="shared" ca="1" si="13"/>
        <v>B528</v>
      </c>
      <c r="NV10" s="111" t="str">
        <f t="shared" ca="1" si="13"/>
        <v>I528</v>
      </c>
      <c r="NW10" s="111" t="str">
        <f t="shared" ca="1" si="13"/>
        <v>Q528</v>
      </c>
      <c r="NX10" s="111" t="str">
        <f t="shared" ca="1" si="13"/>
        <v>AJ531</v>
      </c>
      <c r="NY10" s="111" t="str">
        <f t="shared" ca="1" si="13"/>
        <v>B534</v>
      </c>
      <c r="NZ10" s="111" t="str">
        <f t="shared" ca="1" si="13"/>
        <v>I534</v>
      </c>
      <c r="OA10" s="111" t="str">
        <f t="shared" ca="1" si="13"/>
        <v>Q534</v>
      </c>
      <c r="OB10" s="111" t="str">
        <f t="shared" ca="1" si="13"/>
        <v>AJ531</v>
      </c>
      <c r="OC10" s="111" t="str">
        <f t="shared" ca="1" si="13"/>
        <v>U538</v>
      </c>
      <c r="OD10" s="111" t="str">
        <f t="shared" ca="1" si="13"/>
        <v>AG538</v>
      </c>
      <c r="OE10" s="111" t="str">
        <f t="shared" ca="1" si="13"/>
        <v>U539</v>
      </c>
      <c r="OF10" s="111" t="str">
        <f t="shared" ca="1" si="13"/>
        <v>AG539</v>
      </c>
      <c r="OG10" s="111" t="str">
        <f t="shared" ca="1" si="13"/>
        <v>U540</v>
      </c>
      <c r="OH10" s="111" t="str">
        <f t="shared" ca="1" si="13"/>
        <v>AG540</v>
      </c>
      <c r="OI10" s="111" t="str">
        <f t="shared" ca="1" si="13"/>
        <v>U541</v>
      </c>
      <c r="OJ10" s="111" t="str">
        <f t="shared" ca="1" si="13"/>
        <v>AG541</v>
      </c>
      <c r="OK10" s="111" t="str">
        <f t="shared" ca="1" si="13"/>
        <v>AJ545</v>
      </c>
      <c r="OL10" s="111" t="str">
        <f t="shared" ca="1" si="13"/>
        <v>B548</v>
      </c>
      <c r="OM10" s="111" t="str">
        <f t="shared" ca="1" si="13"/>
        <v>L548</v>
      </c>
      <c r="ON10" s="111" t="str">
        <f t="shared" ca="1" si="13"/>
        <v>U548</v>
      </c>
      <c r="OO10" s="111" t="str">
        <f t="shared" ca="1" si="13"/>
        <v>B549</v>
      </c>
      <c r="OP10" s="111" t="str">
        <f t="shared" ca="1" si="13"/>
        <v>L549</v>
      </c>
      <c r="OQ10" s="111" t="str">
        <f t="shared" ca="1" si="13"/>
        <v>U549</v>
      </c>
      <c r="OR10" s="111" t="str">
        <f t="shared" ca="1" si="13"/>
        <v>AJ552</v>
      </c>
      <c r="OS10" s="111" t="str">
        <f t="shared" ca="1" si="13"/>
        <v>B555</v>
      </c>
      <c r="OT10" s="111" t="str">
        <f t="shared" ca="1" si="13"/>
        <v>L555</v>
      </c>
      <c r="OU10" s="111" t="str">
        <f t="shared" ca="1" si="13"/>
        <v>U555</v>
      </c>
      <c r="OV10" s="111" t="str">
        <f t="shared" ca="1" si="13"/>
        <v>B556</v>
      </c>
      <c r="OW10" s="111" t="str">
        <f t="shared" ref="OW10:RH10" ca="1" si="14">SUBSTITUTE(SUBSTITUTE(_xlfn.FORMULATEXT(OW11),OW9&amp;"!",""),"=","")</f>
        <v>L556</v>
      </c>
      <c r="OX10" s="111" t="str">
        <f t="shared" ca="1" si="14"/>
        <v>U556</v>
      </c>
      <c r="OY10" s="111" t="str">
        <f t="shared" ca="1" si="14"/>
        <v>AJ558</v>
      </c>
      <c r="OZ10" s="111" t="str">
        <f t="shared" ca="1" si="14"/>
        <v>AJ562</v>
      </c>
      <c r="PA10" s="111" t="str">
        <f t="shared" ca="1" si="14"/>
        <v>B565</v>
      </c>
      <c r="PB10" s="111" t="str">
        <f t="shared" ca="1" si="14"/>
        <v>L565</v>
      </c>
      <c r="PC10" s="111" t="str">
        <f t="shared" ca="1" si="14"/>
        <v>U565</v>
      </c>
      <c r="PD10" s="111" t="str">
        <f t="shared" ca="1" si="14"/>
        <v>H569</v>
      </c>
      <c r="PE10" s="111" t="str">
        <f t="shared" ca="1" si="14"/>
        <v>I570</v>
      </c>
      <c r="PF10" s="111" t="str">
        <f t="shared" ca="1" si="14"/>
        <v>U570</v>
      </c>
      <c r="PG10" s="111" t="str">
        <f t="shared" ca="1" si="14"/>
        <v>AF570</v>
      </c>
      <c r="PH10" s="111" t="str">
        <f t="shared" ca="1" si="14"/>
        <v>'表１（新基準）'!D5</v>
      </c>
      <c r="PI10" s="111" t="str">
        <f t="shared" ca="1" si="14"/>
        <v>'表１（新基準）'!H5</v>
      </c>
      <c r="PJ10" s="111" t="str">
        <f t="shared" ca="1" si="14"/>
        <v>'表１（新基準）'!K5</v>
      </c>
      <c r="PK10" s="111" t="str">
        <f t="shared" ca="1" si="14"/>
        <v>'表１（新基準）'!P9</v>
      </c>
      <c r="PL10" s="111" t="str">
        <f t="shared" ca="1" si="14"/>
        <v>'表１（新基準）'!G12</v>
      </c>
      <c r="PM10" s="111" t="str">
        <f t="shared" ca="1" si="14"/>
        <v>'表１（新基準）'!H12</v>
      </c>
      <c r="PN10" s="111" t="str">
        <f t="shared" ca="1" si="14"/>
        <v>'表１（新基準）'!I12</v>
      </c>
      <c r="PO10" s="111" t="str">
        <f t="shared" ca="1" si="14"/>
        <v>'表１（新基準）'!K12</v>
      </c>
      <c r="PP10" s="111" t="str">
        <f t="shared" ca="1" si="14"/>
        <v>'表１（新基準）'!G13</v>
      </c>
      <c r="PQ10" s="111" t="str">
        <f t="shared" ca="1" si="14"/>
        <v>'表１（新基準）'!H13</v>
      </c>
      <c r="PR10" s="111" t="str">
        <f t="shared" ca="1" si="14"/>
        <v>'表１（新基準）'!I13</v>
      </c>
      <c r="PS10" s="111" t="str">
        <f t="shared" ca="1" si="14"/>
        <v>'表１（新基準）'!G14</v>
      </c>
      <c r="PT10" s="111" t="str">
        <f t="shared" ca="1" si="14"/>
        <v>'表１（新基準）'!H14</v>
      </c>
      <c r="PU10" s="111" t="str">
        <f t="shared" ca="1" si="14"/>
        <v>'表１（新基準）'!I14</v>
      </c>
      <c r="PV10" s="111" t="str">
        <f t="shared" ca="1" si="14"/>
        <v>'表１（新基準）'!K13</v>
      </c>
      <c r="PW10" s="111" t="str">
        <f t="shared" ca="1" si="14"/>
        <v>'表１（新基準）'!G15</v>
      </c>
      <c r="PX10" s="111" t="str">
        <f t="shared" ca="1" si="14"/>
        <v>'表１（新基準）'!H15</v>
      </c>
      <c r="PY10" s="111" t="str">
        <f t="shared" ca="1" si="14"/>
        <v>'表１（新基準）'!I15</v>
      </c>
      <c r="PZ10" s="111" t="str">
        <f t="shared" ca="1" si="14"/>
        <v>'表１（新基準）'!K15</v>
      </c>
      <c r="QA10" s="111" t="str">
        <f t="shared" ca="1" si="14"/>
        <v>'表１（新基準）'!G16</v>
      </c>
      <c r="QB10" s="111" t="str">
        <f t="shared" ca="1" si="14"/>
        <v>'表１（新基準）'!H16</v>
      </c>
      <c r="QC10" s="111" t="str">
        <f t="shared" ca="1" si="14"/>
        <v>'表１（新基準）'!I16</v>
      </c>
      <c r="QD10" s="111" t="str">
        <f t="shared" ca="1" si="14"/>
        <v>'表１（新基準）'!K16</v>
      </c>
      <c r="QE10" s="111" t="str">
        <f t="shared" ca="1" si="14"/>
        <v>'表１（新基準）'!G17</v>
      </c>
      <c r="QF10" s="111" t="str">
        <f t="shared" ca="1" si="14"/>
        <v>'表１（新基準）'!H17</v>
      </c>
      <c r="QG10" s="111" t="str">
        <f t="shared" ca="1" si="14"/>
        <v>'表１（新基準）'!I17</v>
      </c>
      <c r="QH10" s="111" t="str">
        <f t="shared" ca="1" si="14"/>
        <v>'表１（新基準）'!K17</v>
      </c>
      <c r="QI10" s="111" t="str">
        <f t="shared" ca="1" si="14"/>
        <v>'表１（新基準）'!K19</v>
      </c>
      <c r="QJ10" s="111" t="str">
        <f t="shared" ca="1" si="14"/>
        <v>'表１（新基準）'!K21</v>
      </c>
      <c r="QK10" s="111" t="str">
        <f t="shared" ca="1" si="14"/>
        <v>'表１（新基準）'!K22</v>
      </c>
      <c r="QL10" s="111" t="str">
        <f t="shared" ca="1" si="14"/>
        <v>'表１（新基準）'!K23</v>
      </c>
      <c r="QM10" s="111" t="str">
        <f t="shared" ca="1" si="14"/>
        <v>'表１（新基準）'!M12</v>
      </c>
      <c r="QN10" s="111" t="str">
        <f t="shared" ca="1" si="14"/>
        <v>'表１（新基準）'!O12</v>
      </c>
      <c r="QO10" s="111" t="str">
        <f t="shared" ca="1" si="14"/>
        <v>'表１（新基準）'!Q12</v>
      </c>
      <c r="QP10" s="111" t="str">
        <f t="shared" ca="1" si="14"/>
        <v>'表１（新基準）'!S12</v>
      </c>
      <c r="QQ10" s="111" t="str">
        <f t="shared" ca="1" si="14"/>
        <v>'表１（新基準）'!M13</v>
      </c>
      <c r="QR10" s="111" t="str">
        <f t="shared" ca="1" si="14"/>
        <v>'表１（新基準）'!O13</v>
      </c>
      <c r="QS10" s="111" t="str">
        <f t="shared" ca="1" si="14"/>
        <v>'表１（新基準）'!Q13</v>
      </c>
      <c r="QT10" s="111" t="str">
        <f t="shared" ca="1" si="14"/>
        <v>'表１（新基準）'!M14</v>
      </c>
      <c r="QU10" s="111" t="str">
        <f t="shared" ca="1" si="14"/>
        <v>'表１（新基準）'!O14</v>
      </c>
      <c r="QV10" s="111" t="str">
        <f t="shared" ca="1" si="14"/>
        <v>'表１（新基準）'!Q14</v>
      </c>
      <c r="QW10" s="111" t="str">
        <f t="shared" ca="1" si="14"/>
        <v>'表１（新基準）'!S13</v>
      </c>
      <c r="QX10" s="111" t="str">
        <f t="shared" ca="1" si="14"/>
        <v>'表１（新基準）'!M15</v>
      </c>
      <c r="QY10" s="111" t="str">
        <f t="shared" ca="1" si="14"/>
        <v>'表１（新基準）'!O15</v>
      </c>
      <c r="QZ10" s="111" t="str">
        <f t="shared" ca="1" si="14"/>
        <v>'表１（新基準）'!Q15</v>
      </c>
      <c r="RA10" s="111" t="str">
        <f t="shared" ca="1" si="14"/>
        <v>'表１（新基準）'!S15</v>
      </c>
      <c r="RB10" s="111" t="str">
        <f t="shared" ca="1" si="14"/>
        <v>'表１（新基準）'!M16</v>
      </c>
      <c r="RC10" s="111" t="str">
        <f t="shared" ca="1" si="14"/>
        <v>'表１（新基準）'!O16</v>
      </c>
      <c r="RD10" s="111" t="str">
        <f t="shared" ca="1" si="14"/>
        <v>'表１（新基準）'!Q16</v>
      </c>
      <c r="RE10" s="111" t="str">
        <f t="shared" ca="1" si="14"/>
        <v>'表１（新基準）'!S16</v>
      </c>
      <c r="RF10" s="111" t="str">
        <f t="shared" ca="1" si="14"/>
        <v>'表１（新基準）'!M17</v>
      </c>
      <c r="RG10" s="111" t="str">
        <f t="shared" ca="1" si="14"/>
        <v>'表１（新基準）'!O17</v>
      </c>
      <c r="RH10" s="111" t="str">
        <f t="shared" ca="1" si="14"/>
        <v>'表１（新基準）'!Q17</v>
      </c>
      <c r="RI10" s="111" t="str">
        <f t="shared" ref="RI10:TU10" ca="1" si="15">SUBSTITUTE(SUBSTITUTE(_xlfn.FORMULATEXT(RI11),RI9&amp;"!",""),"=","")</f>
        <v>'表１（新基準）'!S17</v>
      </c>
      <c r="RJ10" s="111" t="str">
        <f t="shared" ca="1" si="15"/>
        <v>'表１（新基準）'!S19</v>
      </c>
      <c r="RK10" s="111" t="str">
        <f t="shared" ca="1" si="15"/>
        <v>'表１（新基準）'!S21</v>
      </c>
      <c r="RL10" s="111" t="str">
        <f t="shared" ca="1" si="15"/>
        <v>'表１（新基準）'!S22</v>
      </c>
      <c r="RM10" s="111" t="str">
        <f t="shared" ca="1" si="15"/>
        <v>'表１（新基準）'!S23</v>
      </c>
      <c r="RN10" s="111" t="str">
        <f t="shared" ca="1" si="15"/>
        <v>'表１（新基準）'!I31</v>
      </c>
      <c r="RO10" s="111" t="str">
        <f t="shared" ca="1" si="15"/>
        <v>'表１（新基準）'!I32</v>
      </c>
      <c r="RP10" s="111" t="str">
        <f t="shared" ca="1" si="15"/>
        <v>'表１（新基準）'!I33</v>
      </c>
      <c r="RQ10" s="111" t="str">
        <f t="shared" ca="1" si="15"/>
        <v>'表１（新基準）'!I34</v>
      </c>
      <c r="RR10" s="111" t="str">
        <f t="shared" ca="1" si="15"/>
        <v>'表１（新基準）'!I35</v>
      </c>
      <c r="RS10" s="111" t="str">
        <f t="shared" ca="1" si="15"/>
        <v>'表１（新基準）'!I36</v>
      </c>
      <c r="RT10" s="111" t="str">
        <f t="shared" ca="1" si="15"/>
        <v>'表１（新基準）'!L31</v>
      </c>
      <c r="RU10" s="111" t="str">
        <f t="shared" ca="1" si="15"/>
        <v>'表１（新基準）'!L32</v>
      </c>
      <c r="RV10" s="111" t="str">
        <f t="shared" ca="1" si="15"/>
        <v>'表１（新基準）'!L33</v>
      </c>
      <c r="RW10" s="111" t="str">
        <f t="shared" ca="1" si="15"/>
        <v>'表１（新基準）'!L34</v>
      </c>
      <c r="RX10" s="111" t="str">
        <f t="shared" ca="1" si="15"/>
        <v>'表１（新基準）'!L35</v>
      </c>
      <c r="RY10" s="111" t="str">
        <f t="shared" ca="1" si="15"/>
        <v>'表１（新基準）'!L36</v>
      </c>
      <c r="RZ10" s="111" t="str">
        <f t="shared" ca="1" si="15"/>
        <v>'表１（新基準）'!O31</v>
      </c>
      <c r="SA10" s="111" t="str">
        <f t="shared" ca="1" si="15"/>
        <v>'表１（新基準）'!O32</v>
      </c>
      <c r="SB10" s="111" t="str">
        <f t="shared" ca="1" si="15"/>
        <v>'表１（新基準）'!I33</v>
      </c>
      <c r="SC10" s="111" t="str">
        <f t="shared" ca="1" si="15"/>
        <v>'表１（新基準）'!I34</v>
      </c>
      <c r="SD10" s="111" t="str">
        <f t="shared" ca="1" si="15"/>
        <v>'表１（新基準）'!I35</v>
      </c>
      <c r="SE10" s="111" t="str">
        <f t="shared" ca="1" si="15"/>
        <v>'表１（新基準）'!O36</v>
      </c>
      <c r="SF10" s="111" t="str">
        <f t="shared" ca="1" si="15"/>
        <v>'表１（新基準）'!R31</v>
      </c>
      <c r="SG10" s="111" t="str">
        <f t="shared" ca="1" si="15"/>
        <v>'表１（新基準）'!R32</v>
      </c>
      <c r="SH10" s="111" t="str">
        <f t="shared" ca="1" si="15"/>
        <v>'表１（新基準）'!R33</v>
      </c>
      <c r="SI10" s="111" t="str">
        <f t="shared" ca="1" si="15"/>
        <v>'表１（新基準）'!R34</v>
      </c>
      <c r="SJ10" s="111" t="str">
        <f t="shared" ca="1" si="15"/>
        <v>'表１（新基準）'!R35</v>
      </c>
      <c r="SK10" s="111" t="str">
        <f t="shared" ca="1" si="15"/>
        <v>'表１（新基準）'!R36</v>
      </c>
      <c r="SL10" s="111"/>
      <c r="SM10" s="111" t="str">
        <f t="shared" ca="1" si="15"/>
        <v>E10</v>
      </c>
      <c r="SN10" s="111" t="str">
        <f t="shared" ca="1" si="15"/>
        <v>F10</v>
      </c>
      <c r="SO10" s="111" t="str">
        <f t="shared" ca="1" si="15"/>
        <v>G10</v>
      </c>
      <c r="SP10" s="111" t="str">
        <f t="shared" ca="1" si="15"/>
        <v>H10</v>
      </c>
      <c r="SQ10" s="111" t="str">
        <f t="shared" ca="1" si="15"/>
        <v>I10</v>
      </c>
      <c r="SR10" s="111" t="str">
        <f t="shared" ca="1" si="15"/>
        <v>J10</v>
      </c>
      <c r="SS10" s="111" t="str">
        <f t="shared" ca="1" si="15"/>
        <v>K10</v>
      </c>
      <c r="ST10" s="111" t="str">
        <f t="shared" ca="1" si="15"/>
        <v>E11</v>
      </c>
      <c r="SU10" s="111" t="str">
        <f t="shared" ca="1" si="15"/>
        <v>F11</v>
      </c>
      <c r="SV10" s="111" t="str">
        <f t="shared" ca="1" si="15"/>
        <v>G11</v>
      </c>
      <c r="SW10" s="111" t="str">
        <f t="shared" ca="1" si="15"/>
        <v>H11</v>
      </c>
      <c r="SX10" s="111" t="str">
        <f t="shared" ca="1" si="15"/>
        <v>I11</v>
      </c>
      <c r="SY10" s="111" t="str">
        <f t="shared" ca="1" si="15"/>
        <v>J11</v>
      </c>
      <c r="SZ10" s="111" t="str">
        <f t="shared" ca="1" si="15"/>
        <v>K11</v>
      </c>
      <c r="TA10" s="111" t="str">
        <f t="shared" ca="1" si="15"/>
        <v>E12</v>
      </c>
      <c r="TB10" s="111" t="str">
        <f t="shared" ca="1" si="15"/>
        <v>F12</v>
      </c>
      <c r="TC10" s="111" t="str">
        <f t="shared" ca="1" si="15"/>
        <v>G12</v>
      </c>
      <c r="TD10" s="111" t="str">
        <f t="shared" ca="1" si="15"/>
        <v>H12</v>
      </c>
      <c r="TE10" s="111" t="str">
        <f t="shared" ca="1" si="15"/>
        <v>I12</v>
      </c>
      <c r="TF10" s="111" t="str">
        <f t="shared" ca="1" si="15"/>
        <v>J12</v>
      </c>
      <c r="TG10" s="111" t="str">
        <f t="shared" ca="1" si="15"/>
        <v>K12</v>
      </c>
      <c r="TH10" s="111" t="str">
        <f t="shared" ca="1" si="15"/>
        <v>E13</v>
      </c>
      <c r="TI10" s="111" t="str">
        <f t="shared" ca="1" si="15"/>
        <v>F13</v>
      </c>
      <c r="TJ10" s="111" t="str">
        <f t="shared" ca="1" si="15"/>
        <v>G13</v>
      </c>
      <c r="TK10" s="111" t="str">
        <f t="shared" ca="1" si="15"/>
        <v>H13</v>
      </c>
      <c r="TL10" s="111" t="str">
        <f t="shared" ca="1" si="15"/>
        <v>I13</v>
      </c>
      <c r="TM10" s="111" t="str">
        <f t="shared" ca="1" si="15"/>
        <v>J13</v>
      </c>
      <c r="TN10" s="111" t="str">
        <f t="shared" ca="1" si="15"/>
        <v>K13</v>
      </c>
      <c r="TO10" s="111" t="str">
        <f t="shared" ca="1" si="15"/>
        <v>E14</v>
      </c>
      <c r="TP10" s="111" t="str">
        <f t="shared" ca="1" si="15"/>
        <v>F14</v>
      </c>
      <c r="TQ10" s="111" t="str">
        <f t="shared" ca="1" si="15"/>
        <v>G14</v>
      </c>
      <c r="TR10" s="111" t="str">
        <f t="shared" ca="1" si="15"/>
        <v>H14</v>
      </c>
      <c r="TS10" s="111" t="str">
        <f t="shared" ca="1" si="15"/>
        <v>I14</v>
      </c>
      <c r="TT10" s="111" t="str">
        <f t="shared" ca="1" si="15"/>
        <v>J14</v>
      </c>
      <c r="TU10" s="111" t="str">
        <f t="shared" ca="1" si="15"/>
        <v>K14</v>
      </c>
      <c r="TV10" s="111" t="str">
        <f t="shared" ref="TV10:VQ10" ca="1" si="16">SUBSTITUTE(SUBSTITUTE(_xlfn.FORMULATEXT(TV11),TV9&amp;"!",""),"=","")</f>
        <v>E15</v>
      </c>
      <c r="TW10" s="111" t="str">
        <f t="shared" ca="1" si="16"/>
        <v>F15</v>
      </c>
      <c r="TX10" s="111" t="str">
        <f t="shared" ca="1" si="16"/>
        <v>G15</v>
      </c>
      <c r="TY10" s="111" t="str">
        <f t="shared" ca="1" si="16"/>
        <v>H15</v>
      </c>
      <c r="TZ10" s="111" t="str">
        <f t="shared" ca="1" si="16"/>
        <v>I15</v>
      </c>
      <c r="UA10" s="111" t="str">
        <f t="shared" ca="1" si="16"/>
        <v>J15</v>
      </c>
      <c r="UB10" s="111" t="str">
        <f t="shared" ca="1" si="16"/>
        <v>K15</v>
      </c>
      <c r="UC10" s="111" t="str">
        <f t="shared" ca="1" si="16"/>
        <v>E16</v>
      </c>
      <c r="UD10" s="111" t="str">
        <f t="shared" ca="1" si="16"/>
        <v>F16</v>
      </c>
      <c r="UE10" s="111" t="str">
        <f t="shared" ca="1" si="16"/>
        <v>G16</v>
      </c>
      <c r="UF10" s="111" t="str">
        <f t="shared" ca="1" si="16"/>
        <v>H16</v>
      </c>
      <c r="UG10" s="111" t="str">
        <f t="shared" ca="1" si="16"/>
        <v>I16</v>
      </c>
      <c r="UH10" s="111" t="str">
        <f t="shared" ca="1" si="16"/>
        <v>J16</v>
      </c>
      <c r="UI10" s="111" t="str">
        <f t="shared" ca="1" si="16"/>
        <v>K16</v>
      </c>
      <c r="UJ10" s="111" t="str">
        <f t="shared" ca="1" si="16"/>
        <v>E17</v>
      </c>
      <c r="UK10" s="111" t="str">
        <f t="shared" ca="1" si="16"/>
        <v>F17</v>
      </c>
      <c r="UL10" s="111" t="str">
        <f t="shared" ca="1" si="16"/>
        <v>G17</v>
      </c>
      <c r="UM10" s="111" t="str">
        <f t="shared" ca="1" si="16"/>
        <v>H17</v>
      </c>
      <c r="UN10" s="111" t="str">
        <f t="shared" ca="1" si="16"/>
        <v>I17</v>
      </c>
      <c r="UO10" s="111" t="str">
        <f t="shared" ca="1" si="16"/>
        <v>J17</v>
      </c>
      <c r="UP10" s="111" t="str">
        <f t="shared" ca="1" si="16"/>
        <v>K17</v>
      </c>
      <c r="UQ10" s="111" t="str">
        <f t="shared" ca="1" si="16"/>
        <v>E18</v>
      </c>
      <c r="UR10" s="111" t="str">
        <f t="shared" ca="1" si="16"/>
        <v>F18</v>
      </c>
      <c r="US10" s="111" t="str">
        <f t="shared" ca="1" si="16"/>
        <v>G18</v>
      </c>
      <c r="UT10" s="111" t="str">
        <f t="shared" ca="1" si="16"/>
        <v>H18</v>
      </c>
      <c r="UU10" s="111" t="str">
        <f t="shared" ca="1" si="16"/>
        <v>I18</v>
      </c>
      <c r="UV10" s="111" t="str">
        <f t="shared" ca="1" si="16"/>
        <v>J18</v>
      </c>
      <c r="UW10" s="111" t="str">
        <f t="shared" ca="1" si="16"/>
        <v>K18</v>
      </c>
      <c r="UX10" s="111" t="str">
        <f t="shared" ca="1" si="16"/>
        <v>E19</v>
      </c>
      <c r="UY10" s="111" t="str">
        <f t="shared" ca="1" si="16"/>
        <v>F19</v>
      </c>
      <c r="UZ10" s="111" t="str">
        <f t="shared" ca="1" si="16"/>
        <v>G19</v>
      </c>
      <c r="VA10" s="111" t="str">
        <f t="shared" ca="1" si="16"/>
        <v>H19</v>
      </c>
      <c r="VB10" s="111" t="str">
        <f t="shared" ca="1" si="16"/>
        <v>E21</v>
      </c>
      <c r="VC10" s="111" t="str">
        <f t="shared" ca="1" si="16"/>
        <v>E23</v>
      </c>
      <c r="VD10" s="111" t="str">
        <f t="shared" ca="1" si="16"/>
        <v>E24</v>
      </c>
      <c r="VE10" s="111" t="str">
        <f t="shared" ca="1" si="16"/>
        <v>E25</v>
      </c>
      <c r="VF10" s="111" t="str">
        <f t="shared" ca="1" si="16"/>
        <v>K24</v>
      </c>
      <c r="VG10" s="111" t="str">
        <f t="shared" ca="1" si="16"/>
        <v>K28</v>
      </c>
      <c r="VH10" s="111" t="str">
        <f t="shared" ca="1" si="16"/>
        <v>E32</v>
      </c>
      <c r="VI10" s="111" t="str">
        <f t="shared" ca="1" si="16"/>
        <v>J32</v>
      </c>
      <c r="VJ10" s="111" t="str">
        <f t="shared" ca="1" si="16"/>
        <v>J38</v>
      </c>
      <c r="VK10" s="111" t="str">
        <f t="shared" ca="1" si="16"/>
        <v>D10</v>
      </c>
      <c r="VL10" s="111" t="str">
        <f t="shared" ca="1" si="16"/>
        <v>E10</v>
      </c>
      <c r="VM10" s="111" t="str">
        <f t="shared" ca="1" si="16"/>
        <v>G10</v>
      </c>
      <c r="VN10" s="111" t="str">
        <f t="shared" ca="1" si="16"/>
        <v>I10</v>
      </c>
      <c r="VO10" s="111" t="str">
        <f t="shared" ca="1" si="16"/>
        <v>K10</v>
      </c>
      <c r="VP10" s="111" t="str">
        <f t="shared" ca="1" si="16"/>
        <v>M10</v>
      </c>
      <c r="VQ10" s="111" t="str">
        <f t="shared" ca="1" si="16"/>
        <v>O10</v>
      </c>
      <c r="VR10" s="111" t="str">
        <f t="shared" ref="VR10:WS10" ca="1" si="17">SUBSTITUTE(SUBSTITUTE(_xlfn.FORMULATEXT(VR11),VR9&amp;"!",""),"=","")</f>
        <v>Q10</v>
      </c>
      <c r="VS10" s="111" t="str">
        <f t="shared" ca="1" si="17"/>
        <v>C13</v>
      </c>
      <c r="VT10" s="111" t="str">
        <f t="shared" ca="1" si="17"/>
        <v>H23</v>
      </c>
      <c r="VU10" s="111" t="str">
        <f t="shared" ca="1" si="17"/>
        <v>K23</v>
      </c>
      <c r="VV10" s="111" t="str">
        <f t="shared" ca="1" si="17"/>
        <v>H24</v>
      </c>
      <c r="VW10" s="111" t="str">
        <f t="shared" ca="1" si="17"/>
        <v>K24</v>
      </c>
      <c r="VX10" s="111" t="str">
        <f t="shared" ca="1" si="17"/>
        <v>H25</v>
      </c>
      <c r="VY10" s="111" t="str">
        <f t="shared" ca="1" si="17"/>
        <v>K25</v>
      </c>
      <c r="VZ10" s="111" t="str">
        <f t="shared" ca="1" si="17"/>
        <v>H26</v>
      </c>
      <c r="WA10" s="111" t="str">
        <f t="shared" ca="1" si="17"/>
        <v>K26</v>
      </c>
      <c r="WB10" s="111" t="str">
        <f t="shared" ca="1" si="17"/>
        <v>H27</v>
      </c>
      <c r="WC10" s="111" t="str">
        <f t="shared" ca="1" si="17"/>
        <v>K27</v>
      </c>
      <c r="WD10" s="297" t="str">
        <f t="shared" ca="1" si="17"/>
        <v>K28</v>
      </c>
      <c r="WE10" s="111" t="str">
        <f t="shared" ca="1" si="17"/>
        <v>K29</v>
      </c>
      <c r="WF10" s="111" t="str">
        <f t="shared" ca="1" si="17"/>
        <v>P24</v>
      </c>
      <c r="WG10" s="111" t="str">
        <f t="shared" ca="1" si="17"/>
        <v>P25</v>
      </c>
      <c r="WH10" s="111" t="str">
        <f t="shared" ca="1" si="17"/>
        <v>P26</v>
      </c>
      <c r="WI10" s="111" t="str">
        <f t="shared" ca="1" si="17"/>
        <v>P27</v>
      </c>
      <c r="WJ10" s="297" t="str">
        <f t="shared" ca="1" si="17"/>
        <v>P28</v>
      </c>
      <c r="WK10" s="111" t="str">
        <f t="shared" ca="1" si="17"/>
        <v>P29</v>
      </c>
      <c r="WL10" s="111" t="str">
        <f t="shared" ca="1" si="17"/>
        <v>H31</v>
      </c>
      <c r="WM10" s="111" t="str">
        <f t="shared" ca="1" si="17"/>
        <v>K31</v>
      </c>
      <c r="WN10" s="111" t="str">
        <f t="shared" ca="1" si="17"/>
        <v>H32</v>
      </c>
      <c r="WO10" s="111" t="str">
        <f t="shared" ca="1" si="17"/>
        <v>K32</v>
      </c>
      <c r="WP10" s="111" t="str">
        <f t="shared" ca="1" si="17"/>
        <v>H33</v>
      </c>
      <c r="WQ10" s="111" t="str">
        <f t="shared" ca="1" si="17"/>
        <v>K33</v>
      </c>
      <c r="WR10" s="111" t="str">
        <f t="shared" ca="1" si="17"/>
        <v>K34</v>
      </c>
      <c r="WS10" s="111" t="str">
        <f t="shared" ca="1" si="17"/>
        <v>P34</v>
      </c>
      <c r="WT10" s="111" t="str">
        <f t="shared" ref="WT10:XD10" ca="1" si="18">SUBSTITUTE(SUBSTITUTE(_xlfn.FORMULATEXT(WT11),WT9&amp;"!",""),"=","")</f>
        <v>C10</v>
      </c>
      <c r="WU10" s="111" t="str">
        <f t="shared" ca="1" si="18"/>
        <v>D10</v>
      </c>
      <c r="WV10" s="111" t="str">
        <f t="shared" ca="1" si="18"/>
        <v>E10</v>
      </c>
      <c r="WW10" s="111" t="str">
        <f t="shared" ca="1" si="18"/>
        <v>F10</v>
      </c>
      <c r="WX10" s="111" t="str">
        <f t="shared" ca="1" si="18"/>
        <v>G10</v>
      </c>
      <c r="WY10" s="111" t="str">
        <f t="shared" ca="1" si="18"/>
        <v>H10</v>
      </c>
      <c r="WZ10" s="111" t="str">
        <f t="shared" ca="1" si="18"/>
        <v>I10</v>
      </c>
      <c r="XA10" s="111" t="str">
        <f t="shared" ca="1" si="18"/>
        <v>J10</v>
      </c>
      <c r="XB10" s="111" t="str">
        <f t="shared" ca="1" si="18"/>
        <v>K10</v>
      </c>
      <c r="XC10" s="111" t="str">
        <f t="shared" ca="1" si="18"/>
        <v>L10</v>
      </c>
      <c r="XD10" s="111" t="str">
        <f t="shared" ca="1" si="18"/>
        <v>M10</v>
      </c>
      <c r="XE10" s="111" t="str">
        <f t="shared" ref="XE10:XO10" ca="1" si="19">SUBSTITUTE(SUBSTITUTE(_xlfn.FORMULATEXT(XE11),XE9&amp;"!",""),"=","")</f>
        <v>C11</v>
      </c>
      <c r="XF10" s="111" t="str">
        <f t="shared" ca="1" si="19"/>
        <v>D11</v>
      </c>
      <c r="XG10" s="111" t="str">
        <f t="shared" ca="1" si="19"/>
        <v>E11</v>
      </c>
      <c r="XH10" s="111" t="str">
        <f t="shared" ca="1" si="19"/>
        <v>F11</v>
      </c>
      <c r="XI10" s="111" t="str">
        <f t="shared" ca="1" si="19"/>
        <v>G11</v>
      </c>
      <c r="XJ10" s="111" t="str">
        <f t="shared" ca="1" si="19"/>
        <v>H11</v>
      </c>
      <c r="XK10" s="111" t="str">
        <f t="shared" ca="1" si="19"/>
        <v>I11</v>
      </c>
      <c r="XL10" s="111" t="str">
        <f t="shared" ca="1" si="19"/>
        <v>J11</v>
      </c>
      <c r="XM10" s="111" t="str">
        <f t="shared" ca="1" si="19"/>
        <v>K11</v>
      </c>
      <c r="XN10" s="111" t="str">
        <f t="shared" ca="1" si="19"/>
        <v>L11</v>
      </c>
      <c r="XO10" s="111" t="str">
        <f t="shared" ca="1" si="19"/>
        <v>M11</v>
      </c>
      <c r="XP10" s="111" t="str">
        <f t="shared" ref="XP10:AAA10" ca="1" si="20">SUBSTITUTE(SUBSTITUTE(_xlfn.FORMULATEXT(XP11),XP9&amp;"!",""),"=","")</f>
        <v>C12</v>
      </c>
      <c r="XQ10" s="111" t="str">
        <f t="shared" ca="1" si="20"/>
        <v>D12</v>
      </c>
      <c r="XR10" s="111" t="str">
        <f t="shared" ca="1" si="20"/>
        <v>E12</v>
      </c>
      <c r="XS10" s="111" t="str">
        <f t="shared" ca="1" si="20"/>
        <v>F12</v>
      </c>
      <c r="XT10" s="111" t="str">
        <f t="shared" ca="1" si="20"/>
        <v>G12</v>
      </c>
      <c r="XU10" s="111" t="str">
        <f t="shared" ca="1" si="20"/>
        <v>H12</v>
      </c>
      <c r="XV10" s="111" t="str">
        <f t="shared" ca="1" si="20"/>
        <v>I12</v>
      </c>
      <c r="XW10" s="111" t="str">
        <f t="shared" ca="1" si="20"/>
        <v>J12</v>
      </c>
      <c r="XX10" s="111" t="str">
        <f t="shared" ca="1" si="20"/>
        <v>K12</v>
      </c>
      <c r="XY10" s="111" t="str">
        <f t="shared" ca="1" si="20"/>
        <v>L12</v>
      </c>
      <c r="XZ10" s="111" t="str">
        <f t="shared" ca="1" si="20"/>
        <v>M12</v>
      </c>
      <c r="YA10" s="111" t="str">
        <f t="shared" ca="1" si="20"/>
        <v>C13</v>
      </c>
      <c r="YB10" s="111" t="str">
        <f t="shared" ca="1" si="20"/>
        <v>D13</v>
      </c>
      <c r="YC10" s="111" t="str">
        <f t="shared" ca="1" si="20"/>
        <v>E13</v>
      </c>
      <c r="YD10" s="111" t="str">
        <f t="shared" ca="1" si="20"/>
        <v>F13</v>
      </c>
      <c r="YE10" s="111" t="str">
        <f t="shared" ca="1" si="20"/>
        <v>G13</v>
      </c>
      <c r="YF10" s="111" t="str">
        <f t="shared" ca="1" si="20"/>
        <v>H13</v>
      </c>
      <c r="YG10" s="111" t="str">
        <f t="shared" ca="1" si="20"/>
        <v>I13</v>
      </c>
      <c r="YH10" s="111" t="str">
        <f t="shared" ca="1" si="20"/>
        <v>J13</v>
      </c>
      <c r="YI10" s="111" t="str">
        <f t="shared" ca="1" si="20"/>
        <v>K13</v>
      </c>
      <c r="YJ10" s="111" t="str">
        <f t="shared" ca="1" si="20"/>
        <v>L13</v>
      </c>
      <c r="YK10" s="111" t="str">
        <f t="shared" ca="1" si="20"/>
        <v>M13</v>
      </c>
      <c r="YL10" s="111" t="str">
        <f t="shared" ca="1" si="20"/>
        <v>C14</v>
      </c>
      <c r="YM10" s="111" t="str">
        <f t="shared" ca="1" si="20"/>
        <v>D14</v>
      </c>
      <c r="YN10" s="111" t="str">
        <f t="shared" ca="1" si="20"/>
        <v>E14</v>
      </c>
      <c r="YO10" s="111" t="str">
        <f t="shared" ca="1" si="20"/>
        <v>F14</v>
      </c>
      <c r="YP10" s="111" t="str">
        <f t="shared" ca="1" si="20"/>
        <v>G14</v>
      </c>
      <c r="YQ10" s="111" t="str">
        <f t="shared" ca="1" si="20"/>
        <v>H14</v>
      </c>
      <c r="YR10" s="111" t="str">
        <f t="shared" ca="1" si="20"/>
        <v>I14</v>
      </c>
      <c r="YS10" s="111" t="str">
        <f t="shared" ca="1" si="20"/>
        <v>J14</v>
      </c>
      <c r="YT10" s="111" t="str">
        <f t="shared" ca="1" si="20"/>
        <v>K14</v>
      </c>
      <c r="YU10" s="111" t="str">
        <f t="shared" ca="1" si="20"/>
        <v>L14</v>
      </c>
      <c r="YV10" s="111" t="str">
        <f t="shared" ca="1" si="20"/>
        <v>M14</v>
      </c>
      <c r="YW10" s="111" t="str">
        <f t="shared" ca="1" si="20"/>
        <v>C15</v>
      </c>
      <c r="YX10" s="111" t="str">
        <f t="shared" ca="1" si="20"/>
        <v>D15</v>
      </c>
      <c r="YY10" s="111" t="str">
        <f t="shared" ca="1" si="20"/>
        <v>E15</v>
      </c>
      <c r="YZ10" s="111" t="str">
        <f t="shared" ca="1" si="20"/>
        <v>F15</v>
      </c>
      <c r="ZA10" s="111" t="str">
        <f t="shared" ca="1" si="20"/>
        <v>G15</v>
      </c>
      <c r="ZB10" s="111" t="str">
        <f t="shared" ca="1" si="20"/>
        <v>H15</v>
      </c>
      <c r="ZC10" s="111" t="str">
        <f t="shared" ca="1" si="20"/>
        <v>I15</v>
      </c>
      <c r="ZD10" s="111" t="str">
        <f t="shared" ca="1" si="20"/>
        <v>J15</v>
      </c>
      <c r="ZE10" s="111" t="str">
        <f t="shared" ca="1" si="20"/>
        <v>K15</v>
      </c>
      <c r="ZF10" s="111" t="str">
        <f t="shared" ca="1" si="20"/>
        <v>L15</v>
      </c>
      <c r="ZG10" s="111" t="str">
        <f t="shared" ca="1" si="20"/>
        <v>M15</v>
      </c>
      <c r="ZH10" s="111" t="str">
        <f t="shared" ca="1" si="20"/>
        <v>C16</v>
      </c>
      <c r="ZI10" s="111" t="str">
        <f t="shared" ca="1" si="20"/>
        <v>D16</v>
      </c>
      <c r="ZJ10" s="111" t="str">
        <f t="shared" ca="1" si="20"/>
        <v>E16</v>
      </c>
      <c r="ZK10" s="111" t="str">
        <f t="shared" ca="1" si="20"/>
        <v>F16</v>
      </c>
      <c r="ZL10" s="111" t="str">
        <f t="shared" ca="1" si="20"/>
        <v>G16</v>
      </c>
      <c r="ZM10" s="111" t="str">
        <f t="shared" ca="1" si="20"/>
        <v>H16</v>
      </c>
      <c r="ZN10" s="111" t="str">
        <f t="shared" ca="1" si="20"/>
        <v>I16</v>
      </c>
      <c r="ZO10" s="111" t="str">
        <f t="shared" ca="1" si="20"/>
        <v>J16</v>
      </c>
      <c r="ZP10" s="111" t="str">
        <f t="shared" ca="1" si="20"/>
        <v>K16</v>
      </c>
      <c r="ZQ10" s="111" t="str">
        <f t="shared" ca="1" si="20"/>
        <v>L16</v>
      </c>
      <c r="ZR10" s="111" t="str">
        <f t="shared" ca="1" si="20"/>
        <v>M16</v>
      </c>
      <c r="ZS10" s="111" t="str">
        <f t="shared" ca="1" si="20"/>
        <v>C17</v>
      </c>
      <c r="ZT10" s="111" t="str">
        <f t="shared" ca="1" si="20"/>
        <v>D17</v>
      </c>
      <c r="ZU10" s="111" t="str">
        <f t="shared" ca="1" si="20"/>
        <v>E17</v>
      </c>
      <c r="ZV10" s="111" t="str">
        <f t="shared" ca="1" si="20"/>
        <v>F17</v>
      </c>
      <c r="ZW10" s="111" t="str">
        <f t="shared" ca="1" si="20"/>
        <v>G17</v>
      </c>
      <c r="ZX10" s="111" t="str">
        <f t="shared" ca="1" si="20"/>
        <v>H17</v>
      </c>
      <c r="ZY10" s="111" t="str">
        <f t="shared" ca="1" si="20"/>
        <v>I17</v>
      </c>
      <c r="ZZ10" s="111" t="str">
        <f t="shared" ca="1" si="20"/>
        <v>J17</v>
      </c>
      <c r="AAA10" s="111" t="str">
        <f t="shared" ca="1" si="20"/>
        <v>K17</v>
      </c>
      <c r="AAB10" s="111" t="str">
        <f t="shared" ref="AAB10:ACM10" ca="1" si="21">SUBSTITUTE(SUBSTITUTE(_xlfn.FORMULATEXT(AAB11),AAB9&amp;"!",""),"=","")</f>
        <v>L17</v>
      </c>
      <c r="AAC10" s="111" t="str">
        <f t="shared" ca="1" si="21"/>
        <v>M17</v>
      </c>
      <c r="AAD10" s="111" t="str">
        <f t="shared" ca="1" si="21"/>
        <v>C18</v>
      </c>
      <c r="AAE10" s="111" t="str">
        <f t="shared" ca="1" si="21"/>
        <v>D18</v>
      </c>
      <c r="AAF10" s="111" t="str">
        <f t="shared" ca="1" si="21"/>
        <v>E18</v>
      </c>
      <c r="AAG10" s="111" t="str">
        <f t="shared" ca="1" si="21"/>
        <v>F18</v>
      </c>
      <c r="AAH10" s="111" t="str">
        <f t="shared" ca="1" si="21"/>
        <v>G18</v>
      </c>
      <c r="AAI10" s="111" t="str">
        <f t="shared" ca="1" si="21"/>
        <v>H18</v>
      </c>
      <c r="AAJ10" s="111" t="str">
        <f t="shared" ca="1" si="21"/>
        <v>I18</v>
      </c>
      <c r="AAK10" s="111" t="str">
        <f t="shared" ca="1" si="21"/>
        <v>J18</v>
      </c>
      <c r="AAL10" s="111" t="str">
        <f t="shared" ca="1" si="21"/>
        <v>K18</v>
      </c>
      <c r="AAM10" s="111" t="str">
        <f t="shared" ca="1" si="21"/>
        <v>L18</v>
      </c>
      <c r="AAN10" s="111" t="str">
        <f t="shared" ca="1" si="21"/>
        <v>M18</v>
      </c>
      <c r="AAO10" s="111" t="str">
        <f t="shared" ca="1" si="21"/>
        <v>C19</v>
      </c>
      <c r="AAP10" s="111" t="str">
        <f t="shared" ca="1" si="21"/>
        <v>D19</v>
      </c>
      <c r="AAQ10" s="111" t="str">
        <f t="shared" ca="1" si="21"/>
        <v>E19</v>
      </c>
      <c r="AAR10" s="111" t="str">
        <f t="shared" ca="1" si="21"/>
        <v>F19</v>
      </c>
      <c r="AAS10" s="111" t="str">
        <f t="shared" ca="1" si="21"/>
        <v>G19</v>
      </c>
      <c r="AAT10" s="111" t="str">
        <f t="shared" ca="1" si="21"/>
        <v>H19</v>
      </c>
      <c r="AAU10" s="111" t="str">
        <f t="shared" ca="1" si="21"/>
        <v>I19</v>
      </c>
      <c r="AAV10" s="111" t="str">
        <f t="shared" ca="1" si="21"/>
        <v>J19</v>
      </c>
      <c r="AAW10" s="111" t="str">
        <f t="shared" ca="1" si="21"/>
        <v>K19</v>
      </c>
      <c r="AAX10" s="111" t="str">
        <f t="shared" ca="1" si="21"/>
        <v>L19</v>
      </c>
      <c r="AAY10" s="111" t="str">
        <f t="shared" ca="1" si="21"/>
        <v>M19</v>
      </c>
      <c r="AAZ10" s="111" t="str">
        <f t="shared" ca="1" si="21"/>
        <v>C20</v>
      </c>
      <c r="ABA10" s="111" t="str">
        <f t="shared" ca="1" si="21"/>
        <v>D20</v>
      </c>
      <c r="ABB10" s="111" t="str">
        <f t="shared" ca="1" si="21"/>
        <v>E20</v>
      </c>
      <c r="ABC10" s="111" t="str">
        <f t="shared" ca="1" si="21"/>
        <v>F20</v>
      </c>
      <c r="ABD10" s="111" t="str">
        <f t="shared" ca="1" si="21"/>
        <v>G20</v>
      </c>
      <c r="ABE10" s="111" t="str">
        <f t="shared" ca="1" si="21"/>
        <v>H20</v>
      </c>
      <c r="ABF10" s="111" t="str">
        <f t="shared" ca="1" si="21"/>
        <v>I20</v>
      </c>
      <c r="ABG10" s="111" t="str">
        <f t="shared" ca="1" si="21"/>
        <v>J20</v>
      </c>
      <c r="ABH10" s="111" t="str">
        <f t="shared" ca="1" si="21"/>
        <v>K20</v>
      </c>
      <c r="ABI10" s="111" t="str">
        <f t="shared" ca="1" si="21"/>
        <v>L20</v>
      </c>
      <c r="ABJ10" s="111" t="str">
        <f t="shared" ca="1" si="21"/>
        <v>M20</v>
      </c>
      <c r="ABK10" s="111" t="str">
        <f t="shared" ca="1" si="21"/>
        <v>C21</v>
      </c>
      <c r="ABL10" s="111" t="str">
        <f t="shared" ca="1" si="21"/>
        <v>D21</v>
      </c>
      <c r="ABM10" s="111" t="str">
        <f t="shared" ca="1" si="21"/>
        <v>E21</v>
      </c>
      <c r="ABN10" s="111" t="str">
        <f t="shared" ca="1" si="21"/>
        <v>F21</v>
      </c>
      <c r="ABO10" s="111" t="str">
        <f t="shared" ca="1" si="21"/>
        <v>G21</v>
      </c>
      <c r="ABP10" s="111" t="str">
        <f t="shared" ca="1" si="21"/>
        <v>H21</v>
      </c>
      <c r="ABQ10" s="111" t="str">
        <f t="shared" ca="1" si="21"/>
        <v>I21</v>
      </c>
      <c r="ABR10" s="111" t="str">
        <f t="shared" ca="1" si="21"/>
        <v>J21</v>
      </c>
      <c r="ABS10" s="111" t="str">
        <f t="shared" ca="1" si="21"/>
        <v>K21</v>
      </c>
      <c r="ABT10" s="111" t="str">
        <f t="shared" ca="1" si="21"/>
        <v>L21</v>
      </c>
      <c r="ABU10" s="111" t="str">
        <f t="shared" ca="1" si="21"/>
        <v>M21</v>
      </c>
      <c r="ABV10" s="111" t="str">
        <f t="shared" ca="1" si="21"/>
        <v>C22</v>
      </c>
      <c r="ABW10" s="111" t="str">
        <f t="shared" ca="1" si="21"/>
        <v>D22</v>
      </c>
      <c r="ABX10" s="111" t="str">
        <f t="shared" ca="1" si="21"/>
        <v>E22</v>
      </c>
      <c r="ABY10" s="111" t="str">
        <f t="shared" ca="1" si="21"/>
        <v>F22</v>
      </c>
      <c r="ABZ10" s="111" t="str">
        <f t="shared" ca="1" si="21"/>
        <v>G22</v>
      </c>
      <c r="ACA10" s="111" t="str">
        <f t="shared" ca="1" si="21"/>
        <v>H22</v>
      </c>
      <c r="ACB10" s="111" t="str">
        <f t="shared" ca="1" si="21"/>
        <v>I22</v>
      </c>
      <c r="ACC10" s="111" t="str">
        <f t="shared" ca="1" si="21"/>
        <v>J22</v>
      </c>
      <c r="ACD10" s="111" t="str">
        <f t="shared" ca="1" si="21"/>
        <v>K22</v>
      </c>
      <c r="ACE10" s="111" t="str">
        <f t="shared" ca="1" si="21"/>
        <v>L22</v>
      </c>
      <c r="ACF10" s="111" t="str">
        <f t="shared" ca="1" si="21"/>
        <v>M22</v>
      </c>
      <c r="ACG10" s="111" t="str">
        <f t="shared" ca="1" si="21"/>
        <v>C23</v>
      </c>
      <c r="ACH10" s="111" t="str">
        <f t="shared" ca="1" si="21"/>
        <v>D23</v>
      </c>
      <c r="ACI10" s="111" t="str">
        <f t="shared" ca="1" si="21"/>
        <v>E23</v>
      </c>
      <c r="ACJ10" s="111" t="str">
        <f t="shared" ca="1" si="21"/>
        <v>F23</v>
      </c>
      <c r="ACK10" s="111" t="str">
        <f t="shared" ca="1" si="21"/>
        <v>G23</v>
      </c>
      <c r="ACL10" s="111" t="str">
        <f t="shared" ca="1" si="21"/>
        <v>H23</v>
      </c>
      <c r="ACM10" s="111" t="str">
        <f t="shared" ca="1" si="21"/>
        <v>I23</v>
      </c>
      <c r="ACN10" s="111" t="str">
        <f t="shared" ref="ACN10:AEY10" ca="1" si="22">SUBSTITUTE(SUBSTITUTE(_xlfn.FORMULATEXT(ACN11),ACN9&amp;"!",""),"=","")</f>
        <v>J23</v>
      </c>
      <c r="ACO10" s="111" t="str">
        <f t="shared" ca="1" si="22"/>
        <v>K23</v>
      </c>
      <c r="ACP10" s="111" t="str">
        <f t="shared" ca="1" si="22"/>
        <v>L23</v>
      </c>
      <c r="ACQ10" s="111" t="str">
        <f t="shared" ca="1" si="22"/>
        <v>M23</v>
      </c>
      <c r="ACR10" s="111" t="str">
        <f t="shared" ca="1" si="22"/>
        <v>C24</v>
      </c>
      <c r="ACS10" s="111" t="str">
        <f t="shared" ca="1" si="22"/>
        <v>D24</v>
      </c>
      <c r="ACT10" s="111" t="str">
        <f t="shared" ca="1" si="22"/>
        <v>E24</v>
      </c>
      <c r="ACU10" s="111" t="str">
        <f t="shared" ca="1" si="22"/>
        <v>F24</v>
      </c>
      <c r="ACV10" s="111" t="str">
        <f t="shared" ca="1" si="22"/>
        <v>G24</v>
      </c>
      <c r="ACW10" s="111" t="str">
        <f t="shared" ca="1" si="22"/>
        <v>H24</v>
      </c>
      <c r="ACX10" s="111" t="str">
        <f t="shared" ca="1" si="22"/>
        <v>I24</v>
      </c>
      <c r="ACY10" s="111" t="str">
        <f t="shared" ca="1" si="22"/>
        <v>J24</v>
      </c>
      <c r="ACZ10" s="111" t="str">
        <f t="shared" ca="1" si="22"/>
        <v>K24</v>
      </c>
      <c r="ADA10" s="111" t="str">
        <f t="shared" ca="1" si="22"/>
        <v>L24</v>
      </c>
      <c r="ADB10" s="111" t="str">
        <f t="shared" ca="1" si="22"/>
        <v>M24</v>
      </c>
      <c r="ADC10" s="111" t="str">
        <f t="shared" ca="1" si="22"/>
        <v>C25</v>
      </c>
      <c r="ADD10" s="111" t="str">
        <f t="shared" ca="1" si="22"/>
        <v>D25</v>
      </c>
      <c r="ADE10" s="111" t="str">
        <f t="shared" ca="1" si="22"/>
        <v>E25</v>
      </c>
      <c r="ADF10" s="111" t="str">
        <f t="shared" ca="1" si="22"/>
        <v>F25</v>
      </c>
      <c r="ADG10" s="111" t="str">
        <f t="shared" ca="1" si="22"/>
        <v>G25</v>
      </c>
      <c r="ADH10" s="111" t="str">
        <f t="shared" ca="1" si="22"/>
        <v>H25</v>
      </c>
      <c r="ADI10" s="111" t="str">
        <f t="shared" ca="1" si="22"/>
        <v>I25</v>
      </c>
      <c r="ADJ10" s="111" t="str">
        <f t="shared" ca="1" si="22"/>
        <v>J25</v>
      </c>
      <c r="ADK10" s="111" t="str">
        <f t="shared" ca="1" si="22"/>
        <v>K25</v>
      </c>
      <c r="ADL10" s="111" t="str">
        <f t="shared" ca="1" si="22"/>
        <v>L25</v>
      </c>
      <c r="ADM10" s="111" t="str">
        <f t="shared" ca="1" si="22"/>
        <v>M25</v>
      </c>
      <c r="ADN10" s="111" t="str">
        <f t="shared" ca="1" si="22"/>
        <v>C26</v>
      </c>
      <c r="ADO10" s="111" t="str">
        <f t="shared" ca="1" si="22"/>
        <v>D26</v>
      </c>
      <c r="ADP10" s="111" t="str">
        <f t="shared" ca="1" si="22"/>
        <v>E26</v>
      </c>
      <c r="ADQ10" s="111" t="str">
        <f t="shared" ca="1" si="22"/>
        <v>F26</v>
      </c>
      <c r="ADR10" s="111" t="str">
        <f t="shared" ca="1" si="22"/>
        <v>G26</v>
      </c>
      <c r="ADS10" s="111" t="str">
        <f t="shared" ca="1" si="22"/>
        <v>H26</v>
      </c>
      <c r="ADT10" s="111" t="str">
        <f t="shared" ca="1" si="22"/>
        <v>I26</v>
      </c>
      <c r="ADU10" s="111" t="str">
        <f t="shared" ca="1" si="22"/>
        <v>J26</v>
      </c>
      <c r="ADV10" s="111" t="str">
        <f t="shared" ca="1" si="22"/>
        <v>K26</v>
      </c>
      <c r="ADW10" s="111" t="str">
        <f t="shared" ca="1" si="22"/>
        <v>L26</v>
      </c>
      <c r="ADX10" s="111" t="str">
        <f t="shared" ca="1" si="22"/>
        <v>M26</v>
      </c>
      <c r="ADY10" s="111" t="str">
        <f t="shared" ca="1" si="22"/>
        <v>C27</v>
      </c>
      <c r="ADZ10" s="111" t="str">
        <f t="shared" ca="1" si="22"/>
        <v>D27</v>
      </c>
      <c r="AEA10" s="111" t="str">
        <f t="shared" ca="1" si="22"/>
        <v>E27</v>
      </c>
      <c r="AEB10" s="111" t="str">
        <f t="shared" ca="1" si="22"/>
        <v>F27</v>
      </c>
      <c r="AEC10" s="111" t="str">
        <f t="shared" ca="1" si="22"/>
        <v>G27</v>
      </c>
      <c r="AED10" s="111" t="str">
        <f t="shared" ca="1" si="22"/>
        <v>H27</v>
      </c>
      <c r="AEE10" s="111" t="str">
        <f t="shared" ca="1" si="22"/>
        <v>I27</v>
      </c>
      <c r="AEF10" s="111" t="str">
        <f t="shared" ca="1" si="22"/>
        <v>J27</v>
      </c>
      <c r="AEG10" s="111" t="str">
        <f t="shared" ca="1" si="22"/>
        <v>K27</v>
      </c>
      <c r="AEH10" s="111" t="str">
        <f t="shared" ca="1" si="22"/>
        <v>L27</v>
      </c>
      <c r="AEI10" s="111" t="str">
        <f t="shared" ca="1" si="22"/>
        <v>M27</v>
      </c>
      <c r="AEJ10" s="111" t="str">
        <f t="shared" ca="1" si="22"/>
        <v>C28</v>
      </c>
      <c r="AEK10" s="111" t="str">
        <f t="shared" ca="1" si="22"/>
        <v>D28</v>
      </c>
      <c r="AEL10" s="111" t="str">
        <f t="shared" ca="1" si="22"/>
        <v>E28</v>
      </c>
      <c r="AEM10" s="111" t="str">
        <f t="shared" ca="1" si="22"/>
        <v>F28</v>
      </c>
      <c r="AEN10" s="111" t="str">
        <f t="shared" ca="1" si="22"/>
        <v>G28</v>
      </c>
      <c r="AEO10" s="111" t="str">
        <f t="shared" ca="1" si="22"/>
        <v>H28</v>
      </c>
      <c r="AEP10" s="111" t="str">
        <f t="shared" ca="1" si="22"/>
        <v>I28</v>
      </c>
      <c r="AEQ10" s="111" t="str">
        <f t="shared" ca="1" si="22"/>
        <v>J28</v>
      </c>
      <c r="AER10" s="111" t="str">
        <f t="shared" ca="1" si="22"/>
        <v>K28</v>
      </c>
      <c r="AES10" s="111" t="str">
        <f t="shared" ca="1" si="22"/>
        <v>L28</v>
      </c>
      <c r="AET10" s="111" t="str">
        <f t="shared" ca="1" si="22"/>
        <v>M28</v>
      </c>
      <c r="AEU10" s="111" t="str">
        <f t="shared" ca="1" si="22"/>
        <v>C29</v>
      </c>
      <c r="AEV10" s="111" t="str">
        <f t="shared" ca="1" si="22"/>
        <v>D29</v>
      </c>
      <c r="AEW10" s="111" t="str">
        <f t="shared" ca="1" si="22"/>
        <v>E29</v>
      </c>
      <c r="AEX10" s="111" t="str">
        <f t="shared" ca="1" si="22"/>
        <v>F29</v>
      </c>
      <c r="AEY10" s="111" t="str">
        <f t="shared" ca="1" si="22"/>
        <v>G29</v>
      </c>
      <c r="AEZ10" s="111" t="str">
        <f t="shared" ref="AEZ10:AHK10" ca="1" si="23">SUBSTITUTE(SUBSTITUTE(_xlfn.FORMULATEXT(AEZ11),AEZ9&amp;"!",""),"=","")</f>
        <v>H29</v>
      </c>
      <c r="AFA10" s="111" t="str">
        <f t="shared" ca="1" si="23"/>
        <v>I29</v>
      </c>
      <c r="AFB10" s="111" t="str">
        <f t="shared" ca="1" si="23"/>
        <v>J29</v>
      </c>
      <c r="AFC10" s="111" t="str">
        <f t="shared" ca="1" si="23"/>
        <v>K29</v>
      </c>
      <c r="AFD10" s="111" t="str">
        <f t="shared" ca="1" si="23"/>
        <v>L29</v>
      </c>
      <c r="AFE10" s="111" t="str">
        <f t="shared" ca="1" si="23"/>
        <v>M29</v>
      </c>
      <c r="AFF10" s="111" t="str">
        <f t="shared" ca="1" si="23"/>
        <v>C30</v>
      </c>
      <c r="AFG10" s="111" t="str">
        <f t="shared" ca="1" si="23"/>
        <v>D30</v>
      </c>
      <c r="AFH10" s="111" t="str">
        <f t="shared" ca="1" si="23"/>
        <v>E30</v>
      </c>
      <c r="AFI10" s="111" t="str">
        <f t="shared" ca="1" si="23"/>
        <v>F30</v>
      </c>
      <c r="AFJ10" s="111" t="str">
        <f t="shared" ca="1" si="23"/>
        <v>G30</v>
      </c>
      <c r="AFK10" s="111" t="str">
        <f t="shared" ca="1" si="23"/>
        <v>H30</v>
      </c>
      <c r="AFL10" s="111" t="str">
        <f t="shared" ca="1" si="23"/>
        <v>I30</v>
      </c>
      <c r="AFM10" s="111" t="str">
        <f t="shared" ca="1" si="23"/>
        <v>J30</v>
      </c>
      <c r="AFN10" s="111" t="str">
        <f t="shared" ca="1" si="23"/>
        <v>K30</v>
      </c>
      <c r="AFO10" s="111" t="str">
        <f t="shared" ca="1" si="23"/>
        <v>L30</v>
      </c>
      <c r="AFP10" s="111" t="str">
        <f t="shared" ca="1" si="23"/>
        <v>M30</v>
      </c>
      <c r="AFQ10" s="111" t="str">
        <f t="shared" ca="1" si="23"/>
        <v>C31</v>
      </c>
      <c r="AFR10" s="111" t="str">
        <f t="shared" ca="1" si="23"/>
        <v>D31</v>
      </c>
      <c r="AFS10" s="111" t="str">
        <f t="shared" ca="1" si="23"/>
        <v>E31</v>
      </c>
      <c r="AFT10" s="111" t="str">
        <f t="shared" ca="1" si="23"/>
        <v>F31</v>
      </c>
      <c r="AFU10" s="111" t="str">
        <f t="shared" ca="1" si="23"/>
        <v>G31</v>
      </c>
      <c r="AFV10" s="111" t="str">
        <f t="shared" ca="1" si="23"/>
        <v>H31</v>
      </c>
      <c r="AFW10" s="111" t="str">
        <f t="shared" ca="1" si="23"/>
        <v>I31</v>
      </c>
      <c r="AFX10" s="111" t="str">
        <f t="shared" ca="1" si="23"/>
        <v>J31</v>
      </c>
      <c r="AFY10" s="111" t="str">
        <f t="shared" ca="1" si="23"/>
        <v>K31</v>
      </c>
      <c r="AFZ10" s="111" t="str">
        <f t="shared" ca="1" si="23"/>
        <v>L31</v>
      </c>
      <c r="AGA10" s="111" t="str">
        <f t="shared" ca="1" si="23"/>
        <v>M31</v>
      </c>
      <c r="AGB10" s="111" t="str">
        <f t="shared" ca="1" si="23"/>
        <v>C32</v>
      </c>
      <c r="AGC10" s="111" t="str">
        <f t="shared" ca="1" si="23"/>
        <v>D32</v>
      </c>
      <c r="AGD10" s="111" t="str">
        <f t="shared" ca="1" si="23"/>
        <v>E32</v>
      </c>
      <c r="AGE10" s="111" t="str">
        <f t="shared" ca="1" si="23"/>
        <v>F32</v>
      </c>
      <c r="AGF10" s="111" t="str">
        <f t="shared" ca="1" si="23"/>
        <v>G32</v>
      </c>
      <c r="AGG10" s="111" t="str">
        <f t="shared" ca="1" si="23"/>
        <v>H32</v>
      </c>
      <c r="AGH10" s="111" t="str">
        <f t="shared" ca="1" si="23"/>
        <v>I32</v>
      </c>
      <c r="AGI10" s="111" t="str">
        <f t="shared" ca="1" si="23"/>
        <v>J32</v>
      </c>
      <c r="AGJ10" s="111" t="str">
        <f t="shared" ca="1" si="23"/>
        <v>K32</v>
      </c>
      <c r="AGK10" s="111" t="str">
        <f t="shared" ca="1" si="23"/>
        <v>L32</v>
      </c>
      <c r="AGL10" s="111" t="str">
        <f t="shared" ca="1" si="23"/>
        <v>M32</v>
      </c>
      <c r="AGM10" s="111" t="str">
        <f t="shared" ca="1" si="23"/>
        <v>C33</v>
      </c>
      <c r="AGN10" s="111" t="str">
        <f t="shared" ca="1" si="23"/>
        <v>D33</v>
      </c>
      <c r="AGO10" s="111" t="str">
        <f t="shared" ca="1" si="23"/>
        <v>E33</v>
      </c>
      <c r="AGP10" s="111" t="str">
        <f t="shared" ca="1" si="23"/>
        <v>F33</v>
      </c>
      <c r="AGQ10" s="111" t="str">
        <f t="shared" ca="1" si="23"/>
        <v>G33</v>
      </c>
      <c r="AGR10" s="111" t="str">
        <f t="shared" ca="1" si="23"/>
        <v>H33</v>
      </c>
      <c r="AGS10" s="111" t="str">
        <f t="shared" ca="1" si="23"/>
        <v>I33</v>
      </c>
      <c r="AGT10" s="111" t="str">
        <f t="shared" ca="1" si="23"/>
        <v>J33</v>
      </c>
      <c r="AGU10" s="111" t="str">
        <f t="shared" ca="1" si="23"/>
        <v>K33</v>
      </c>
      <c r="AGV10" s="111" t="str">
        <f t="shared" ca="1" si="23"/>
        <v>L33</v>
      </c>
      <c r="AGW10" s="111" t="str">
        <f t="shared" ca="1" si="23"/>
        <v>M33</v>
      </c>
      <c r="AGX10" s="111" t="str">
        <f t="shared" ca="1" si="23"/>
        <v>C34</v>
      </c>
      <c r="AGY10" s="111" t="str">
        <f t="shared" ca="1" si="23"/>
        <v>D34</v>
      </c>
      <c r="AGZ10" s="111" t="str">
        <f t="shared" ca="1" si="23"/>
        <v>E34</v>
      </c>
      <c r="AHA10" s="111" t="str">
        <f t="shared" ca="1" si="23"/>
        <v>F34</v>
      </c>
      <c r="AHB10" s="111" t="str">
        <f t="shared" ca="1" si="23"/>
        <v>G34</v>
      </c>
      <c r="AHC10" s="111" t="str">
        <f t="shared" ca="1" si="23"/>
        <v>H34</v>
      </c>
      <c r="AHD10" s="111" t="str">
        <f t="shared" ca="1" si="23"/>
        <v>I34</v>
      </c>
      <c r="AHE10" s="111" t="str">
        <f t="shared" ca="1" si="23"/>
        <v>J34</v>
      </c>
      <c r="AHF10" s="111" t="str">
        <f t="shared" ca="1" si="23"/>
        <v>K34</v>
      </c>
      <c r="AHG10" s="111" t="str">
        <f t="shared" ca="1" si="23"/>
        <v>L34</v>
      </c>
      <c r="AHH10" s="111" t="str">
        <f t="shared" ca="1" si="23"/>
        <v>M34</v>
      </c>
      <c r="AHI10" s="111" t="str">
        <f t="shared" ca="1" si="23"/>
        <v>C35</v>
      </c>
      <c r="AHJ10" s="111" t="str">
        <f t="shared" ca="1" si="23"/>
        <v>D35</v>
      </c>
      <c r="AHK10" s="111" t="str">
        <f t="shared" ca="1" si="23"/>
        <v>E35</v>
      </c>
      <c r="AHL10" s="111" t="str">
        <f t="shared" ref="AHL10:AJW10" ca="1" si="24">SUBSTITUTE(SUBSTITUTE(_xlfn.FORMULATEXT(AHL11),AHL9&amp;"!",""),"=","")</f>
        <v>F35</v>
      </c>
      <c r="AHM10" s="111" t="str">
        <f t="shared" ca="1" si="24"/>
        <v>G35</v>
      </c>
      <c r="AHN10" s="111" t="str">
        <f t="shared" ca="1" si="24"/>
        <v>H35</v>
      </c>
      <c r="AHO10" s="111" t="str">
        <f t="shared" ca="1" si="24"/>
        <v>I35</v>
      </c>
      <c r="AHP10" s="111" t="str">
        <f t="shared" ca="1" si="24"/>
        <v>J35</v>
      </c>
      <c r="AHQ10" s="111" t="str">
        <f t="shared" ca="1" si="24"/>
        <v>K35</v>
      </c>
      <c r="AHR10" s="111" t="str">
        <f t="shared" ca="1" si="24"/>
        <v>L35</v>
      </c>
      <c r="AHS10" s="111" t="str">
        <f t="shared" ca="1" si="24"/>
        <v>M35</v>
      </c>
      <c r="AHT10" s="111" t="str">
        <f t="shared" ca="1" si="24"/>
        <v>C36</v>
      </c>
      <c r="AHU10" s="111" t="str">
        <f t="shared" ca="1" si="24"/>
        <v>D36</v>
      </c>
      <c r="AHV10" s="111" t="str">
        <f t="shared" ca="1" si="24"/>
        <v>E36</v>
      </c>
      <c r="AHW10" s="111" t="str">
        <f t="shared" ca="1" si="24"/>
        <v>F36</v>
      </c>
      <c r="AHX10" s="111" t="str">
        <f t="shared" ca="1" si="24"/>
        <v>G36</v>
      </c>
      <c r="AHY10" s="111" t="str">
        <f t="shared" ca="1" si="24"/>
        <v>H36</v>
      </c>
      <c r="AHZ10" s="111" t="str">
        <f t="shared" ca="1" si="24"/>
        <v>I36</v>
      </c>
      <c r="AIA10" s="111" t="str">
        <f t="shared" ca="1" si="24"/>
        <v>J36</v>
      </c>
      <c r="AIB10" s="111" t="str">
        <f t="shared" ca="1" si="24"/>
        <v>K36</v>
      </c>
      <c r="AIC10" s="111" t="str">
        <f t="shared" ca="1" si="24"/>
        <v>L36</v>
      </c>
      <c r="AID10" s="111" t="str">
        <f t="shared" ca="1" si="24"/>
        <v>M36</v>
      </c>
      <c r="AIE10" s="111" t="str">
        <f t="shared" ca="1" si="24"/>
        <v>C37</v>
      </c>
      <c r="AIF10" s="111" t="str">
        <f t="shared" ca="1" si="24"/>
        <v>D37</v>
      </c>
      <c r="AIG10" s="111" t="str">
        <f t="shared" ca="1" si="24"/>
        <v>E37</v>
      </c>
      <c r="AIH10" s="111" t="str">
        <f t="shared" ca="1" si="24"/>
        <v>F37</v>
      </c>
      <c r="AII10" s="111" t="str">
        <f t="shared" ca="1" si="24"/>
        <v>G37</v>
      </c>
      <c r="AIJ10" s="111" t="str">
        <f t="shared" ca="1" si="24"/>
        <v>H37</v>
      </c>
      <c r="AIK10" s="111" t="str">
        <f t="shared" ca="1" si="24"/>
        <v>I37</v>
      </c>
      <c r="AIL10" s="111" t="str">
        <f t="shared" ca="1" si="24"/>
        <v>J37</v>
      </c>
      <c r="AIM10" s="111" t="str">
        <f t="shared" ca="1" si="24"/>
        <v>K37</v>
      </c>
      <c r="AIN10" s="111" t="str">
        <f t="shared" ca="1" si="24"/>
        <v>L37</v>
      </c>
      <c r="AIO10" s="111" t="str">
        <f t="shared" ca="1" si="24"/>
        <v>M37</v>
      </c>
      <c r="AIP10" s="111" t="str">
        <f t="shared" ca="1" si="24"/>
        <v>C38</v>
      </c>
      <c r="AIQ10" s="111" t="str">
        <f t="shared" ca="1" si="24"/>
        <v>D38</v>
      </c>
      <c r="AIR10" s="111" t="str">
        <f t="shared" ca="1" si="24"/>
        <v>E38</v>
      </c>
      <c r="AIS10" s="111" t="str">
        <f t="shared" ca="1" si="24"/>
        <v>F38</v>
      </c>
      <c r="AIT10" s="111" t="str">
        <f t="shared" ca="1" si="24"/>
        <v>G38</v>
      </c>
      <c r="AIU10" s="111" t="str">
        <f t="shared" ca="1" si="24"/>
        <v>H38</v>
      </c>
      <c r="AIV10" s="111" t="str">
        <f t="shared" ca="1" si="24"/>
        <v>I38</v>
      </c>
      <c r="AIW10" s="111" t="str">
        <f t="shared" ca="1" si="24"/>
        <v>J38</v>
      </c>
      <c r="AIX10" s="111" t="str">
        <f t="shared" ca="1" si="24"/>
        <v>K38</v>
      </c>
      <c r="AIY10" s="111" t="str">
        <f t="shared" ca="1" si="24"/>
        <v>L38</v>
      </c>
      <c r="AIZ10" s="111" t="str">
        <f t="shared" ca="1" si="24"/>
        <v>M38</v>
      </c>
      <c r="AJA10" s="111" t="str">
        <f t="shared" ca="1" si="24"/>
        <v>C39</v>
      </c>
      <c r="AJB10" s="111" t="str">
        <f t="shared" ca="1" si="24"/>
        <v>D39</v>
      </c>
      <c r="AJC10" s="111" t="str">
        <f t="shared" ca="1" si="24"/>
        <v>E39</v>
      </c>
      <c r="AJD10" s="111" t="str">
        <f t="shared" ca="1" si="24"/>
        <v>F39</v>
      </c>
      <c r="AJE10" s="111" t="str">
        <f t="shared" ca="1" si="24"/>
        <v>G39</v>
      </c>
      <c r="AJF10" s="111" t="str">
        <f t="shared" ca="1" si="24"/>
        <v>H39</v>
      </c>
      <c r="AJG10" s="111" t="str">
        <f t="shared" ca="1" si="24"/>
        <v>I39</v>
      </c>
      <c r="AJH10" s="111" t="str">
        <f t="shared" ca="1" si="24"/>
        <v>J39</v>
      </c>
      <c r="AJI10" s="111" t="str">
        <f t="shared" ca="1" si="24"/>
        <v>K39</v>
      </c>
      <c r="AJJ10" s="111" t="str">
        <f t="shared" ca="1" si="24"/>
        <v>L39</v>
      </c>
      <c r="AJK10" s="111" t="str">
        <f t="shared" ca="1" si="24"/>
        <v>M39</v>
      </c>
      <c r="AJL10" s="111" t="str">
        <f t="shared" ca="1" si="24"/>
        <v>C40</v>
      </c>
      <c r="AJM10" s="111" t="str">
        <f t="shared" ca="1" si="24"/>
        <v>D40</v>
      </c>
      <c r="AJN10" s="111" t="str">
        <f t="shared" ca="1" si="24"/>
        <v>E40</v>
      </c>
      <c r="AJO10" s="111" t="str">
        <f t="shared" ca="1" si="24"/>
        <v>F40</v>
      </c>
      <c r="AJP10" s="111" t="str">
        <f t="shared" ca="1" si="24"/>
        <v>G40</v>
      </c>
      <c r="AJQ10" s="111" t="str">
        <f t="shared" ca="1" si="24"/>
        <v>H40</v>
      </c>
      <c r="AJR10" s="111" t="str">
        <f t="shared" ca="1" si="24"/>
        <v>I40</v>
      </c>
      <c r="AJS10" s="111" t="str">
        <f t="shared" ca="1" si="24"/>
        <v>J40</v>
      </c>
      <c r="AJT10" s="111" t="str">
        <f t="shared" ca="1" si="24"/>
        <v>K40</v>
      </c>
      <c r="AJU10" s="111" t="str">
        <f t="shared" ca="1" si="24"/>
        <v>L40</v>
      </c>
      <c r="AJV10" s="111" t="str">
        <f t="shared" ca="1" si="24"/>
        <v>M40</v>
      </c>
      <c r="AJW10" s="111" t="str">
        <f t="shared" ca="1" si="24"/>
        <v>C41</v>
      </c>
      <c r="AJX10" s="111" t="str">
        <f t="shared" ref="AJX10:AMI10" ca="1" si="25">SUBSTITUTE(SUBSTITUTE(_xlfn.FORMULATEXT(AJX11),AJX9&amp;"!",""),"=","")</f>
        <v>D41</v>
      </c>
      <c r="AJY10" s="111" t="str">
        <f t="shared" ca="1" si="25"/>
        <v>E41</v>
      </c>
      <c r="AJZ10" s="111" t="str">
        <f t="shared" ca="1" si="25"/>
        <v>F41</v>
      </c>
      <c r="AKA10" s="111" t="str">
        <f t="shared" ca="1" si="25"/>
        <v>G41</v>
      </c>
      <c r="AKB10" s="111" t="str">
        <f t="shared" ca="1" si="25"/>
        <v>H41</v>
      </c>
      <c r="AKC10" s="111" t="str">
        <f t="shared" ca="1" si="25"/>
        <v>I41</v>
      </c>
      <c r="AKD10" s="111" t="str">
        <f t="shared" ca="1" si="25"/>
        <v>J41</v>
      </c>
      <c r="AKE10" s="111" t="str">
        <f t="shared" ca="1" si="25"/>
        <v>K41</v>
      </c>
      <c r="AKF10" s="111" t="str">
        <f t="shared" ca="1" si="25"/>
        <v>L41</v>
      </c>
      <c r="AKG10" s="111" t="str">
        <f t="shared" ca="1" si="25"/>
        <v>M41</v>
      </c>
      <c r="AKH10" s="111" t="str">
        <f t="shared" ca="1" si="25"/>
        <v>C42</v>
      </c>
      <c r="AKI10" s="111" t="str">
        <f t="shared" ca="1" si="25"/>
        <v>D42</v>
      </c>
      <c r="AKJ10" s="111" t="str">
        <f t="shared" ca="1" si="25"/>
        <v>E42</v>
      </c>
      <c r="AKK10" s="111" t="str">
        <f t="shared" ca="1" si="25"/>
        <v>F42</v>
      </c>
      <c r="AKL10" s="111" t="str">
        <f t="shared" ca="1" si="25"/>
        <v>G42</v>
      </c>
      <c r="AKM10" s="111" t="str">
        <f t="shared" ca="1" si="25"/>
        <v>H42</v>
      </c>
      <c r="AKN10" s="111" t="str">
        <f t="shared" ca="1" si="25"/>
        <v>I42</v>
      </c>
      <c r="AKO10" s="111" t="str">
        <f t="shared" ca="1" si="25"/>
        <v>J42</v>
      </c>
      <c r="AKP10" s="111" t="str">
        <f t="shared" ca="1" si="25"/>
        <v>K42</v>
      </c>
      <c r="AKQ10" s="111" t="str">
        <f t="shared" ca="1" si="25"/>
        <v>L42</v>
      </c>
      <c r="AKR10" s="111" t="str">
        <f t="shared" ca="1" si="25"/>
        <v>M42</v>
      </c>
      <c r="AKS10" s="111" t="str">
        <f t="shared" ca="1" si="25"/>
        <v>C43</v>
      </c>
      <c r="AKT10" s="111" t="str">
        <f t="shared" ca="1" si="25"/>
        <v>D43</v>
      </c>
      <c r="AKU10" s="111" t="str">
        <f t="shared" ca="1" si="25"/>
        <v>E43</v>
      </c>
      <c r="AKV10" s="111" t="str">
        <f t="shared" ca="1" si="25"/>
        <v>F43</v>
      </c>
      <c r="AKW10" s="111" t="str">
        <f t="shared" ca="1" si="25"/>
        <v>G43</v>
      </c>
      <c r="AKX10" s="111" t="str">
        <f t="shared" ca="1" si="25"/>
        <v>H43</v>
      </c>
      <c r="AKY10" s="111" t="str">
        <f t="shared" ca="1" si="25"/>
        <v>I43</v>
      </c>
      <c r="AKZ10" s="111" t="str">
        <f t="shared" ca="1" si="25"/>
        <v>J43</v>
      </c>
      <c r="ALA10" s="111" t="str">
        <f t="shared" ca="1" si="25"/>
        <v>K43</v>
      </c>
      <c r="ALB10" s="111" t="str">
        <f t="shared" ca="1" si="25"/>
        <v>L43</v>
      </c>
      <c r="ALC10" s="111" t="str">
        <f t="shared" ca="1" si="25"/>
        <v>M43</v>
      </c>
      <c r="ALD10" s="111" t="str">
        <f t="shared" ca="1" si="25"/>
        <v>C44</v>
      </c>
      <c r="ALE10" s="111" t="str">
        <f t="shared" ca="1" si="25"/>
        <v>D44</v>
      </c>
      <c r="ALF10" s="111" t="str">
        <f t="shared" ca="1" si="25"/>
        <v>E44</v>
      </c>
      <c r="ALG10" s="111" t="str">
        <f t="shared" ca="1" si="25"/>
        <v>F44</v>
      </c>
      <c r="ALH10" s="111" t="str">
        <f t="shared" ca="1" si="25"/>
        <v>G44</v>
      </c>
      <c r="ALI10" s="111" t="str">
        <f t="shared" ca="1" si="25"/>
        <v>H44</v>
      </c>
      <c r="ALJ10" s="111" t="str">
        <f t="shared" ca="1" si="25"/>
        <v>I44</v>
      </c>
      <c r="ALK10" s="111" t="str">
        <f t="shared" ca="1" si="25"/>
        <v>J44</v>
      </c>
      <c r="ALL10" s="111" t="str">
        <f t="shared" ca="1" si="25"/>
        <v>K44</v>
      </c>
      <c r="ALM10" s="111" t="str">
        <f t="shared" ca="1" si="25"/>
        <v>L44</v>
      </c>
      <c r="ALN10" s="111" t="str">
        <f t="shared" ca="1" si="25"/>
        <v>M44</v>
      </c>
      <c r="ALO10" s="111" t="str">
        <f t="shared" ca="1" si="25"/>
        <v>C45</v>
      </c>
      <c r="ALP10" s="111" t="str">
        <f t="shared" ca="1" si="25"/>
        <v>D45</v>
      </c>
      <c r="ALQ10" s="111" t="str">
        <f t="shared" ca="1" si="25"/>
        <v>E45</v>
      </c>
      <c r="ALR10" s="111" t="str">
        <f t="shared" ca="1" si="25"/>
        <v>F45</v>
      </c>
      <c r="ALS10" s="111" t="str">
        <f t="shared" ca="1" si="25"/>
        <v>G45</v>
      </c>
      <c r="ALT10" s="111" t="str">
        <f t="shared" ca="1" si="25"/>
        <v>H45</v>
      </c>
      <c r="ALU10" s="111" t="str">
        <f t="shared" ca="1" si="25"/>
        <v>I45</v>
      </c>
      <c r="ALV10" s="111" t="str">
        <f t="shared" ca="1" si="25"/>
        <v>J45</v>
      </c>
      <c r="ALW10" s="111" t="str">
        <f t="shared" ca="1" si="25"/>
        <v>K45</v>
      </c>
      <c r="ALX10" s="111" t="str">
        <f t="shared" ca="1" si="25"/>
        <v>L45</v>
      </c>
      <c r="ALY10" s="111" t="str">
        <f t="shared" ca="1" si="25"/>
        <v>M45</v>
      </c>
      <c r="ALZ10" s="111" t="str">
        <f t="shared" ca="1" si="25"/>
        <v>C46</v>
      </c>
      <c r="AMA10" s="111" t="str">
        <f t="shared" ca="1" si="25"/>
        <v>D46</v>
      </c>
      <c r="AMB10" s="111" t="str">
        <f t="shared" ca="1" si="25"/>
        <v>E46</v>
      </c>
      <c r="AMC10" s="111" t="str">
        <f t="shared" ca="1" si="25"/>
        <v>F46</v>
      </c>
      <c r="AMD10" s="111" t="str">
        <f t="shared" ca="1" si="25"/>
        <v>G46</v>
      </c>
      <c r="AME10" s="111" t="str">
        <f t="shared" ca="1" si="25"/>
        <v>H46</v>
      </c>
      <c r="AMF10" s="111" t="str">
        <f t="shared" ca="1" si="25"/>
        <v>I46</v>
      </c>
      <c r="AMG10" s="111" t="str">
        <f t="shared" ca="1" si="25"/>
        <v>J46</v>
      </c>
      <c r="AMH10" s="111" t="str">
        <f t="shared" ca="1" si="25"/>
        <v>K46</v>
      </c>
      <c r="AMI10" s="111" t="str">
        <f t="shared" ca="1" si="25"/>
        <v>L46</v>
      </c>
      <c r="AMJ10" s="111" t="str">
        <f t="shared" ref="AMJ10:AOU10" ca="1" si="26">SUBSTITUTE(SUBSTITUTE(_xlfn.FORMULATEXT(AMJ11),AMJ9&amp;"!",""),"=","")</f>
        <v>M46</v>
      </c>
      <c r="AMK10" s="111" t="str">
        <f t="shared" ca="1" si="26"/>
        <v>C47</v>
      </c>
      <c r="AML10" s="111" t="str">
        <f t="shared" ca="1" si="26"/>
        <v>D47</v>
      </c>
      <c r="AMM10" s="111" t="str">
        <f t="shared" ca="1" si="26"/>
        <v>E47</v>
      </c>
      <c r="AMN10" s="111" t="str">
        <f t="shared" ca="1" si="26"/>
        <v>F47</v>
      </c>
      <c r="AMO10" s="111" t="str">
        <f t="shared" ca="1" si="26"/>
        <v>G47</v>
      </c>
      <c r="AMP10" s="111" t="str">
        <f t="shared" ca="1" si="26"/>
        <v>H47</v>
      </c>
      <c r="AMQ10" s="111" t="str">
        <f t="shared" ca="1" si="26"/>
        <v>I47</v>
      </c>
      <c r="AMR10" s="111" t="str">
        <f t="shared" ca="1" si="26"/>
        <v>J47</v>
      </c>
      <c r="AMS10" s="111" t="str">
        <f t="shared" ca="1" si="26"/>
        <v>K47</v>
      </c>
      <c r="AMT10" s="111" t="str">
        <f t="shared" ca="1" si="26"/>
        <v>L47</v>
      </c>
      <c r="AMU10" s="111" t="str">
        <f t="shared" ca="1" si="26"/>
        <v>M47</v>
      </c>
      <c r="AMV10" s="111" t="str">
        <f t="shared" ca="1" si="26"/>
        <v>C48</v>
      </c>
      <c r="AMW10" s="111" t="str">
        <f t="shared" ca="1" si="26"/>
        <v>D48</v>
      </c>
      <c r="AMX10" s="111" t="str">
        <f t="shared" ca="1" si="26"/>
        <v>E48</v>
      </c>
      <c r="AMY10" s="111" t="str">
        <f t="shared" ca="1" si="26"/>
        <v>F48</v>
      </c>
      <c r="AMZ10" s="111" t="str">
        <f t="shared" ca="1" si="26"/>
        <v>G48</v>
      </c>
      <c r="ANA10" s="111" t="str">
        <f t="shared" ca="1" si="26"/>
        <v>H48</v>
      </c>
      <c r="ANB10" s="111" t="str">
        <f t="shared" ca="1" si="26"/>
        <v>I48</v>
      </c>
      <c r="ANC10" s="111" t="str">
        <f t="shared" ca="1" si="26"/>
        <v>J48</v>
      </c>
      <c r="AND10" s="111" t="str">
        <f t="shared" ca="1" si="26"/>
        <v>K48</v>
      </c>
      <c r="ANE10" s="111" t="str">
        <f t="shared" ca="1" si="26"/>
        <v>L48</v>
      </c>
      <c r="ANF10" s="111" t="str">
        <f t="shared" ca="1" si="26"/>
        <v>M48</v>
      </c>
      <c r="ANG10" s="111" t="str">
        <f t="shared" ca="1" si="26"/>
        <v>C49</v>
      </c>
      <c r="ANH10" s="111" t="str">
        <f t="shared" ca="1" si="26"/>
        <v>D49</v>
      </c>
      <c r="ANI10" s="111" t="str">
        <f t="shared" ca="1" si="26"/>
        <v>E49</v>
      </c>
      <c r="ANJ10" s="111" t="str">
        <f t="shared" ca="1" si="26"/>
        <v>F49</v>
      </c>
      <c r="ANK10" s="111" t="str">
        <f t="shared" ca="1" si="26"/>
        <v>G49</v>
      </c>
      <c r="ANL10" s="111" t="str">
        <f t="shared" ca="1" si="26"/>
        <v>H49</v>
      </c>
      <c r="ANM10" s="111" t="str">
        <f t="shared" ca="1" si="26"/>
        <v>I49</v>
      </c>
      <c r="ANN10" s="111" t="str">
        <f t="shared" ca="1" si="26"/>
        <v>J49</v>
      </c>
      <c r="ANO10" s="111" t="str">
        <f t="shared" ca="1" si="26"/>
        <v>K49</v>
      </c>
      <c r="ANP10" s="111" t="str">
        <f t="shared" ca="1" si="26"/>
        <v>L49</v>
      </c>
      <c r="ANQ10" s="111" t="str">
        <f t="shared" ca="1" si="26"/>
        <v>M49</v>
      </c>
      <c r="ANR10" s="111" t="str">
        <f t="shared" ca="1" si="26"/>
        <v>C50</v>
      </c>
      <c r="ANS10" s="111" t="str">
        <f t="shared" ca="1" si="26"/>
        <v>D50</v>
      </c>
      <c r="ANT10" s="111" t="str">
        <f t="shared" ca="1" si="26"/>
        <v>E50</v>
      </c>
      <c r="ANU10" s="111" t="str">
        <f t="shared" ca="1" si="26"/>
        <v>F50</v>
      </c>
      <c r="ANV10" s="111" t="str">
        <f t="shared" ca="1" si="26"/>
        <v>G50</v>
      </c>
      <c r="ANW10" s="111" t="str">
        <f t="shared" ca="1" si="26"/>
        <v>H50</v>
      </c>
      <c r="ANX10" s="111" t="str">
        <f t="shared" ca="1" si="26"/>
        <v>I50</v>
      </c>
      <c r="ANY10" s="111" t="str">
        <f t="shared" ca="1" si="26"/>
        <v>J50</v>
      </c>
      <c r="ANZ10" s="111" t="str">
        <f t="shared" ca="1" si="26"/>
        <v>K50</v>
      </c>
      <c r="AOA10" s="111" t="str">
        <f t="shared" ca="1" si="26"/>
        <v>L50</v>
      </c>
      <c r="AOB10" s="111" t="str">
        <f t="shared" ca="1" si="26"/>
        <v>M50</v>
      </c>
      <c r="AOC10" s="111" t="str">
        <f t="shared" ca="1" si="26"/>
        <v>C51</v>
      </c>
      <c r="AOD10" s="111" t="str">
        <f t="shared" ca="1" si="26"/>
        <v>D51</v>
      </c>
      <c r="AOE10" s="111" t="str">
        <f t="shared" ca="1" si="26"/>
        <v>E51</v>
      </c>
      <c r="AOF10" s="111" t="str">
        <f t="shared" ca="1" si="26"/>
        <v>F51</v>
      </c>
      <c r="AOG10" s="111" t="str">
        <f t="shared" ca="1" si="26"/>
        <v>G51</v>
      </c>
      <c r="AOH10" s="111" t="str">
        <f t="shared" ca="1" si="26"/>
        <v>H51</v>
      </c>
      <c r="AOI10" s="111" t="str">
        <f t="shared" ca="1" si="26"/>
        <v>I51</v>
      </c>
      <c r="AOJ10" s="111" t="str">
        <f t="shared" ca="1" si="26"/>
        <v>J51</v>
      </c>
      <c r="AOK10" s="111" t="str">
        <f t="shared" ca="1" si="26"/>
        <v>K51</v>
      </c>
      <c r="AOL10" s="111" t="str">
        <f t="shared" ca="1" si="26"/>
        <v>L51</v>
      </c>
      <c r="AOM10" s="111" t="str">
        <f t="shared" ca="1" si="26"/>
        <v>M51</v>
      </c>
      <c r="AON10" s="111" t="str">
        <f t="shared" ca="1" si="26"/>
        <v>C52</v>
      </c>
      <c r="AOO10" s="111" t="str">
        <f t="shared" ca="1" si="26"/>
        <v>D52</v>
      </c>
      <c r="AOP10" s="111" t="str">
        <f t="shared" ca="1" si="26"/>
        <v>E52</v>
      </c>
      <c r="AOQ10" s="111" t="str">
        <f t="shared" ca="1" si="26"/>
        <v>F52</v>
      </c>
      <c r="AOR10" s="111" t="str">
        <f t="shared" ca="1" si="26"/>
        <v>G52</v>
      </c>
      <c r="AOS10" s="111" t="str">
        <f t="shared" ca="1" si="26"/>
        <v>H52</v>
      </c>
      <c r="AOT10" s="111" t="str">
        <f t="shared" ca="1" si="26"/>
        <v>I52</v>
      </c>
      <c r="AOU10" s="111" t="str">
        <f t="shared" ca="1" si="26"/>
        <v>J52</v>
      </c>
      <c r="AOV10" s="111" t="str">
        <f t="shared" ref="AOV10:ARG10" ca="1" si="27">SUBSTITUTE(SUBSTITUTE(_xlfn.FORMULATEXT(AOV11),AOV9&amp;"!",""),"=","")</f>
        <v>K52</v>
      </c>
      <c r="AOW10" s="111" t="str">
        <f t="shared" ca="1" si="27"/>
        <v>L52</v>
      </c>
      <c r="AOX10" s="111" t="str">
        <f t="shared" ca="1" si="27"/>
        <v>M52</v>
      </c>
      <c r="AOY10" s="111" t="str">
        <f t="shared" ca="1" si="27"/>
        <v>C53</v>
      </c>
      <c r="AOZ10" s="111" t="str">
        <f t="shared" ca="1" si="27"/>
        <v>D53</v>
      </c>
      <c r="APA10" s="111" t="str">
        <f t="shared" ca="1" si="27"/>
        <v>E53</v>
      </c>
      <c r="APB10" s="111" t="str">
        <f t="shared" ca="1" si="27"/>
        <v>F53</v>
      </c>
      <c r="APC10" s="111" t="str">
        <f t="shared" ca="1" si="27"/>
        <v>G53</v>
      </c>
      <c r="APD10" s="111" t="str">
        <f t="shared" ca="1" si="27"/>
        <v>H53</v>
      </c>
      <c r="APE10" s="111" t="str">
        <f t="shared" ca="1" si="27"/>
        <v>I53</v>
      </c>
      <c r="APF10" s="111" t="str">
        <f t="shared" ca="1" si="27"/>
        <v>J53</v>
      </c>
      <c r="APG10" s="111" t="str">
        <f t="shared" ca="1" si="27"/>
        <v>K53</v>
      </c>
      <c r="APH10" s="111" t="str">
        <f t="shared" ca="1" si="27"/>
        <v>L53</v>
      </c>
      <c r="API10" s="111" t="str">
        <f t="shared" ca="1" si="27"/>
        <v>M53</v>
      </c>
      <c r="APJ10" s="111" t="str">
        <f t="shared" ca="1" si="27"/>
        <v>C54</v>
      </c>
      <c r="APK10" s="111" t="str">
        <f t="shared" ca="1" si="27"/>
        <v>D54</v>
      </c>
      <c r="APL10" s="111" t="str">
        <f t="shared" ca="1" si="27"/>
        <v>E54</v>
      </c>
      <c r="APM10" s="111" t="str">
        <f t="shared" ca="1" si="27"/>
        <v>F54</v>
      </c>
      <c r="APN10" s="111" t="str">
        <f t="shared" ca="1" si="27"/>
        <v>G54</v>
      </c>
      <c r="APO10" s="111" t="str">
        <f t="shared" ca="1" si="27"/>
        <v>H54</v>
      </c>
      <c r="APP10" s="111" t="str">
        <f t="shared" ca="1" si="27"/>
        <v>I54</v>
      </c>
      <c r="APQ10" s="111" t="str">
        <f t="shared" ca="1" si="27"/>
        <v>J54</v>
      </c>
      <c r="APR10" s="111" t="str">
        <f t="shared" ca="1" si="27"/>
        <v>K54</v>
      </c>
      <c r="APS10" s="111" t="str">
        <f t="shared" ca="1" si="27"/>
        <v>L54</v>
      </c>
      <c r="APT10" s="111" t="str">
        <f t="shared" ca="1" si="27"/>
        <v>M54</v>
      </c>
      <c r="APU10" s="111" t="str">
        <f t="shared" ca="1" si="27"/>
        <v>C55</v>
      </c>
      <c r="APV10" s="111" t="str">
        <f t="shared" ca="1" si="27"/>
        <v>D55</v>
      </c>
      <c r="APW10" s="111" t="str">
        <f t="shared" ca="1" si="27"/>
        <v>E55</v>
      </c>
      <c r="APX10" s="111" t="str">
        <f t="shared" ca="1" si="27"/>
        <v>F55</v>
      </c>
      <c r="APY10" s="111" t="str">
        <f t="shared" ca="1" si="27"/>
        <v>G55</v>
      </c>
      <c r="APZ10" s="111" t="str">
        <f t="shared" ca="1" si="27"/>
        <v>H55</v>
      </c>
      <c r="AQA10" s="111" t="str">
        <f t="shared" ca="1" si="27"/>
        <v>I55</v>
      </c>
      <c r="AQB10" s="111" t="str">
        <f t="shared" ca="1" si="27"/>
        <v>J55</v>
      </c>
      <c r="AQC10" s="111" t="str">
        <f t="shared" ca="1" si="27"/>
        <v>K55</v>
      </c>
      <c r="AQD10" s="111" t="str">
        <f t="shared" ca="1" si="27"/>
        <v>L55</v>
      </c>
      <c r="AQE10" s="111" t="str">
        <f t="shared" ca="1" si="27"/>
        <v>M55</v>
      </c>
      <c r="AQF10" s="111" t="str">
        <f t="shared" ca="1" si="27"/>
        <v>C56</v>
      </c>
      <c r="AQG10" s="111" t="str">
        <f t="shared" ca="1" si="27"/>
        <v>D56</v>
      </c>
      <c r="AQH10" s="111" t="str">
        <f t="shared" ca="1" si="27"/>
        <v>E56</v>
      </c>
      <c r="AQI10" s="111" t="str">
        <f t="shared" ca="1" si="27"/>
        <v>F56</v>
      </c>
      <c r="AQJ10" s="111" t="str">
        <f t="shared" ca="1" si="27"/>
        <v>G56</v>
      </c>
      <c r="AQK10" s="111" t="str">
        <f t="shared" ca="1" si="27"/>
        <v>H56</v>
      </c>
      <c r="AQL10" s="111" t="str">
        <f t="shared" ca="1" si="27"/>
        <v>I56</v>
      </c>
      <c r="AQM10" s="111" t="str">
        <f t="shared" ca="1" si="27"/>
        <v>J56</v>
      </c>
      <c r="AQN10" s="111" t="str">
        <f t="shared" ca="1" si="27"/>
        <v>K56</v>
      </c>
      <c r="AQO10" s="111" t="str">
        <f t="shared" ca="1" si="27"/>
        <v>L56</v>
      </c>
      <c r="AQP10" s="111" t="str">
        <f t="shared" ca="1" si="27"/>
        <v>M56</v>
      </c>
      <c r="AQQ10" s="111" t="str">
        <f t="shared" ca="1" si="27"/>
        <v>C57</v>
      </c>
      <c r="AQR10" s="111" t="str">
        <f t="shared" ca="1" si="27"/>
        <v>D57</v>
      </c>
      <c r="AQS10" s="111" t="str">
        <f t="shared" ca="1" si="27"/>
        <v>E57</v>
      </c>
      <c r="AQT10" s="111" t="str">
        <f t="shared" ca="1" si="27"/>
        <v>F57</v>
      </c>
      <c r="AQU10" s="111" t="str">
        <f t="shared" ca="1" si="27"/>
        <v>G57</v>
      </c>
      <c r="AQV10" s="111" t="str">
        <f t="shared" ca="1" si="27"/>
        <v>H57</v>
      </c>
      <c r="AQW10" s="111" t="str">
        <f t="shared" ca="1" si="27"/>
        <v>I57</v>
      </c>
      <c r="AQX10" s="111" t="str">
        <f t="shared" ca="1" si="27"/>
        <v>J57</v>
      </c>
      <c r="AQY10" s="111" t="str">
        <f t="shared" ca="1" si="27"/>
        <v>K57</v>
      </c>
      <c r="AQZ10" s="111" t="str">
        <f t="shared" ca="1" si="27"/>
        <v>L57</v>
      </c>
      <c r="ARA10" s="111" t="str">
        <f t="shared" ca="1" si="27"/>
        <v>M57</v>
      </c>
      <c r="ARB10" s="111" t="str">
        <f t="shared" ca="1" si="27"/>
        <v>C58</v>
      </c>
      <c r="ARC10" s="111" t="str">
        <f t="shared" ca="1" si="27"/>
        <v>D58</v>
      </c>
      <c r="ARD10" s="111" t="str">
        <f t="shared" ca="1" si="27"/>
        <v>E58</v>
      </c>
      <c r="ARE10" s="111" t="str">
        <f t="shared" ca="1" si="27"/>
        <v>F58</v>
      </c>
      <c r="ARF10" s="111" t="str">
        <f t="shared" ca="1" si="27"/>
        <v>G58</v>
      </c>
      <c r="ARG10" s="111" t="str">
        <f t="shared" ca="1" si="27"/>
        <v>H58</v>
      </c>
      <c r="ARH10" s="111" t="str">
        <f t="shared" ref="ARH10:ATS10" ca="1" si="28">SUBSTITUTE(SUBSTITUTE(_xlfn.FORMULATEXT(ARH11),ARH9&amp;"!",""),"=","")</f>
        <v>I58</v>
      </c>
      <c r="ARI10" s="111" t="str">
        <f t="shared" ca="1" si="28"/>
        <v>J58</v>
      </c>
      <c r="ARJ10" s="111" t="str">
        <f t="shared" ca="1" si="28"/>
        <v>K58</v>
      </c>
      <c r="ARK10" s="111" t="str">
        <f t="shared" ca="1" si="28"/>
        <v>L58</v>
      </c>
      <c r="ARL10" s="111" t="str">
        <f t="shared" ca="1" si="28"/>
        <v>M58</v>
      </c>
      <c r="ARM10" s="111" t="str">
        <f t="shared" ca="1" si="28"/>
        <v>C59</v>
      </c>
      <c r="ARN10" s="111" t="str">
        <f t="shared" ca="1" si="28"/>
        <v>D59</v>
      </c>
      <c r="ARO10" s="111" t="str">
        <f t="shared" ca="1" si="28"/>
        <v>E59</v>
      </c>
      <c r="ARP10" s="111" t="str">
        <f t="shared" ca="1" si="28"/>
        <v>F59</v>
      </c>
      <c r="ARQ10" s="111" t="str">
        <f t="shared" ca="1" si="28"/>
        <v>G59</v>
      </c>
      <c r="ARR10" s="111" t="str">
        <f t="shared" ca="1" si="28"/>
        <v>H59</v>
      </c>
      <c r="ARS10" s="111" t="str">
        <f t="shared" ca="1" si="28"/>
        <v>I59</v>
      </c>
      <c r="ART10" s="111" t="str">
        <f t="shared" ca="1" si="28"/>
        <v>J59</v>
      </c>
      <c r="ARU10" s="111" t="str">
        <f t="shared" ca="1" si="28"/>
        <v>K59</v>
      </c>
      <c r="ARV10" s="111" t="str">
        <f t="shared" ca="1" si="28"/>
        <v>L59</v>
      </c>
      <c r="ARW10" s="111" t="str">
        <f t="shared" ca="1" si="28"/>
        <v>M59</v>
      </c>
      <c r="ARX10" s="111" t="str">
        <f t="shared" ca="1" si="28"/>
        <v>C60</v>
      </c>
      <c r="ARY10" s="111" t="str">
        <f t="shared" ca="1" si="28"/>
        <v>D60</v>
      </c>
      <c r="ARZ10" s="111" t="str">
        <f t="shared" ca="1" si="28"/>
        <v>E60</v>
      </c>
      <c r="ASA10" s="111" t="str">
        <f t="shared" ca="1" si="28"/>
        <v>F60</v>
      </c>
      <c r="ASB10" s="111" t="str">
        <f t="shared" ca="1" si="28"/>
        <v>G60</v>
      </c>
      <c r="ASC10" s="111" t="str">
        <f t="shared" ca="1" si="28"/>
        <v>H60</v>
      </c>
      <c r="ASD10" s="111" t="str">
        <f t="shared" ca="1" si="28"/>
        <v>I60</v>
      </c>
      <c r="ASE10" s="111" t="str">
        <f t="shared" ca="1" si="28"/>
        <v>J60</v>
      </c>
      <c r="ASF10" s="111" t="str">
        <f t="shared" ca="1" si="28"/>
        <v>K60</v>
      </c>
      <c r="ASG10" s="111" t="str">
        <f t="shared" ca="1" si="28"/>
        <v>L60</v>
      </c>
      <c r="ASH10" s="111" t="str">
        <f t="shared" ca="1" si="28"/>
        <v>M60</v>
      </c>
      <c r="ASI10" s="111" t="str">
        <f t="shared" ca="1" si="28"/>
        <v>C61</v>
      </c>
      <c r="ASJ10" s="111" t="str">
        <f t="shared" ca="1" si="28"/>
        <v>D61</v>
      </c>
      <c r="ASK10" s="111" t="str">
        <f t="shared" ca="1" si="28"/>
        <v>E61</v>
      </c>
      <c r="ASL10" s="111" t="str">
        <f t="shared" ca="1" si="28"/>
        <v>F61</v>
      </c>
      <c r="ASM10" s="111" t="str">
        <f t="shared" ca="1" si="28"/>
        <v>G61</v>
      </c>
      <c r="ASN10" s="111" t="str">
        <f t="shared" ca="1" si="28"/>
        <v>H61</v>
      </c>
      <c r="ASO10" s="111" t="str">
        <f t="shared" ca="1" si="28"/>
        <v>I61</v>
      </c>
      <c r="ASP10" s="111" t="str">
        <f t="shared" ca="1" si="28"/>
        <v>J61</v>
      </c>
      <c r="ASQ10" s="111" t="str">
        <f t="shared" ca="1" si="28"/>
        <v>K61</v>
      </c>
      <c r="ASR10" s="111" t="str">
        <f t="shared" ca="1" si="28"/>
        <v>L61</v>
      </c>
      <c r="ASS10" s="111" t="str">
        <f t="shared" ca="1" si="28"/>
        <v>M61</v>
      </c>
      <c r="AST10" s="111" t="str">
        <f t="shared" ca="1" si="28"/>
        <v>C62</v>
      </c>
      <c r="ASU10" s="111" t="str">
        <f t="shared" ca="1" si="28"/>
        <v>D62</v>
      </c>
      <c r="ASV10" s="111" t="str">
        <f t="shared" ca="1" si="28"/>
        <v>E62</v>
      </c>
      <c r="ASW10" s="111" t="str">
        <f t="shared" ca="1" si="28"/>
        <v>F62</v>
      </c>
      <c r="ASX10" s="111" t="str">
        <f t="shared" ca="1" si="28"/>
        <v>G62</v>
      </c>
      <c r="ASY10" s="111" t="str">
        <f t="shared" ca="1" si="28"/>
        <v>H62</v>
      </c>
      <c r="ASZ10" s="111" t="str">
        <f t="shared" ca="1" si="28"/>
        <v>I62</v>
      </c>
      <c r="ATA10" s="111" t="str">
        <f t="shared" ca="1" si="28"/>
        <v>J62</v>
      </c>
      <c r="ATB10" s="111" t="str">
        <f t="shared" ca="1" si="28"/>
        <v>K62</v>
      </c>
      <c r="ATC10" s="111" t="str">
        <f t="shared" ca="1" si="28"/>
        <v>L62</v>
      </c>
      <c r="ATD10" s="111" t="str">
        <f t="shared" ca="1" si="28"/>
        <v>M62</v>
      </c>
      <c r="ATE10" s="111" t="str">
        <f t="shared" ca="1" si="28"/>
        <v>C63</v>
      </c>
      <c r="ATF10" s="111" t="str">
        <f t="shared" ca="1" si="28"/>
        <v>D63</v>
      </c>
      <c r="ATG10" s="111" t="str">
        <f t="shared" ca="1" si="28"/>
        <v>E63</v>
      </c>
      <c r="ATH10" s="111" t="str">
        <f t="shared" ca="1" si="28"/>
        <v>F63</v>
      </c>
      <c r="ATI10" s="111" t="str">
        <f t="shared" ca="1" si="28"/>
        <v>G63</v>
      </c>
      <c r="ATJ10" s="111" t="str">
        <f t="shared" ca="1" si="28"/>
        <v>H63</v>
      </c>
      <c r="ATK10" s="111" t="str">
        <f t="shared" ca="1" si="28"/>
        <v>I63</v>
      </c>
      <c r="ATL10" s="111" t="str">
        <f t="shared" ca="1" si="28"/>
        <v>J63</v>
      </c>
      <c r="ATM10" s="111" t="str">
        <f t="shared" ca="1" si="28"/>
        <v>K63</v>
      </c>
      <c r="ATN10" s="111" t="str">
        <f t="shared" ca="1" si="28"/>
        <v>L63</v>
      </c>
      <c r="ATO10" s="111" t="str">
        <f t="shared" ca="1" si="28"/>
        <v>M63</v>
      </c>
      <c r="ATP10" s="111" t="str">
        <f t="shared" ca="1" si="28"/>
        <v>C64</v>
      </c>
      <c r="ATQ10" s="111" t="str">
        <f t="shared" ca="1" si="28"/>
        <v>D64</v>
      </c>
      <c r="ATR10" s="111" t="str">
        <f t="shared" ca="1" si="28"/>
        <v>E64</v>
      </c>
      <c r="ATS10" s="111" t="str">
        <f t="shared" ca="1" si="28"/>
        <v>F64</v>
      </c>
      <c r="ATT10" s="111" t="str">
        <f t="shared" ref="ATT10:AWE10" ca="1" si="29">SUBSTITUTE(SUBSTITUTE(_xlfn.FORMULATEXT(ATT11),ATT9&amp;"!",""),"=","")</f>
        <v>G64</v>
      </c>
      <c r="ATU10" s="111" t="str">
        <f t="shared" ca="1" si="29"/>
        <v>H64</v>
      </c>
      <c r="ATV10" s="111" t="str">
        <f t="shared" ca="1" si="29"/>
        <v>I64</v>
      </c>
      <c r="ATW10" s="111" t="str">
        <f t="shared" ca="1" si="29"/>
        <v>J64</v>
      </c>
      <c r="ATX10" s="111" t="str">
        <f t="shared" ca="1" si="29"/>
        <v>K64</v>
      </c>
      <c r="ATY10" s="111" t="str">
        <f t="shared" ca="1" si="29"/>
        <v>L64</v>
      </c>
      <c r="ATZ10" s="111" t="str">
        <f t="shared" ca="1" si="29"/>
        <v>M64</v>
      </c>
      <c r="AUA10" s="111" t="str">
        <f t="shared" ca="1" si="29"/>
        <v>C65</v>
      </c>
      <c r="AUB10" s="111" t="str">
        <f t="shared" ca="1" si="29"/>
        <v>D65</v>
      </c>
      <c r="AUC10" s="111" t="str">
        <f t="shared" ca="1" si="29"/>
        <v>E65</v>
      </c>
      <c r="AUD10" s="111" t="str">
        <f t="shared" ca="1" si="29"/>
        <v>F65</v>
      </c>
      <c r="AUE10" s="111" t="str">
        <f t="shared" ca="1" si="29"/>
        <v>G65</v>
      </c>
      <c r="AUF10" s="111" t="str">
        <f t="shared" ca="1" si="29"/>
        <v>H65</v>
      </c>
      <c r="AUG10" s="111" t="str">
        <f t="shared" ca="1" si="29"/>
        <v>I65</v>
      </c>
      <c r="AUH10" s="111" t="str">
        <f t="shared" ca="1" si="29"/>
        <v>J65</v>
      </c>
      <c r="AUI10" s="111" t="str">
        <f t="shared" ca="1" si="29"/>
        <v>K65</v>
      </c>
      <c r="AUJ10" s="111" t="str">
        <f t="shared" ca="1" si="29"/>
        <v>L65</v>
      </c>
      <c r="AUK10" s="111" t="str">
        <f t="shared" ca="1" si="29"/>
        <v>M65</v>
      </c>
      <c r="AUL10" s="111" t="str">
        <f t="shared" ca="1" si="29"/>
        <v>C66</v>
      </c>
      <c r="AUM10" s="111" t="str">
        <f t="shared" ca="1" si="29"/>
        <v>D66</v>
      </c>
      <c r="AUN10" s="111" t="str">
        <f t="shared" ca="1" si="29"/>
        <v>E66</v>
      </c>
      <c r="AUO10" s="111" t="str">
        <f t="shared" ca="1" si="29"/>
        <v>F66</v>
      </c>
      <c r="AUP10" s="111" t="str">
        <f t="shared" ca="1" si="29"/>
        <v>G66</v>
      </c>
      <c r="AUQ10" s="111" t="str">
        <f t="shared" ca="1" si="29"/>
        <v>H66</v>
      </c>
      <c r="AUR10" s="111" t="str">
        <f t="shared" ca="1" si="29"/>
        <v>I66</v>
      </c>
      <c r="AUS10" s="111" t="str">
        <f t="shared" ca="1" si="29"/>
        <v>J66</v>
      </c>
      <c r="AUT10" s="111" t="str">
        <f t="shared" ca="1" si="29"/>
        <v>K66</v>
      </c>
      <c r="AUU10" s="111" t="str">
        <f t="shared" ca="1" si="29"/>
        <v>L66</v>
      </c>
      <c r="AUV10" s="111" t="str">
        <f t="shared" ca="1" si="29"/>
        <v>M66</v>
      </c>
      <c r="AUW10" s="111" t="str">
        <f t="shared" ca="1" si="29"/>
        <v>C67</v>
      </c>
      <c r="AUX10" s="111" t="str">
        <f t="shared" ca="1" si="29"/>
        <v>D67</v>
      </c>
      <c r="AUY10" s="111" t="str">
        <f t="shared" ca="1" si="29"/>
        <v>E67</v>
      </c>
      <c r="AUZ10" s="111" t="str">
        <f t="shared" ca="1" si="29"/>
        <v>F67</v>
      </c>
      <c r="AVA10" s="111" t="str">
        <f t="shared" ca="1" si="29"/>
        <v>G67</v>
      </c>
      <c r="AVB10" s="111" t="str">
        <f t="shared" ca="1" si="29"/>
        <v>H67</v>
      </c>
      <c r="AVC10" s="111" t="str">
        <f t="shared" ca="1" si="29"/>
        <v>I67</v>
      </c>
      <c r="AVD10" s="111" t="str">
        <f t="shared" ca="1" si="29"/>
        <v>J67</v>
      </c>
      <c r="AVE10" s="111" t="str">
        <f t="shared" ca="1" si="29"/>
        <v>K67</v>
      </c>
      <c r="AVF10" s="111" t="str">
        <f t="shared" ca="1" si="29"/>
        <v>L67</v>
      </c>
      <c r="AVG10" s="111" t="str">
        <f t="shared" ca="1" si="29"/>
        <v>M67</v>
      </c>
      <c r="AVH10" s="111" t="str">
        <f t="shared" ca="1" si="29"/>
        <v>C68</v>
      </c>
      <c r="AVI10" s="111" t="str">
        <f t="shared" ca="1" si="29"/>
        <v>D68</v>
      </c>
      <c r="AVJ10" s="111" t="str">
        <f t="shared" ca="1" si="29"/>
        <v>E68</v>
      </c>
      <c r="AVK10" s="111" t="str">
        <f t="shared" ca="1" si="29"/>
        <v>F68</v>
      </c>
      <c r="AVL10" s="111" t="str">
        <f t="shared" ca="1" si="29"/>
        <v>G68</v>
      </c>
      <c r="AVM10" s="111" t="str">
        <f t="shared" ca="1" si="29"/>
        <v>H68</v>
      </c>
      <c r="AVN10" s="111" t="str">
        <f t="shared" ca="1" si="29"/>
        <v>I68</v>
      </c>
      <c r="AVO10" s="111" t="str">
        <f t="shared" ca="1" si="29"/>
        <v>J68</v>
      </c>
      <c r="AVP10" s="111" t="str">
        <f t="shared" ca="1" si="29"/>
        <v>K68</v>
      </c>
      <c r="AVQ10" s="111" t="str">
        <f t="shared" ca="1" si="29"/>
        <v>L68</v>
      </c>
      <c r="AVR10" s="111" t="str">
        <f t="shared" ca="1" si="29"/>
        <v>M68</v>
      </c>
      <c r="AVS10" s="111" t="str">
        <f t="shared" ca="1" si="29"/>
        <v>C69</v>
      </c>
      <c r="AVT10" s="111" t="str">
        <f t="shared" ca="1" si="29"/>
        <v>D69</v>
      </c>
      <c r="AVU10" s="111" t="str">
        <f t="shared" ca="1" si="29"/>
        <v>E69</v>
      </c>
      <c r="AVV10" s="111" t="str">
        <f t="shared" ca="1" si="29"/>
        <v>F69</v>
      </c>
      <c r="AVW10" s="111" t="str">
        <f t="shared" ca="1" si="29"/>
        <v>G69</v>
      </c>
      <c r="AVX10" s="111" t="str">
        <f t="shared" ca="1" si="29"/>
        <v>H69</v>
      </c>
      <c r="AVY10" s="111" t="str">
        <f t="shared" ca="1" si="29"/>
        <v>I69</v>
      </c>
      <c r="AVZ10" s="111" t="str">
        <f t="shared" ca="1" si="29"/>
        <v>J69</v>
      </c>
      <c r="AWA10" s="111" t="str">
        <f t="shared" ca="1" si="29"/>
        <v>K69</v>
      </c>
      <c r="AWB10" s="111" t="str">
        <f t="shared" ca="1" si="29"/>
        <v>L69</v>
      </c>
      <c r="AWC10" s="111" t="str">
        <f t="shared" ca="1" si="29"/>
        <v>M69</v>
      </c>
      <c r="AWD10" s="111" t="str">
        <f t="shared" ca="1" si="29"/>
        <v>C70</v>
      </c>
      <c r="AWE10" s="111" t="str">
        <f t="shared" ca="1" si="29"/>
        <v>D70</v>
      </c>
      <c r="AWF10" s="111" t="str">
        <f t="shared" ref="AWF10:AYQ10" ca="1" si="30">SUBSTITUTE(SUBSTITUTE(_xlfn.FORMULATEXT(AWF11),AWF9&amp;"!",""),"=","")</f>
        <v>E70</v>
      </c>
      <c r="AWG10" s="111" t="str">
        <f t="shared" ca="1" si="30"/>
        <v>F70</v>
      </c>
      <c r="AWH10" s="111" t="str">
        <f t="shared" ca="1" si="30"/>
        <v>G70</v>
      </c>
      <c r="AWI10" s="111" t="str">
        <f t="shared" ca="1" si="30"/>
        <v>H70</v>
      </c>
      <c r="AWJ10" s="111" t="str">
        <f t="shared" ca="1" si="30"/>
        <v>I70</v>
      </c>
      <c r="AWK10" s="111" t="str">
        <f t="shared" ca="1" si="30"/>
        <v>J70</v>
      </c>
      <c r="AWL10" s="111" t="str">
        <f t="shared" ca="1" si="30"/>
        <v>K70</v>
      </c>
      <c r="AWM10" s="111" t="str">
        <f t="shared" ca="1" si="30"/>
        <v>L70</v>
      </c>
      <c r="AWN10" s="111" t="str">
        <f t="shared" ca="1" si="30"/>
        <v>M70</v>
      </c>
      <c r="AWO10" s="111" t="str">
        <f t="shared" ca="1" si="30"/>
        <v>C71</v>
      </c>
      <c r="AWP10" s="111" t="str">
        <f t="shared" ca="1" si="30"/>
        <v>D71</v>
      </c>
      <c r="AWQ10" s="111" t="str">
        <f t="shared" ca="1" si="30"/>
        <v>E71</v>
      </c>
      <c r="AWR10" s="111" t="str">
        <f t="shared" ca="1" si="30"/>
        <v>F71</v>
      </c>
      <c r="AWS10" s="111" t="str">
        <f t="shared" ca="1" si="30"/>
        <v>G71</v>
      </c>
      <c r="AWT10" s="111" t="str">
        <f t="shared" ca="1" si="30"/>
        <v>H71</v>
      </c>
      <c r="AWU10" s="111" t="str">
        <f t="shared" ca="1" si="30"/>
        <v>I71</v>
      </c>
      <c r="AWV10" s="111" t="str">
        <f t="shared" ca="1" si="30"/>
        <v>J71</v>
      </c>
      <c r="AWW10" s="111" t="str">
        <f t="shared" ca="1" si="30"/>
        <v>K71</v>
      </c>
      <c r="AWX10" s="111" t="str">
        <f t="shared" ca="1" si="30"/>
        <v>L71</v>
      </c>
      <c r="AWY10" s="111" t="str">
        <f t="shared" ca="1" si="30"/>
        <v>M71</v>
      </c>
      <c r="AWZ10" s="111" t="str">
        <f t="shared" ca="1" si="30"/>
        <v>C72</v>
      </c>
      <c r="AXA10" s="111" t="str">
        <f t="shared" ca="1" si="30"/>
        <v>D72</v>
      </c>
      <c r="AXB10" s="111" t="str">
        <f t="shared" ca="1" si="30"/>
        <v>E72</v>
      </c>
      <c r="AXC10" s="111" t="str">
        <f t="shared" ca="1" si="30"/>
        <v>F72</v>
      </c>
      <c r="AXD10" s="111" t="str">
        <f t="shared" ca="1" si="30"/>
        <v>G72</v>
      </c>
      <c r="AXE10" s="111" t="str">
        <f t="shared" ca="1" si="30"/>
        <v>H72</v>
      </c>
      <c r="AXF10" s="111" t="str">
        <f t="shared" ca="1" si="30"/>
        <v>I72</v>
      </c>
      <c r="AXG10" s="111" t="str">
        <f t="shared" ca="1" si="30"/>
        <v>J72</v>
      </c>
      <c r="AXH10" s="111" t="str">
        <f t="shared" ca="1" si="30"/>
        <v>K72</v>
      </c>
      <c r="AXI10" s="111" t="str">
        <f t="shared" ca="1" si="30"/>
        <v>L72</v>
      </c>
      <c r="AXJ10" s="111" t="str">
        <f t="shared" ca="1" si="30"/>
        <v>M72</v>
      </c>
      <c r="AXK10" s="111" t="str">
        <f t="shared" ca="1" si="30"/>
        <v>C73</v>
      </c>
      <c r="AXL10" s="111" t="str">
        <f t="shared" ca="1" si="30"/>
        <v>D73</v>
      </c>
      <c r="AXM10" s="111" t="str">
        <f t="shared" ca="1" si="30"/>
        <v>E73</v>
      </c>
      <c r="AXN10" s="111" t="str">
        <f t="shared" ca="1" si="30"/>
        <v>F73</v>
      </c>
      <c r="AXO10" s="111" t="str">
        <f t="shared" ca="1" si="30"/>
        <v>G73</v>
      </c>
      <c r="AXP10" s="111" t="str">
        <f t="shared" ca="1" si="30"/>
        <v>H73</v>
      </c>
      <c r="AXQ10" s="111" t="str">
        <f t="shared" ca="1" si="30"/>
        <v>I73</v>
      </c>
      <c r="AXR10" s="111" t="str">
        <f t="shared" ca="1" si="30"/>
        <v>J73</v>
      </c>
      <c r="AXS10" s="111" t="str">
        <f t="shared" ca="1" si="30"/>
        <v>K73</v>
      </c>
      <c r="AXT10" s="111" t="str">
        <f t="shared" ca="1" si="30"/>
        <v>L73</v>
      </c>
      <c r="AXU10" s="111" t="str">
        <f t="shared" ca="1" si="30"/>
        <v>M73</v>
      </c>
      <c r="AXV10" s="111" t="str">
        <f t="shared" ca="1" si="30"/>
        <v>C74</v>
      </c>
      <c r="AXW10" s="111" t="str">
        <f t="shared" ca="1" si="30"/>
        <v>D74</v>
      </c>
      <c r="AXX10" s="111" t="str">
        <f t="shared" ca="1" si="30"/>
        <v>E74</v>
      </c>
      <c r="AXY10" s="111" t="str">
        <f t="shared" ca="1" si="30"/>
        <v>F74</v>
      </c>
      <c r="AXZ10" s="111" t="str">
        <f t="shared" ca="1" si="30"/>
        <v>G74</v>
      </c>
      <c r="AYA10" s="111" t="str">
        <f t="shared" ca="1" si="30"/>
        <v>H74</v>
      </c>
      <c r="AYB10" s="111" t="str">
        <f t="shared" ca="1" si="30"/>
        <v>I74</v>
      </c>
      <c r="AYC10" s="111" t="str">
        <f t="shared" ca="1" si="30"/>
        <v>J74</v>
      </c>
      <c r="AYD10" s="111" t="str">
        <f t="shared" ca="1" si="30"/>
        <v>K74</v>
      </c>
      <c r="AYE10" s="111" t="str">
        <f t="shared" ca="1" si="30"/>
        <v>L74</v>
      </c>
      <c r="AYF10" s="111" t="str">
        <f t="shared" ca="1" si="30"/>
        <v>M74</v>
      </c>
      <c r="AYG10" s="111" t="str">
        <f t="shared" ca="1" si="30"/>
        <v>C75</v>
      </c>
      <c r="AYH10" s="111" t="str">
        <f t="shared" ca="1" si="30"/>
        <v>D75</v>
      </c>
      <c r="AYI10" s="111" t="str">
        <f t="shared" ca="1" si="30"/>
        <v>E75</v>
      </c>
      <c r="AYJ10" s="111" t="str">
        <f t="shared" ca="1" si="30"/>
        <v>F75</v>
      </c>
      <c r="AYK10" s="111" t="str">
        <f t="shared" ca="1" si="30"/>
        <v>G75</v>
      </c>
      <c r="AYL10" s="111" t="str">
        <f t="shared" ca="1" si="30"/>
        <v>H75</v>
      </c>
      <c r="AYM10" s="111" t="str">
        <f t="shared" ca="1" si="30"/>
        <v>I75</v>
      </c>
      <c r="AYN10" s="111" t="str">
        <f t="shared" ca="1" si="30"/>
        <v>J75</v>
      </c>
      <c r="AYO10" s="111" t="str">
        <f t="shared" ca="1" si="30"/>
        <v>K75</v>
      </c>
      <c r="AYP10" s="111" t="str">
        <f t="shared" ca="1" si="30"/>
        <v>L75</v>
      </c>
      <c r="AYQ10" s="111" t="str">
        <f t="shared" ca="1" si="30"/>
        <v>M75</v>
      </c>
      <c r="AYR10" s="111" t="str">
        <f t="shared" ref="AYR10:BBC10" ca="1" si="31">SUBSTITUTE(SUBSTITUTE(_xlfn.FORMULATEXT(AYR11),AYR9&amp;"!",""),"=","")</f>
        <v>C76</v>
      </c>
      <c r="AYS10" s="111" t="str">
        <f t="shared" ca="1" si="31"/>
        <v>D76</v>
      </c>
      <c r="AYT10" s="111" t="str">
        <f t="shared" ca="1" si="31"/>
        <v>E76</v>
      </c>
      <c r="AYU10" s="111" t="str">
        <f t="shared" ca="1" si="31"/>
        <v>F76</v>
      </c>
      <c r="AYV10" s="111" t="str">
        <f t="shared" ca="1" si="31"/>
        <v>G76</v>
      </c>
      <c r="AYW10" s="111" t="str">
        <f t="shared" ca="1" si="31"/>
        <v>H76</v>
      </c>
      <c r="AYX10" s="111" t="str">
        <f t="shared" ca="1" si="31"/>
        <v>I76</v>
      </c>
      <c r="AYY10" s="111" t="str">
        <f t="shared" ca="1" si="31"/>
        <v>J76</v>
      </c>
      <c r="AYZ10" s="111" t="str">
        <f t="shared" ca="1" si="31"/>
        <v>K76</v>
      </c>
      <c r="AZA10" s="111" t="str">
        <f t="shared" ca="1" si="31"/>
        <v>L76</v>
      </c>
      <c r="AZB10" s="111" t="str">
        <f t="shared" ca="1" si="31"/>
        <v>M76</v>
      </c>
      <c r="AZC10" s="111" t="str">
        <f t="shared" ca="1" si="31"/>
        <v>C77</v>
      </c>
      <c r="AZD10" s="111" t="str">
        <f t="shared" ca="1" si="31"/>
        <v>D77</v>
      </c>
      <c r="AZE10" s="111" t="str">
        <f t="shared" ca="1" si="31"/>
        <v>E77</v>
      </c>
      <c r="AZF10" s="111" t="str">
        <f t="shared" ca="1" si="31"/>
        <v>F77</v>
      </c>
      <c r="AZG10" s="111" t="str">
        <f t="shared" ca="1" si="31"/>
        <v>G77</v>
      </c>
      <c r="AZH10" s="111" t="str">
        <f t="shared" ca="1" si="31"/>
        <v>H77</v>
      </c>
      <c r="AZI10" s="111" t="str">
        <f t="shared" ca="1" si="31"/>
        <v>I77</v>
      </c>
      <c r="AZJ10" s="111" t="str">
        <f t="shared" ca="1" si="31"/>
        <v>J77</v>
      </c>
      <c r="AZK10" s="111" t="str">
        <f t="shared" ca="1" si="31"/>
        <v>K77</v>
      </c>
      <c r="AZL10" s="111" t="str">
        <f t="shared" ca="1" si="31"/>
        <v>L77</v>
      </c>
      <c r="AZM10" s="111" t="str">
        <f t="shared" ca="1" si="31"/>
        <v>M77</v>
      </c>
      <c r="AZN10" s="111" t="str">
        <f t="shared" ca="1" si="31"/>
        <v>C78</v>
      </c>
      <c r="AZO10" s="111" t="str">
        <f t="shared" ca="1" si="31"/>
        <v>D78</v>
      </c>
      <c r="AZP10" s="111" t="str">
        <f t="shared" ca="1" si="31"/>
        <v>E78</v>
      </c>
      <c r="AZQ10" s="111" t="str">
        <f t="shared" ca="1" si="31"/>
        <v>F78</v>
      </c>
      <c r="AZR10" s="111" t="str">
        <f t="shared" ca="1" si="31"/>
        <v>G78</v>
      </c>
      <c r="AZS10" s="111" t="str">
        <f t="shared" ca="1" si="31"/>
        <v>H78</v>
      </c>
      <c r="AZT10" s="111" t="str">
        <f t="shared" ca="1" si="31"/>
        <v>I78</v>
      </c>
      <c r="AZU10" s="111" t="str">
        <f t="shared" ca="1" si="31"/>
        <v>J78</v>
      </c>
      <c r="AZV10" s="111" t="str">
        <f t="shared" ca="1" si="31"/>
        <v>K78</v>
      </c>
      <c r="AZW10" s="111" t="str">
        <f t="shared" ca="1" si="31"/>
        <v>L78</v>
      </c>
      <c r="AZX10" s="111" t="str">
        <f t="shared" ca="1" si="31"/>
        <v>M78</v>
      </c>
      <c r="AZY10" s="111" t="str">
        <f t="shared" ca="1" si="31"/>
        <v>C79</v>
      </c>
      <c r="AZZ10" s="111" t="str">
        <f t="shared" ca="1" si="31"/>
        <v>D79</v>
      </c>
      <c r="BAA10" s="111" t="str">
        <f t="shared" ca="1" si="31"/>
        <v>E79</v>
      </c>
      <c r="BAB10" s="111" t="str">
        <f t="shared" ca="1" si="31"/>
        <v>F79</v>
      </c>
      <c r="BAC10" s="111" t="str">
        <f t="shared" ca="1" si="31"/>
        <v>G79</v>
      </c>
      <c r="BAD10" s="111" t="str">
        <f t="shared" ca="1" si="31"/>
        <v>H79</v>
      </c>
      <c r="BAE10" s="111" t="str">
        <f t="shared" ca="1" si="31"/>
        <v>I79</v>
      </c>
      <c r="BAF10" s="111" t="str">
        <f t="shared" ca="1" si="31"/>
        <v>J79</v>
      </c>
      <c r="BAG10" s="111" t="str">
        <f t="shared" ca="1" si="31"/>
        <v>K79</v>
      </c>
      <c r="BAH10" s="111" t="str">
        <f t="shared" ca="1" si="31"/>
        <v>L79</v>
      </c>
      <c r="BAI10" s="111" t="str">
        <f t="shared" ca="1" si="31"/>
        <v>M79</v>
      </c>
      <c r="BAJ10" s="111" t="str">
        <f t="shared" ca="1" si="31"/>
        <v>C80</v>
      </c>
      <c r="BAK10" s="111" t="str">
        <f t="shared" ca="1" si="31"/>
        <v>D80</v>
      </c>
      <c r="BAL10" s="111" t="str">
        <f t="shared" ca="1" si="31"/>
        <v>E80</v>
      </c>
      <c r="BAM10" s="111" t="str">
        <f t="shared" ca="1" si="31"/>
        <v>F80</v>
      </c>
      <c r="BAN10" s="111" t="str">
        <f t="shared" ca="1" si="31"/>
        <v>G80</v>
      </c>
      <c r="BAO10" s="111" t="str">
        <f t="shared" ca="1" si="31"/>
        <v>H80</v>
      </c>
      <c r="BAP10" s="111" t="str">
        <f t="shared" ca="1" si="31"/>
        <v>I80</v>
      </c>
      <c r="BAQ10" s="111" t="str">
        <f t="shared" ca="1" si="31"/>
        <v>J80</v>
      </c>
      <c r="BAR10" s="111" t="str">
        <f t="shared" ca="1" si="31"/>
        <v>K80</v>
      </c>
      <c r="BAS10" s="111" t="str">
        <f t="shared" ca="1" si="31"/>
        <v>L80</v>
      </c>
      <c r="BAT10" s="111" t="str">
        <f t="shared" ca="1" si="31"/>
        <v>M80</v>
      </c>
      <c r="BAU10" s="111" t="str">
        <f t="shared" ca="1" si="31"/>
        <v>C81</v>
      </c>
      <c r="BAV10" s="111" t="str">
        <f t="shared" ca="1" si="31"/>
        <v>D81</v>
      </c>
      <c r="BAW10" s="111" t="str">
        <f t="shared" ca="1" si="31"/>
        <v>E81</v>
      </c>
      <c r="BAX10" s="111" t="str">
        <f t="shared" ca="1" si="31"/>
        <v>F81</v>
      </c>
      <c r="BAY10" s="111" t="str">
        <f t="shared" ca="1" si="31"/>
        <v>G81</v>
      </c>
      <c r="BAZ10" s="111" t="str">
        <f t="shared" ca="1" si="31"/>
        <v>H81</v>
      </c>
      <c r="BBA10" s="111" t="str">
        <f t="shared" ca="1" si="31"/>
        <v>I81</v>
      </c>
      <c r="BBB10" s="111" t="str">
        <f t="shared" ca="1" si="31"/>
        <v>J81</v>
      </c>
      <c r="BBC10" s="111" t="str">
        <f t="shared" ca="1" si="31"/>
        <v>K81</v>
      </c>
      <c r="BBD10" s="111" t="str">
        <f t="shared" ref="BBD10:BDO10" ca="1" si="32">SUBSTITUTE(SUBSTITUTE(_xlfn.FORMULATEXT(BBD11),BBD9&amp;"!",""),"=","")</f>
        <v>L81</v>
      </c>
      <c r="BBE10" s="111" t="str">
        <f t="shared" ca="1" si="32"/>
        <v>M81</v>
      </c>
      <c r="BBF10" s="111" t="str">
        <f t="shared" ca="1" si="32"/>
        <v>C82</v>
      </c>
      <c r="BBG10" s="111" t="str">
        <f t="shared" ca="1" si="32"/>
        <v>D82</v>
      </c>
      <c r="BBH10" s="111" t="str">
        <f t="shared" ca="1" si="32"/>
        <v>E82</v>
      </c>
      <c r="BBI10" s="111" t="str">
        <f t="shared" ca="1" si="32"/>
        <v>F82</v>
      </c>
      <c r="BBJ10" s="111" t="str">
        <f t="shared" ca="1" si="32"/>
        <v>G82</v>
      </c>
      <c r="BBK10" s="111" t="str">
        <f t="shared" ca="1" si="32"/>
        <v>H82</v>
      </c>
      <c r="BBL10" s="111" t="str">
        <f t="shared" ca="1" si="32"/>
        <v>I82</v>
      </c>
      <c r="BBM10" s="111" t="str">
        <f t="shared" ca="1" si="32"/>
        <v>J82</v>
      </c>
      <c r="BBN10" s="111" t="str">
        <f t="shared" ca="1" si="32"/>
        <v>K82</v>
      </c>
      <c r="BBO10" s="111" t="str">
        <f t="shared" ca="1" si="32"/>
        <v>L82</v>
      </c>
      <c r="BBP10" s="111" t="str">
        <f t="shared" ca="1" si="32"/>
        <v>M82</v>
      </c>
      <c r="BBQ10" s="111" t="str">
        <f t="shared" ca="1" si="32"/>
        <v>C83</v>
      </c>
      <c r="BBR10" s="111" t="str">
        <f t="shared" ca="1" si="32"/>
        <v>D83</v>
      </c>
      <c r="BBS10" s="111" t="str">
        <f t="shared" ca="1" si="32"/>
        <v>E83</v>
      </c>
      <c r="BBT10" s="111" t="str">
        <f t="shared" ca="1" si="32"/>
        <v>F83</v>
      </c>
      <c r="BBU10" s="111" t="str">
        <f t="shared" ca="1" si="32"/>
        <v>G83</v>
      </c>
      <c r="BBV10" s="111" t="str">
        <f t="shared" ca="1" si="32"/>
        <v>H83</v>
      </c>
      <c r="BBW10" s="111" t="str">
        <f t="shared" ca="1" si="32"/>
        <v>I83</v>
      </c>
      <c r="BBX10" s="111" t="str">
        <f t="shared" ca="1" si="32"/>
        <v>J83</v>
      </c>
      <c r="BBY10" s="111" t="str">
        <f t="shared" ca="1" si="32"/>
        <v>K83</v>
      </c>
      <c r="BBZ10" s="111" t="str">
        <f t="shared" ca="1" si="32"/>
        <v>L83</v>
      </c>
      <c r="BCA10" s="111" t="str">
        <f t="shared" ca="1" si="32"/>
        <v>M83</v>
      </c>
      <c r="BCB10" s="111" t="str">
        <f t="shared" ca="1" si="32"/>
        <v>C84</v>
      </c>
      <c r="BCC10" s="111" t="str">
        <f t="shared" ca="1" si="32"/>
        <v>D84</v>
      </c>
      <c r="BCD10" s="111" t="str">
        <f t="shared" ca="1" si="32"/>
        <v>E84</v>
      </c>
      <c r="BCE10" s="111" t="str">
        <f t="shared" ca="1" si="32"/>
        <v>F84</v>
      </c>
      <c r="BCF10" s="111" t="str">
        <f t="shared" ca="1" si="32"/>
        <v>G84</v>
      </c>
      <c r="BCG10" s="111" t="str">
        <f t="shared" ca="1" si="32"/>
        <v>H84</v>
      </c>
      <c r="BCH10" s="111" t="str">
        <f t="shared" ca="1" si="32"/>
        <v>I84</v>
      </c>
      <c r="BCI10" s="111" t="str">
        <f t="shared" ca="1" si="32"/>
        <v>J84</v>
      </c>
      <c r="BCJ10" s="111" t="str">
        <f t="shared" ca="1" si="32"/>
        <v>K84</v>
      </c>
      <c r="BCK10" s="111" t="str">
        <f t="shared" ca="1" si="32"/>
        <v>L84</v>
      </c>
      <c r="BCL10" s="111" t="str">
        <f t="shared" ca="1" si="32"/>
        <v>M84</v>
      </c>
      <c r="BCM10" s="111" t="str">
        <f t="shared" ca="1" si="32"/>
        <v>C85</v>
      </c>
      <c r="BCN10" s="111" t="str">
        <f t="shared" ca="1" si="32"/>
        <v>D85</v>
      </c>
      <c r="BCO10" s="111" t="str">
        <f t="shared" ca="1" si="32"/>
        <v>E85</v>
      </c>
      <c r="BCP10" s="111" t="str">
        <f t="shared" ca="1" si="32"/>
        <v>F85</v>
      </c>
      <c r="BCQ10" s="111" t="str">
        <f t="shared" ca="1" si="32"/>
        <v>G85</v>
      </c>
      <c r="BCR10" s="111" t="str">
        <f t="shared" ca="1" si="32"/>
        <v>H85</v>
      </c>
      <c r="BCS10" s="111" t="str">
        <f t="shared" ca="1" si="32"/>
        <v>I85</v>
      </c>
      <c r="BCT10" s="111" t="str">
        <f t="shared" ca="1" si="32"/>
        <v>J85</v>
      </c>
      <c r="BCU10" s="111" t="str">
        <f t="shared" ca="1" si="32"/>
        <v>K85</v>
      </c>
      <c r="BCV10" s="111" t="str">
        <f t="shared" ca="1" si="32"/>
        <v>L85</v>
      </c>
      <c r="BCW10" s="111" t="str">
        <f t="shared" ca="1" si="32"/>
        <v>M85</v>
      </c>
      <c r="BCX10" s="111" t="str">
        <f t="shared" ca="1" si="32"/>
        <v>C86</v>
      </c>
      <c r="BCY10" s="111" t="str">
        <f t="shared" ca="1" si="32"/>
        <v>D86</v>
      </c>
      <c r="BCZ10" s="111" t="str">
        <f t="shared" ca="1" si="32"/>
        <v>E86</v>
      </c>
      <c r="BDA10" s="111" t="str">
        <f t="shared" ca="1" si="32"/>
        <v>F86</v>
      </c>
      <c r="BDB10" s="111" t="str">
        <f t="shared" ca="1" si="32"/>
        <v>G86</v>
      </c>
      <c r="BDC10" s="111" t="str">
        <f t="shared" ca="1" si="32"/>
        <v>H86</v>
      </c>
      <c r="BDD10" s="111" t="str">
        <f t="shared" ca="1" si="32"/>
        <v>I86</v>
      </c>
      <c r="BDE10" s="111" t="str">
        <f t="shared" ca="1" si="32"/>
        <v>J86</v>
      </c>
      <c r="BDF10" s="111" t="str">
        <f t="shared" ca="1" si="32"/>
        <v>K86</v>
      </c>
      <c r="BDG10" s="111" t="str">
        <f t="shared" ca="1" si="32"/>
        <v>L86</v>
      </c>
      <c r="BDH10" s="111" t="str">
        <f t="shared" ca="1" si="32"/>
        <v>M86</v>
      </c>
      <c r="BDI10" s="111" t="str">
        <f t="shared" ca="1" si="32"/>
        <v>C87</v>
      </c>
      <c r="BDJ10" s="111" t="str">
        <f t="shared" ca="1" si="32"/>
        <v>D87</v>
      </c>
      <c r="BDK10" s="111" t="str">
        <f t="shared" ca="1" si="32"/>
        <v>E87</v>
      </c>
      <c r="BDL10" s="111" t="str">
        <f t="shared" ca="1" si="32"/>
        <v>F87</v>
      </c>
      <c r="BDM10" s="111" t="str">
        <f t="shared" ca="1" si="32"/>
        <v>G87</v>
      </c>
      <c r="BDN10" s="111" t="str">
        <f t="shared" ca="1" si="32"/>
        <v>H87</v>
      </c>
      <c r="BDO10" s="111" t="str">
        <f t="shared" ca="1" si="32"/>
        <v>I87</v>
      </c>
      <c r="BDP10" s="111" t="str">
        <f t="shared" ref="BDP10:BGA10" ca="1" si="33">SUBSTITUTE(SUBSTITUTE(_xlfn.FORMULATEXT(BDP11),BDP9&amp;"!",""),"=","")</f>
        <v>J87</v>
      </c>
      <c r="BDQ10" s="111" t="str">
        <f t="shared" ca="1" si="33"/>
        <v>K87</v>
      </c>
      <c r="BDR10" s="111" t="str">
        <f t="shared" ca="1" si="33"/>
        <v>L87</v>
      </c>
      <c r="BDS10" s="111" t="str">
        <f t="shared" ca="1" si="33"/>
        <v>M87</v>
      </c>
      <c r="BDT10" s="111" t="str">
        <f t="shared" ca="1" si="33"/>
        <v>C88</v>
      </c>
      <c r="BDU10" s="111" t="str">
        <f t="shared" ca="1" si="33"/>
        <v>D88</v>
      </c>
      <c r="BDV10" s="111" t="str">
        <f t="shared" ca="1" si="33"/>
        <v>E88</v>
      </c>
      <c r="BDW10" s="111" t="str">
        <f t="shared" ca="1" si="33"/>
        <v>F88</v>
      </c>
      <c r="BDX10" s="111" t="str">
        <f t="shared" ca="1" si="33"/>
        <v>G88</v>
      </c>
      <c r="BDY10" s="111" t="str">
        <f t="shared" ca="1" si="33"/>
        <v>H88</v>
      </c>
      <c r="BDZ10" s="111" t="str">
        <f t="shared" ca="1" si="33"/>
        <v>I88</v>
      </c>
      <c r="BEA10" s="111" t="str">
        <f t="shared" ca="1" si="33"/>
        <v>J88</v>
      </c>
      <c r="BEB10" s="111" t="str">
        <f t="shared" ca="1" si="33"/>
        <v>K88</v>
      </c>
      <c r="BEC10" s="111" t="str">
        <f t="shared" ca="1" si="33"/>
        <v>L88</v>
      </c>
      <c r="BED10" s="111" t="str">
        <f t="shared" ca="1" si="33"/>
        <v>M88</v>
      </c>
      <c r="BEE10" s="111" t="str">
        <f t="shared" ca="1" si="33"/>
        <v>C89</v>
      </c>
      <c r="BEF10" s="111" t="str">
        <f t="shared" ca="1" si="33"/>
        <v>D89</v>
      </c>
      <c r="BEG10" s="111" t="str">
        <f t="shared" ca="1" si="33"/>
        <v>E89</v>
      </c>
      <c r="BEH10" s="111" t="str">
        <f t="shared" ca="1" si="33"/>
        <v>F89</v>
      </c>
      <c r="BEI10" s="111" t="str">
        <f t="shared" ca="1" si="33"/>
        <v>G89</v>
      </c>
      <c r="BEJ10" s="111" t="str">
        <f t="shared" ca="1" si="33"/>
        <v>H89</v>
      </c>
      <c r="BEK10" s="111" t="str">
        <f t="shared" ca="1" si="33"/>
        <v>I89</v>
      </c>
      <c r="BEL10" s="111" t="str">
        <f t="shared" ca="1" si="33"/>
        <v>J89</v>
      </c>
      <c r="BEM10" s="111" t="str">
        <f t="shared" ca="1" si="33"/>
        <v>K89</v>
      </c>
      <c r="BEN10" s="111" t="str">
        <f t="shared" ca="1" si="33"/>
        <v>L89</v>
      </c>
      <c r="BEO10" s="111" t="str">
        <f t="shared" ca="1" si="33"/>
        <v>M89</v>
      </c>
      <c r="BEP10" s="111" t="str">
        <f t="shared" ca="1" si="33"/>
        <v>C90</v>
      </c>
      <c r="BEQ10" s="111" t="str">
        <f t="shared" ca="1" si="33"/>
        <v>D90</v>
      </c>
      <c r="BER10" s="111" t="str">
        <f t="shared" ca="1" si="33"/>
        <v>E90</v>
      </c>
      <c r="BES10" s="111" t="str">
        <f t="shared" ca="1" si="33"/>
        <v>F90</v>
      </c>
      <c r="BET10" s="111" t="str">
        <f t="shared" ca="1" si="33"/>
        <v>G90</v>
      </c>
      <c r="BEU10" s="111" t="str">
        <f t="shared" ca="1" si="33"/>
        <v>H90</v>
      </c>
      <c r="BEV10" s="111" t="str">
        <f t="shared" ca="1" si="33"/>
        <v>I90</v>
      </c>
      <c r="BEW10" s="111" t="str">
        <f t="shared" ca="1" si="33"/>
        <v>J90</v>
      </c>
      <c r="BEX10" s="111" t="str">
        <f t="shared" ca="1" si="33"/>
        <v>K90</v>
      </c>
      <c r="BEY10" s="111" t="str">
        <f t="shared" ca="1" si="33"/>
        <v>L90</v>
      </c>
      <c r="BEZ10" s="111" t="str">
        <f t="shared" ca="1" si="33"/>
        <v>M90</v>
      </c>
      <c r="BFA10" s="111" t="str">
        <f t="shared" ca="1" si="33"/>
        <v>C91</v>
      </c>
      <c r="BFB10" s="111" t="str">
        <f t="shared" ca="1" si="33"/>
        <v>D91</v>
      </c>
      <c r="BFC10" s="111" t="str">
        <f t="shared" ca="1" si="33"/>
        <v>E91</v>
      </c>
      <c r="BFD10" s="111" t="str">
        <f t="shared" ca="1" si="33"/>
        <v>F91</v>
      </c>
      <c r="BFE10" s="111" t="str">
        <f t="shared" ca="1" si="33"/>
        <v>G91</v>
      </c>
      <c r="BFF10" s="111" t="str">
        <f t="shared" ca="1" si="33"/>
        <v>H91</v>
      </c>
      <c r="BFG10" s="111" t="str">
        <f t="shared" ca="1" si="33"/>
        <v>I91</v>
      </c>
      <c r="BFH10" s="111" t="str">
        <f t="shared" ca="1" si="33"/>
        <v>J91</v>
      </c>
      <c r="BFI10" s="111" t="str">
        <f t="shared" ca="1" si="33"/>
        <v>K91</v>
      </c>
      <c r="BFJ10" s="111" t="str">
        <f t="shared" ca="1" si="33"/>
        <v>L91</v>
      </c>
      <c r="BFK10" s="111" t="str">
        <f t="shared" ca="1" si="33"/>
        <v>M91</v>
      </c>
      <c r="BFL10" s="111" t="str">
        <f t="shared" ca="1" si="33"/>
        <v>C92</v>
      </c>
      <c r="BFM10" s="111" t="str">
        <f t="shared" ca="1" si="33"/>
        <v>D92</v>
      </c>
      <c r="BFN10" s="111" t="str">
        <f t="shared" ca="1" si="33"/>
        <v>E92</v>
      </c>
      <c r="BFO10" s="111" t="str">
        <f t="shared" ca="1" si="33"/>
        <v>F92</v>
      </c>
      <c r="BFP10" s="111" t="str">
        <f t="shared" ca="1" si="33"/>
        <v>G92</v>
      </c>
      <c r="BFQ10" s="111" t="str">
        <f t="shared" ca="1" si="33"/>
        <v>H92</v>
      </c>
      <c r="BFR10" s="111" t="str">
        <f t="shared" ca="1" si="33"/>
        <v>I92</v>
      </c>
      <c r="BFS10" s="111" t="str">
        <f t="shared" ca="1" si="33"/>
        <v>J92</v>
      </c>
      <c r="BFT10" s="111" t="str">
        <f t="shared" ca="1" si="33"/>
        <v>K92</v>
      </c>
      <c r="BFU10" s="111" t="str">
        <f t="shared" ca="1" si="33"/>
        <v>L92</v>
      </c>
      <c r="BFV10" s="111" t="str">
        <f t="shared" ca="1" si="33"/>
        <v>M92</v>
      </c>
      <c r="BFW10" s="111" t="str">
        <f t="shared" ca="1" si="33"/>
        <v>C93</v>
      </c>
      <c r="BFX10" s="111" t="str">
        <f t="shared" ca="1" si="33"/>
        <v>D93</v>
      </c>
      <c r="BFY10" s="111" t="str">
        <f t="shared" ca="1" si="33"/>
        <v>E93</v>
      </c>
      <c r="BFZ10" s="111" t="str">
        <f t="shared" ca="1" si="33"/>
        <v>F93</v>
      </c>
      <c r="BGA10" s="111" t="str">
        <f t="shared" ca="1" si="33"/>
        <v>G93</v>
      </c>
      <c r="BGB10" s="111" t="str">
        <f t="shared" ref="BGB10:BIM10" ca="1" si="34">SUBSTITUTE(SUBSTITUTE(_xlfn.FORMULATEXT(BGB11),BGB9&amp;"!",""),"=","")</f>
        <v>H93</v>
      </c>
      <c r="BGC10" s="111" t="str">
        <f t="shared" ca="1" si="34"/>
        <v>I93</v>
      </c>
      <c r="BGD10" s="111" t="str">
        <f t="shared" ca="1" si="34"/>
        <v>J93</v>
      </c>
      <c r="BGE10" s="111" t="str">
        <f t="shared" ca="1" si="34"/>
        <v>K93</v>
      </c>
      <c r="BGF10" s="111" t="str">
        <f t="shared" ca="1" si="34"/>
        <v>L93</v>
      </c>
      <c r="BGG10" s="111" t="str">
        <f t="shared" ca="1" si="34"/>
        <v>M93</v>
      </c>
      <c r="BGH10" s="111" t="str">
        <f t="shared" ca="1" si="34"/>
        <v>C94</v>
      </c>
      <c r="BGI10" s="111" t="str">
        <f t="shared" ca="1" si="34"/>
        <v>D94</v>
      </c>
      <c r="BGJ10" s="111" t="str">
        <f t="shared" ca="1" si="34"/>
        <v>E94</v>
      </c>
      <c r="BGK10" s="111" t="str">
        <f t="shared" ca="1" si="34"/>
        <v>F94</v>
      </c>
      <c r="BGL10" s="111" t="str">
        <f t="shared" ca="1" si="34"/>
        <v>G94</v>
      </c>
      <c r="BGM10" s="111" t="str">
        <f t="shared" ca="1" si="34"/>
        <v>H94</v>
      </c>
      <c r="BGN10" s="111" t="str">
        <f t="shared" ca="1" si="34"/>
        <v>I94</v>
      </c>
      <c r="BGO10" s="111" t="str">
        <f t="shared" ca="1" si="34"/>
        <v>J94</v>
      </c>
      <c r="BGP10" s="111" t="str">
        <f t="shared" ca="1" si="34"/>
        <v>K94</v>
      </c>
      <c r="BGQ10" s="111" t="str">
        <f t="shared" ca="1" si="34"/>
        <v>L94</v>
      </c>
      <c r="BGR10" s="111" t="str">
        <f t="shared" ca="1" si="34"/>
        <v>M94</v>
      </c>
      <c r="BGS10" s="111" t="str">
        <f t="shared" ca="1" si="34"/>
        <v>C95</v>
      </c>
      <c r="BGT10" s="111" t="str">
        <f t="shared" ca="1" si="34"/>
        <v>D95</v>
      </c>
      <c r="BGU10" s="111" t="str">
        <f t="shared" ca="1" si="34"/>
        <v>E95</v>
      </c>
      <c r="BGV10" s="111" t="str">
        <f t="shared" ca="1" si="34"/>
        <v>F95</v>
      </c>
      <c r="BGW10" s="111" t="str">
        <f t="shared" ca="1" si="34"/>
        <v>G95</v>
      </c>
      <c r="BGX10" s="111" t="str">
        <f t="shared" ca="1" si="34"/>
        <v>H95</v>
      </c>
      <c r="BGY10" s="111" t="str">
        <f t="shared" ca="1" si="34"/>
        <v>I95</v>
      </c>
      <c r="BGZ10" s="111" t="str">
        <f t="shared" ca="1" si="34"/>
        <v>J95</v>
      </c>
      <c r="BHA10" s="111" t="str">
        <f t="shared" ca="1" si="34"/>
        <v>K95</v>
      </c>
      <c r="BHB10" s="111" t="str">
        <f t="shared" ca="1" si="34"/>
        <v>L95</v>
      </c>
      <c r="BHC10" s="111" t="str">
        <f t="shared" ca="1" si="34"/>
        <v>M95</v>
      </c>
      <c r="BHD10" s="111" t="str">
        <f t="shared" ca="1" si="34"/>
        <v>C96</v>
      </c>
      <c r="BHE10" s="111" t="str">
        <f t="shared" ca="1" si="34"/>
        <v>D96</v>
      </c>
      <c r="BHF10" s="111" t="str">
        <f t="shared" ca="1" si="34"/>
        <v>E96</v>
      </c>
      <c r="BHG10" s="111" t="str">
        <f t="shared" ca="1" si="34"/>
        <v>F96</v>
      </c>
      <c r="BHH10" s="111" t="str">
        <f t="shared" ca="1" si="34"/>
        <v>G96</v>
      </c>
      <c r="BHI10" s="111" t="str">
        <f t="shared" ca="1" si="34"/>
        <v>H96</v>
      </c>
      <c r="BHJ10" s="111" t="str">
        <f t="shared" ca="1" si="34"/>
        <v>I96</v>
      </c>
      <c r="BHK10" s="111" t="str">
        <f t="shared" ca="1" si="34"/>
        <v>J96</v>
      </c>
      <c r="BHL10" s="111" t="str">
        <f t="shared" ca="1" si="34"/>
        <v>K96</v>
      </c>
      <c r="BHM10" s="111" t="str">
        <f t="shared" ca="1" si="34"/>
        <v>L96</v>
      </c>
      <c r="BHN10" s="111" t="str">
        <f t="shared" ca="1" si="34"/>
        <v>M96</v>
      </c>
      <c r="BHO10" s="111" t="str">
        <f t="shared" ca="1" si="34"/>
        <v>C97</v>
      </c>
      <c r="BHP10" s="111" t="str">
        <f t="shared" ca="1" si="34"/>
        <v>D97</v>
      </c>
      <c r="BHQ10" s="111" t="str">
        <f t="shared" ca="1" si="34"/>
        <v>E97</v>
      </c>
      <c r="BHR10" s="111" t="str">
        <f t="shared" ca="1" si="34"/>
        <v>F97</v>
      </c>
      <c r="BHS10" s="111" t="str">
        <f t="shared" ca="1" si="34"/>
        <v>G97</v>
      </c>
      <c r="BHT10" s="111" t="str">
        <f t="shared" ca="1" si="34"/>
        <v>H97</v>
      </c>
      <c r="BHU10" s="111" t="str">
        <f t="shared" ca="1" si="34"/>
        <v>I97</v>
      </c>
      <c r="BHV10" s="111" t="str">
        <f t="shared" ca="1" si="34"/>
        <v>J97</v>
      </c>
      <c r="BHW10" s="111" t="str">
        <f t="shared" ca="1" si="34"/>
        <v>K97</v>
      </c>
      <c r="BHX10" s="111" t="str">
        <f t="shared" ca="1" si="34"/>
        <v>L97</v>
      </c>
      <c r="BHY10" s="111" t="str">
        <f t="shared" ca="1" si="34"/>
        <v>M97</v>
      </c>
      <c r="BHZ10" s="111" t="str">
        <f t="shared" ca="1" si="34"/>
        <v>C98</v>
      </c>
      <c r="BIA10" s="111" t="str">
        <f t="shared" ca="1" si="34"/>
        <v>D98</v>
      </c>
      <c r="BIB10" s="111" t="str">
        <f t="shared" ca="1" si="34"/>
        <v>E98</v>
      </c>
      <c r="BIC10" s="111" t="str">
        <f t="shared" ca="1" si="34"/>
        <v>F98</v>
      </c>
      <c r="BID10" s="111" t="str">
        <f t="shared" ca="1" si="34"/>
        <v>G98</v>
      </c>
      <c r="BIE10" s="111" t="str">
        <f t="shared" ca="1" si="34"/>
        <v>H98</v>
      </c>
      <c r="BIF10" s="111" t="str">
        <f t="shared" ca="1" si="34"/>
        <v>I98</v>
      </c>
      <c r="BIG10" s="111" t="str">
        <f t="shared" ca="1" si="34"/>
        <v>J98</v>
      </c>
      <c r="BIH10" s="111" t="str">
        <f t="shared" ca="1" si="34"/>
        <v>K98</v>
      </c>
      <c r="BII10" s="111" t="str">
        <f t="shared" ca="1" si="34"/>
        <v>L98</v>
      </c>
      <c r="BIJ10" s="111" t="str">
        <f t="shared" ca="1" si="34"/>
        <v>M98</v>
      </c>
      <c r="BIK10" s="111" t="str">
        <f t="shared" ca="1" si="34"/>
        <v>C99</v>
      </c>
      <c r="BIL10" s="111" t="str">
        <f t="shared" ca="1" si="34"/>
        <v>D99</v>
      </c>
      <c r="BIM10" s="111" t="str">
        <f t="shared" ca="1" si="34"/>
        <v>E99</v>
      </c>
      <c r="BIN10" s="111" t="str">
        <f t="shared" ref="BIN10:BKY10" ca="1" si="35">SUBSTITUTE(SUBSTITUTE(_xlfn.FORMULATEXT(BIN11),BIN9&amp;"!",""),"=","")</f>
        <v>F99</v>
      </c>
      <c r="BIO10" s="111" t="str">
        <f t="shared" ca="1" si="35"/>
        <v>G99</v>
      </c>
      <c r="BIP10" s="111" t="str">
        <f t="shared" ca="1" si="35"/>
        <v>H99</v>
      </c>
      <c r="BIQ10" s="111" t="str">
        <f t="shared" ca="1" si="35"/>
        <v>I99</v>
      </c>
      <c r="BIR10" s="111" t="str">
        <f t="shared" ca="1" si="35"/>
        <v>J99</v>
      </c>
      <c r="BIS10" s="111" t="str">
        <f t="shared" ca="1" si="35"/>
        <v>K99</v>
      </c>
      <c r="BIT10" s="111" t="str">
        <f t="shared" ca="1" si="35"/>
        <v>L99</v>
      </c>
      <c r="BIU10" s="111" t="str">
        <f t="shared" ca="1" si="35"/>
        <v>M99</v>
      </c>
      <c r="BIV10" s="111" t="str">
        <f t="shared" ca="1" si="35"/>
        <v>C100</v>
      </c>
      <c r="BIW10" s="111" t="str">
        <f t="shared" ca="1" si="35"/>
        <v>D100</v>
      </c>
      <c r="BIX10" s="111" t="str">
        <f t="shared" ca="1" si="35"/>
        <v>E100</v>
      </c>
      <c r="BIY10" s="111" t="str">
        <f t="shared" ca="1" si="35"/>
        <v>F100</v>
      </c>
      <c r="BIZ10" s="111" t="str">
        <f t="shared" ca="1" si="35"/>
        <v>G100</v>
      </c>
      <c r="BJA10" s="111" t="str">
        <f t="shared" ca="1" si="35"/>
        <v>H100</v>
      </c>
      <c r="BJB10" s="111" t="str">
        <f t="shared" ca="1" si="35"/>
        <v>I100</v>
      </c>
      <c r="BJC10" s="111" t="str">
        <f t="shared" ca="1" si="35"/>
        <v>J100</v>
      </c>
      <c r="BJD10" s="111" t="str">
        <f t="shared" ca="1" si="35"/>
        <v>K100</v>
      </c>
      <c r="BJE10" s="111" t="str">
        <f t="shared" ca="1" si="35"/>
        <v>L100</v>
      </c>
      <c r="BJF10" s="111" t="str">
        <f t="shared" ca="1" si="35"/>
        <v>M100</v>
      </c>
      <c r="BJG10" s="111" t="str">
        <f t="shared" ca="1" si="35"/>
        <v>C101</v>
      </c>
      <c r="BJH10" s="111" t="str">
        <f t="shared" ca="1" si="35"/>
        <v>D101</v>
      </c>
      <c r="BJI10" s="111" t="str">
        <f t="shared" ca="1" si="35"/>
        <v>E101</v>
      </c>
      <c r="BJJ10" s="111" t="str">
        <f t="shared" ca="1" si="35"/>
        <v>F101</v>
      </c>
      <c r="BJK10" s="111" t="str">
        <f t="shared" ca="1" si="35"/>
        <v>G101</v>
      </c>
      <c r="BJL10" s="111" t="str">
        <f t="shared" ca="1" si="35"/>
        <v>H101</v>
      </c>
      <c r="BJM10" s="111" t="str">
        <f t="shared" ca="1" si="35"/>
        <v>I101</v>
      </c>
      <c r="BJN10" s="111" t="str">
        <f t="shared" ca="1" si="35"/>
        <v>J101</v>
      </c>
      <c r="BJO10" s="111" t="str">
        <f t="shared" ca="1" si="35"/>
        <v>K101</v>
      </c>
      <c r="BJP10" s="111" t="str">
        <f t="shared" ca="1" si="35"/>
        <v>L101</v>
      </c>
      <c r="BJQ10" s="111" t="str">
        <f t="shared" ca="1" si="35"/>
        <v>M101</v>
      </c>
      <c r="BJR10" s="111" t="str">
        <f t="shared" ca="1" si="35"/>
        <v>C102</v>
      </c>
      <c r="BJS10" s="111" t="str">
        <f t="shared" ca="1" si="35"/>
        <v>D102</v>
      </c>
      <c r="BJT10" s="111" t="str">
        <f t="shared" ca="1" si="35"/>
        <v>E102</v>
      </c>
      <c r="BJU10" s="111" t="str">
        <f t="shared" ca="1" si="35"/>
        <v>F102</v>
      </c>
      <c r="BJV10" s="111" t="str">
        <f t="shared" ca="1" si="35"/>
        <v>G102</v>
      </c>
      <c r="BJW10" s="111" t="str">
        <f t="shared" ca="1" si="35"/>
        <v>H102</v>
      </c>
      <c r="BJX10" s="111" t="str">
        <f t="shared" ca="1" si="35"/>
        <v>I102</v>
      </c>
      <c r="BJY10" s="111" t="str">
        <f t="shared" ca="1" si="35"/>
        <v>J102</v>
      </c>
      <c r="BJZ10" s="111" t="str">
        <f t="shared" ca="1" si="35"/>
        <v>K102</v>
      </c>
      <c r="BKA10" s="111" t="str">
        <f t="shared" ca="1" si="35"/>
        <v>L102</v>
      </c>
      <c r="BKB10" s="111" t="str">
        <f t="shared" ca="1" si="35"/>
        <v>M102</v>
      </c>
      <c r="BKC10" s="111" t="str">
        <f t="shared" ca="1" si="35"/>
        <v>C103</v>
      </c>
      <c r="BKD10" s="111" t="str">
        <f t="shared" ca="1" si="35"/>
        <v>D103</v>
      </c>
      <c r="BKE10" s="111" t="str">
        <f t="shared" ca="1" si="35"/>
        <v>E103</v>
      </c>
      <c r="BKF10" s="111" t="str">
        <f t="shared" ca="1" si="35"/>
        <v>F103</v>
      </c>
      <c r="BKG10" s="111" t="str">
        <f t="shared" ca="1" si="35"/>
        <v>G103</v>
      </c>
      <c r="BKH10" s="111" t="str">
        <f t="shared" ca="1" si="35"/>
        <v>H103</v>
      </c>
      <c r="BKI10" s="111" t="str">
        <f t="shared" ca="1" si="35"/>
        <v>I103</v>
      </c>
      <c r="BKJ10" s="111" t="str">
        <f t="shared" ca="1" si="35"/>
        <v>J103</v>
      </c>
      <c r="BKK10" s="111" t="str">
        <f t="shared" ca="1" si="35"/>
        <v>K103</v>
      </c>
      <c r="BKL10" s="111" t="str">
        <f t="shared" ca="1" si="35"/>
        <v>L103</v>
      </c>
      <c r="BKM10" s="111" t="str">
        <f t="shared" ca="1" si="35"/>
        <v>M103</v>
      </c>
      <c r="BKN10" s="111" t="str">
        <f t="shared" ca="1" si="35"/>
        <v>C104</v>
      </c>
      <c r="BKO10" s="111" t="str">
        <f t="shared" ca="1" si="35"/>
        <v>D104</v>
      </c>
      <c r="BKP10" s="111" t="str">
        <f t="shared" ca="1" si="35"/>
        <v>E104</v>
      </c>
      <c r="BKQ10" s="111" t="str">
        <f t="shared" ca="1" si="35"/>
        <v>F104</v>
      </c>
      <c r="BKR10" s="111" t="str">
        <f t="shared" ca="1" si="35"/>
        <v>G104</v>
      </c>
      <c r="BKS10" s="111" t="str">
        <f t="shared" ca="1" si="35"/>
        <v>H104</v>
      </c>
      <c r="BKT10" s="111" t="str">
        <f t="shared" ca="1" si="35"/>
        <v>I104</v>
      </c>
      <c r="BKU10" s="111" t="str">
        <f t="shared" ca="1" si="35"/>
        <v>J104</v>
      </c>
      <c r="BKV10" s="111" t="str">
        <f t="shared" ca="1" si="35"/>
        <v>K104</v>
      </c>
      <c r="BKW10" s="111" t="str">
        <f t="shared" ca="1" si="35"/>
        <v>L104</v>
      </c>
      <c r="BKX10" s="111" t="str">
        <f t="shared" ca="1" si="35"/>
        <v>M104</v>
      </c>
      <c r="BKY10" s="111" t="str">
        <f t="shared" ca="1" si="35"/>
        <v>C105</v>
      </c>
      <c r="BKZ10" s="111" t="str">
        <f t="shared" ref="BKZ10:BNA10" ca="1" si="36">SUBSTITUTE(SUBSTITUTE(_xlfn.FORMULATEXT(BKZ11),BKZ9&amp;"!",""),"=","")</f>
        <v>D105</v>
      </c>
      <c r="BLA10" s="111" t="str">
        <f t="shared" ca="1" si="36"/>
        <v>E105</v>
      </c>
      <c r="BLB10" s="111" t="str">
        <f t="shared" ca="1" si="36"/>
        <v>F105</v>
      </c>
      <c r="BLC10" s="111" t="str">
        <f t="shared" ca="1" si="36"/>
        <v>G105</v>
      </c>
      <c r="BLD10" s="111" t="str">
        <f t="shared" ca="1" si="36"/>
        <v>H105</v>
      </c>
      <c r="BLE10" s="111" t="str">
        <f t="shared" ca="1" si="36"/>
        <v>I105</v>
      </c>
      <c r="BLF10" s="111" t="str">
        <f t="shared" ca="1" si="36"/>
        <v>J105</v>
      </c>
      <c r="BLG10" s="111" t="str">
        <f t="shared" ca="1" si="36"/>
        <v>K105</v>
      </c>
      <c r="BLH10" s="111" t="str">
        <f t="shared" ca="1" si="36"/>
        <v>L105</v>
      </c>
      <c r="BLI10" s="111" t="str">
        <f t="shared" ca="1" si="36"/>
        <v>M105</v>
      </c>
      <c r="BLJ10" s="111" t="str">
        <f t="shared" ca="1" si="36"/>
        <v>C106</v>
      </c>
      <c r="BLK10" s="111" t="str">
        <f t="shared" ca="1" si="36"/>
        <v>D106</v>
      </c>
      <c r="BLL10" s="111" t="str">
        <f t="shared" ca="1" si="36"/>
        <v>E106</v>
      </c>
      <c r="BLM10" s="111" t="str">
        <f t="shared" ca="1" si="36"/>
        <v>F106</v>
      </c>
      <c r="BLN10" s="111" t="str">
        <f t="shared" ca="1" si="36"/>
        <v>G106</v>
      </c>
      <c r="BLO10" s="111" t="str">
        <f t="shared" ca="1" si="36"/>
        <v>H106</v>
      </c>
      <c r="BLP10" s="111" t="str">
        <f t="shared" ca="1" si="36"/>
        <v>I106</v>
      </c>
      <c r="BLQ10" s="111" t="str">
        <f t="shared" ca="1" si="36"/>
        <v>J106</v>
      </c>
      <c r="BLR10" s="111" t="str">
        <f t="shared" ca="1" si="36"/>
        <v>K106</v>
      </c>
      <c r="BLS10" s="111" t="str">
        <f t="shared" ca="1" si="36"/>
        <v>L106</v>
      </c>
      <c r="BLT10" s="111" t="str">
        <f t="shared" ca="1" si="36"/>
        <v>M106</v>
      </c>
      <c r="BLU10" s="111" t="str">
        <f t="shared" ca="1" si="36"/>
        <v>C107</v>
      </c>
      <c r="BLV10" s="111" t="str">
        <f t="shared" ca="1" si="36"/>
        <v>D107</v>
      </c>
      <c r="BLW10" s="111" t="str">
        <f t="shared" ca="1" si="36"/>
        <v>E107</v>
      </c>
      <c r="BLX10" s="111" t="str">
        <f t="shared" ca="1" si="36"/>
        <v>F107</v>
      </c>
      <c r="BLY10" s="111" t="str">
        <f t="shared" ca="1" si="36"/>
        <v>G107</v>
      </c>
      <c r="BLZ10" s="111" t="str">
        <f t="shared" ca="1" si="36"/>
        <v>H107</v>
      </c>
      <c r="BMA10" s="111" t="str">
        <f t="shared" ca="1" si="36"/>
        <v>I107</v>
      </c>
      <c r="BMB10" s="111" t="str">
        <f t="shared" ca="1" si="36"/>
        <v>J107</v>
      </c>
      <c r="BMC10" s="111" t="str">
        <f t="shared" ca="1" si="36"/>
        <v>K107</v>
      </c>
      <c r="BMD10" s="111" t="str">
        <f t="shared" ca="1" si="36"/>
        <v>L107</v>
      </c>
      <c r="BME10" s="111" t="str">
        <f t="shared" ca="1" si="36"/>
        <v>M107</v>
      </c>
      <c r="BMF10" s="111" t="str">
        <f t="shared" ca="1" si="36"/>
        <v>C108</v>
      </c>
      <c r="BMG10" s="111" t="str">
        <f t="shared" ca="1" si="36"/>
        <v>D108</v>
      </c>
      <c r="BMH10" s="111" t="str">
        <f t="shared" ca="1" si="36"/>
        <v>E108</v>
      </c>
      <c r="BMI10" s="111" t="str">
        <f t="shared" ca="1" si="36"/>
        <v>F108</v>
      </c>
      <c r="BMJ10" s="111" t="str">
        <f t="shared" ca="1" si="36"/>
        <v>G108</v>
      </c>
      <c r="BMK10" s="111" t="str">
        <f t="shared" ca="1" si="36"/>
        <v>H108</v>
      </c>
      <c r="BML10" s="111" t="str">
        <f t="shared" ca="1" si="36"/>
        <v>I108</v>
      </c>
      <c r="BMM10" s="111" t="str">
        <f t="shared" ca="1" si="36"/>
        <v>J108</v>
      </c>
      <c r="BMN10" s="111" t="str">
        <f t="shared" ca="1" si="36"/>
        <v>K108</v>
      </c>
      <c r="BMO10" s="111" t="str">
        <f t="shared" ca="1" si="36"/>
        <v>L108</v>
      </c>
      <c r="BMP10" s="111" t="str">
        <f t="shared" ca="1" si="36"/>
        <v>M108</v>
      </c>
      <c r="BMQ10" s="111" t="str">
        <f t="shared" ca="1" si="36"/>
        <v>C109</v>
      </c>
      <c r="BMR10" s="111" t="str">
        <f t="shared" ca="1" si="36"/>
        <v>D109</v>
      </c>
      <c r="BMS10" s="111" t="str">
        <f t="shared" ca="1" si="36"/>
        <v>E109</v>
      </c>
      <c r="BMT10" s="111" t="str">
        <f t="shared" ca="1" si="36"/>
        <v>F109</v>
      </c>
      <c r="BMU10" s="111" t="str">
        <f t="shared" ca="1" si="36"/>
        <v>G109</v>
      </c>
      <c r="BMV10" s="111" t="str">
        <f t="shared" ca="1" si="36"/>
        <v>H109</v>
      </c>
      <c r="BMW10" s="111" t="str">
        <f t="shared" ca="1" si="36"/>
        <v>I109</v>
      </c>
      <c r="BMX10" s="111" t="str">
        <f t="shared" ca="1" si="36"/>
        <v>J109</v>
      </c>
      <c r="BMY10" s="111" t="str">
        <f t="shared" ca="1" si="36"/>
        <v>K109</v>
      </c>
      <c r="BMZ10" s="111" t="str">
        <f t="shared" ca="1" si="36"/>
        <v>L109</v>
      </c>
      <c r="BNA10" s="111" t="str">
        <f t="shared" ca="1" si="36"/>
        <v>M109</v>
      </c>
    </row>
    <row r="11" spans="1:1717" x14ac:dyDescent="0.4">
      <c r="A11" s="111" t="s">
        <v>257</v>
      </c>
      <c r="B11" s="111">
        <f>表紙!C5</f>
        <v>0</v>
      </c>
      <c r="C11" s="111">
        <f>表紙!C6</f>
        <v>0</v>
      </c>
      <c r="D11" s="111">
        <f>表紙!C7</f>
        <v>0</v>
      </c>
      <c r="E11" s="111">
        <f>表紙!C4</f>
        <v>0</v>
      </c>
      <c r="F11" s="111">
        <f>表紙!C11</f>
        <v>0</v>
      </c>
      <c r="G11" s="111">
        <f>監査調書!AJ12</f>
        <v>0</v>
      </c>
      <c r="H11" s="111">
        <f>監査調書!AJ13</f>
        <v>0</v>
      </c>
      <c r="I11" s="111">
        <f>監査調書!AJ15</f>
        <v>0</v>
      </c>
      <c r="J11" s="111">
        <f>監査調書!AJ16</f>
        <v>0</v>
      </c>
      <c r="K11" s="111">
        <f>監査調書!AJ18</f>
        <v>0</v>
      </c>
      <c r="L11" s="111">
        <f>監査調書!AJ20</f>
        <v>0</v>
      </c>
      <c r="M11" s="111">
        <f>監査調書!AJ21</f>
        <v>0</v>
      </c>
      <c r="N11" s="111">
        <f>監査調書!AJ23</f>
        <v>0</v>
      </c>
      <c r="O11" s="111">
        <f>監査調書!AJ24</f>
        <v>0</v>
      </c>
      <c r="P11" s="111">
        <f>監査調書!AJ25</f>
        <v>0</v>
      </c>
      <c r="Q11" s="111">
        <f>監査調書!AJ26</f>
        <v>0</v>
      </c>
      <c r="R11" s="111">
        <f>監査調書!AJ29</f>
        <v>0</v>
      </c>
      <c r="S11" s="111">
        <f>監査調書!AJ31</f>
        <v>0</v>
      </c>
      <c r="T11" s="111">
        <f>監査調書!AJ35</f>
        <v>0</v>
      </c>
      <c r="U11" s="111">
        <f>監査調書!J36</f>
        <v>0</v>
      </c>
      <c r="V11" s="111">
        <f>監査調書!V36</f>
        <v>0</v>
      </c>
      <c r="W11" s="111">
        <f>監査調書!AJ41</f>
        <v>0</v>
      </c>
      <c r="X11" s="111">
        <f>監査調書!AJ46</f>
        <v>0</v>
      </c>
      <c r="Y11" s="111">
        <f>監査調書!AJ47</f>
        <v>0</v>
      </c>
      <c r="Z11" s="111" t="str">
        <f>監査調書!I48</f>
        <v>□</v>
      </c>
      <c r="AA11" s="111" t="str">
        <f>監査調書!M48</f>
        <v>□</v>
      </c>
      <c r="AB11" s="111" t="str">
        <f>監査調書!R48</f>
        <v>□</v>
      </c>
      <c r="AC11" s="111">
        <f>監査調書!AJ49</f>
        <v>0</v>
      </c>
      <c r="AD11" s="111">
        <f>監査調書!AJ50</f>
        <v>0</v>
      </c>
      <c r="AE11" s="111">
        <f>監査調書!L51</f>
        <v>0</v>
      </c>
      <c r="AF11" s="111">
        <f>監査調書!Q51</f>
        <v>0</v>
      </c>
      <c r="AG11" s="111">
        <f>監査調書!V51</f>
        <v>0</v>
      </c>
      <c r="AH11" s="111">
        <f>監査調書!AJ52</f>
        <v>0</v>
      </c>
      <c r="AI11" s="111">
        <f>監査調書!AJ54</f>
        <v>0</v>
      </c>
      <c r="AJ11" s="111">
        <f>監査調書!AJ55</f>
        <v>0</v>
      </c>
      <c r="AK11" s="111">
        <f>監査調書!AJ57</f>
        <v>0</v>
      </c>
      <c r="AL11" s="111">
        <f>監査調書!AJ58</f>
        <v>0</v>
      </c>
      <c r="AM11" s="111">
        <f>監査調書!AJ59</f>
        <v>0</v>
      </c>
      <c r="AN11" s="111">
        <f>監査調書!B61</f>
        <v>0</v>
      </c>
      <c r="AO11" s="111">
        <f>監査調書!AJ64</f>
        <v>0</v>
      </c>
      <c r="AP11" s="111">
        <f>監査調書!AJ65</f>
        <v>0</v>
      </c>
      <c r="AQ11" s="111">
        <f>監査調書!B67</f>
        <v>0</v>
      </c>
      <c r="AR11" s="111">
        <f>監査調書!B71</f>
        <v>0</v>
      </c>
      <c r="AS11" s="111">
        <f>監査調書!AJ75</f>
        <v>0</v>
      </c>
      <c r="AT11" s="111">
        <f>監査調書!AJ76</f>
        <v>0</v>
      </c>
      <c r="AU11" s="111">
        <f>監査調書!AJ79</f>
        <v>0</v>
      </c>
      <c r="AV11" s="111">
        <f>監査調書!AJ80</f>
        <v>0</v>
      </c>
      <c r="AW11" s="111">
        <f>監査調書!H87</f>
        <v>0</v>
      </c>
      <c r="AX11" s="111">
        <f>監査調書!M87</f>
        <v>0</v>
      </c>
      <c r="AY11" s="111">
        <f>監査調書!R87</f>
        <v>0</v>
      </c>
      <c r="AZ11" s="111">
        <f>監査調書!H88</f>
        <v>0</v>
      </c>
      <c r="BA11" s="111">
        <f>監査調書!M88</f>
        <v>0</v>
      </c>
      <c r="BB11" s="111">
        <f>監査調書!R88</f>
        <v>0</v>
      </c>
      <c r="BC11" s="111">
        <f>監査調書!B90</f>
        <v>0</v>
      </c>
      <c r="BD11" s="111">
        <f>監査調書!H96</f>
        <v>0</v>
      </c>
      <c r="BE11" s="111">
        <f>監査調書!M96</f>
        <v>0</v>
      </c>
      <c r="BF11" s="111">
        <f>監査調書!R96</f>
        <v>0</v>
      </c>
      <c r="BG11" s="111">
        <f>監査調書!H97</f>
        <v>0</v>
      </c>
      <c r="BH11" s="111">
        <f>監査調書!M97</f>
        <v>0</v>
      </c>
      <c r="BI11" s="111">
        <f>監査調書!R97</f>
        <v>0</v>
      </c>
      <c r="BJ11" s="111">
        <f>監査調書!B99</f>
        <v>0</v>
      </c>
      <c r="BK11" s="111">
        <f>監査調書!AJ103</f>
        <v>0</v>
      </c>
      <c r="BL11" s="111">
        <f>監査調書!AJ104</f>
        <v>0</v>
      </c>
      <c r="BM11" s="111">
        <f>監査調書!AJ105</f>
        <v>0</v>
      </c>
      <c r="BN11" s="111">
        <f>監査調書!AJ108</f>
        <v>0</v>
      </c>
      <c r="BO11" s="111">
        <f>監査調書!O110</f>
        <v>0</v>
      </c>
      <c r="BP11" s="111">
        <f>監査調書!Y110</f>
        <v>0</v>
      </c>
      <c r="BQ11" s="111">
        <f>監査調書!AJ116</f>
        <v>0</v>
      </c>
      <c r="BR11" s="111">
        <f>監査調書!AJ117</f>
        <v>0</v>
      </c>
      <c r="BS11" s="111">
        <f>監査調書!AJ120</f>
        <v>0</v>
      </c>
      <c r="BT11" s="111">
        <f>監査調書!AJ124</f>
        <v>0</v>
      </c>
      <c r="BU11" s="111">
        <f>監査調書!AJ128</f>
        <v>0</v>
      </c>
      <c r="BV11" s="111">
        <f>監査調書!AJ129</f>
        <v>0</v>
      </c>
      <c r="BW11" s="111">
        <f>監査調書!AJ130</f>
        <v>0</v>
      </c>
      <c r="BX11" s="111">
        <f>監査調書!AJ134</f>
        <v>0</v>
      </c>
      <c r="BY11" s="111">
        <f>監査調書!AJ136</f>
        <v>0</v>
      </c>
      <c r="BZ11" s="111">
        <f>監査調書!AJ137</f>
        <v>0</v>
      </c>
      <c r="CA11" s="111">
        <f>監査調書!AJ140</f>
        <v>0</v>
      </c>
      <c r="CB11" s="111">
        <f>監査調書!AJ144</f>
        <v>0</v>
      </c>
      <c r="CC11" s="111">
        <f>監査調書!AJ145</f>
        <v>0</v>
      </c>
      <c r="CD11" s="111">
        <f>監査調書!AJ146</f>
        <v>0</v>
      </c>
      <c r="CE11" s="111">
        <f>監査調書!AJ147</f>
        <v>0</v>
      </c>
      <c r="CF11" s="111">
        <f>監査調書!B149</f>
        <v>0</v>
      </c>
      <c r="CG11" s="111">
        <f>監査調書!AJ153</f>
        <v>0</v>
      </c>
      <c r="CH11" s="111">
        <f>監査調書!AJ154</f>
        <v>0</v>
      </c>
      <c r="CI11" s="111">
        <f>監査調書!AJ157</f>
        <v>0</v>
      </c>
      <c r="CJ11" s="111">
        <f>監査調書!R158</f>
        <v>0</v>
      </c>
      <c r="CK11" s="111">
        <f>監査調書!R159</f>
        <v>0</v>
      </c>
      <c r="CL11" s="111">
        <f>監査調書!R160</f>
        <v>0</v>
      </c>
      <c r="CM11" s="111">
        <f>監査調書!AJ162</f>
        <v>0</v>
      </c>
      <c r="CN11" s="111">
        <f>監査調書!AJ165</f>
        <v>0</v>
      </c>
      <c r="CO11" s="111">
        <f>監査調書!AJ166</f>
        <v>0</v>
      </c>
      <c r="CP11" s="111">
        <f>監査調書!R167</f>
        <v>0</v>
      </c>
      <c r="CQ11" s="111">
        <f>監査調書!R168</f>
        <v>0</v>
      </c>
      <c r="CR11" s="111">
        <f>監査調書!AJ169</f>
        <v>0</v>
      </c>
      <c r="CS11" s="111">
        <f>監査調書!M171</f>
        <v>0</v>
      </c>
      <c r="CT11" s="111">
        <f>監査調書!M172</f>
        <v>0</v>
      </c>
      <c r="CU11" s="111">
        <f>監査調書!AJ174</f>
        <v>0</v>
      </c>
      <c r="CV11" s="111">
        <f>監査調書!Q175</f>
        <v>0</v>
      </c>
      <c r="CW11" s="111">
        <f>監査調書!AJ176</f>
        <v>0</v>
      </c>
      <c r="CX11" s="111">
        <f>監査調書!AJ177</f>
        <v>0</v>
      </c>
      <c r="CY11" s="111">
        <f>監査調書!R179</f>
        <v>0</v>
      </c>
      <c r="CZ11" s="111">
        <f>監査調書!R180</f>
        <v>0</v>
      </c>
      <c r="DA11" s="111">
        <f>監査調書!R181</f>
        <v>0</v>
      </c>
      <c r="DB11" s="111">
        <f>監査調書!R182</f>
        <v>0</v>
      </c>
      <c r="DC11" s="111">
        <f>監査調書!R183</f>
        <v>0</v>
      </c>
      <c r="DD11" s="111">
        <f>監査調書!B188</f>
        <v>0</v>
      </c>
      <c r="DE11" s="111">
        <f>監査調書!AJ190</f>
        <v>0</v>
      </c>
      <c r="DF11" s="111">
        <f>監査調書!AJ191</f>
        <v>0</v>
      </c>
      <c r="DG11" s="111">
        <f>監査調書!AJ193</f>
        <v>0</v>
      </c>
      <c r="DH11" s="111">
        <f>監査調書!AJ197</f>
        <v>0</v>
      </c>
      <c r="DI11" s="111">
        <f>監査調書!B201</f>
        <v>0</v>
      </c>
      <c r="DJ11" s="111">
        <f>監査調書!AJ205</f>
        <v>0</v>
      </c>
      <c r="DK11" s="111">
        <f>監査調書!AJ206</f>
        <v>0</v>
      </c>
      <c r="DL11" s="111">
        <f>監査調書!AJ207</f>
        <v>0</v>
      </c>
      <c r="DM11" s="111">
        <f>監査調書!N209</f>
        <v>0</v>
      </c>
      <c r="DN11" s="111">
        <f>監査調書!AJ215</f>
        <v>0</v>
      </c>
      <c r="DO11" s="111">
        <f>監査調書!AJ216</f>
        <v>0</v>
      </c>
      <c r="DP11" s="111" t="str">
        <f>監査調書!G220</f>
        <v>□</v>
      </c>
      <c r="DQ11" s="111">
        <f>監査調書!K220</f>
        <v>0</v>
      </c>
      <c r="DR11" s="111" t="str">
        <f>監査調書!O220</f>
        <v>□</v>
      </c>
      <c r="DS11" s="111" t="str">
        <f>監査調書!U220</f>
        <v>□</v>
      </c>
      <c r="DT11" s="111" t="str">
        <f>監査調書!AA220</f>
        <v>□</v>
      </c>
      <c r="DU11" s="111" t="str">
        <f>監査調書!G221</f>
        <v>□</v>
      </c>
      <c r="DV11" s="111">
        <f>監査調書!AQ223</f>
        <v>0</v>
      </c>
      <c r="DW11" s="111">
        <f>監査調書!AR223</f>
        <v>0</v>
      </c>
      <c r="DX11" s="111">
        <f>監査調書!AS223</f>
        <v>0</v>
      </c>
      <c r="DY11" s="111" t="str">
        <f>監査調書!AC221</f>
        <v>□</v>
      </c>
      <c r="DZ11" s="111" t="str">
        <f>監査調書!G222</f>
        <v>□</v>
      </c>
      <c r="EA11" s="111" t="str">
        <f>監査調書!K222</f>
        <v>□</v>
      </c>
      <c r="EB11" s="111" t="str">
        <f>監査調書!P222</f>
        <v>□</v>
      </c>
      <c r="EC11" s="111" t="str">
        <f>監査調書!U222</f>
        <v>□</v>
      </c>
      <c r="ED11" s="111" t="str">
        <f>監査調書!Z222</f>
        <v>□</v>
      </c>
      <c r="EE11" s="111">
        <f>監査調書!AE222</f>
        <v>0</v>
      </c>
      <c r="EF11" s="111" t="str">
        <f>監査調書!G223</f>
        <v>□</v>
      </c>
      <c r="EG11" s="111" t="str">
        <f>監査調書!M223</f>
        <v>□</v>
      </c>
      <c r="EH11" s="111" t="str">
        <f>監査調書!R223</f>
        <v>□</v>
      </c>
      <c r="EI11" s="111" t="str">
        <f>監査調書!V223</f>
        <v>□</v>
      </c>
      <c r="EJ11" s="111" t="str">
        <f>監査調書!AA223</f>
        <v>□</v>
      </c>
      <c r="EK11" s="111">
        <f>監査調書!AJ227</f>
        <v>0</v>
      </c>
      <c r="EL11" s="111">
        <f>監査調書!AJ229</f>
        <v>0</v>
      </c>
      <c r="EM11" s="111">
        <f>監査調書!AJ230</f>
        <v>0</v>
      </c>
      <c r="EN11" s="111">
        <f>監査調書!AJ231</f>
        <v>0</v>
      </c>
      <c r="EO11" s="111">
        <f>監査調書!AJ233</f>
        <v>0</v>
      </c>
      <c r="EP11" s="111">
        <f>監査調書!AJ234</f>
        <v>0</v>
      </c>
      <c r="EQ11" s="111">
        <f>監査調書!AJ235</f>
        <v>0</v>
      </c>
      <c r="ER11" s="111">
        <f>監査調書!L236</f>
        <v>0</v>
      </c>
      <c r="ES11" s="111">
        <f>監査調書!AJ239</f>
        <v>0</v>
      </c>
      <c r="ET11" s="111">
        <f>監査調書!AJ241</f>
        <v>0</v>
      </c>
      <c r="EU11" s="111">
        <f>監査調書!AJ242</f>
        <v>0</v>
      </c>
      <c r="EV11" s="111">
        <f>監査調書!AJ243</f>
        <v>0</v>
      </c>
      <c r="EW11" s="111">
        <f>監査調書!AJ246</f>
        <v>0</v>
      </c>
      <c r="EX11" s="111">
        <f>監査調書!AJ247</f>
        <v>0</v>
      </c>
      <c r="EY11" s="111">
        <f>監査調書!AJ249</f>
        <v>0</v>
      </c>
      <c r="EZ11" s="111">
        <f>監査調書!AJ251</f>
        <v>0</v>
      </c>
      <c r="FA11" s="111">
        <f>監査調書!AJ252</f>
        <v>0</v>
      </c>
      <c r="FB11" s="111">
        <f>監査調書!AJ254</f>
        <v>0</v>
      </c>
      <c r="FC11" s="111">
        <f>監査調書!M255</f>
        <v>0</v>
      </c>
      <c r="FD11" s="111">
        <f>監査調書!G258</f>
        <v>0</v>
      </c>
      <c r="FE11" s="111">
        <f>監査調書!AA258</f>
        <v>0</v>
      </c>
      <c r="FF11" s="111">
        <f>監査調書!AJ259</f>
        <v>0</v>
      </c>
      <c r="FG11" s="111">
        <f>監査調書!AJ260</f>
        <v>0</v>
      </c>
      <c r="FH11" s="111">
        <f>監査調書!K261</f>
        <v>0</v>
      </c>
      <c r="FI11" s="111">
        <f>監査調書!P261</f>
        <v>0</v>
      </c>
      <c r="FJ11" s="111">
        <f>監査調書!U261</f>
        <v>0</v>
      </c>
      <c r="FK11" s="111">
        <f>監査調書!AJ263</f>
        <v>0</v>
      </c>
      <c r="FL11" s="111">
        <f>監査調書!K264</f>
        <v>0</v>
      </c>
      <c r="FM11" s="111">
        <f>監査調書!P264</f>
        <v>0</v>
      </c>
      <c r="FN11" s="111">
        <f>監査調書!U264</f>
        <v>0</v>
      </c>
      <c r="FO11" s="111">
        <f>監査調書!AJ265</f>
        <v>0</v>
      </c>
      <c r="FP11" s="111">
        <f>監査調書!AJ266</f>
        <v>0</v>
      </c>
      <c r="FQ11" s="111">
        <f>監査調書!K267</f>
        <v>0</v>
      </c>
      <c r="FR11" s="111">
        <f>監査調書!K268</f>
        <v>0</v>
      </c>
      <c r="FS11" s="111">
        <f>監査調書!P268</f>
        <v>0</v>
      </c>
      <c r="FT11" s="111">
        <f>監査調書!U268</f>
        <v>0</v>
      </c>
      <c r="FU11" s="111">
        <f>監査調書!AJ269</f>
        <v>0</v>
      </c>
      <c r="FV11" s="111">
        <f>監査調書!K270</f>
        <v>0</v>
      </c>
      <c r="FW11" s="111">
        <f>監査調書!P270</f>
        <v>0</v>
      </c>
      <c r="FX11" s="111">
        <f>監査調書!U270</f>
        <v>0</v>
      </c>
      <c r="FY11" s="111">
        <f>監査調書!AJ272</f>
        <v>0</v>
      </c>
      <c r="FZ11" s="111">
        <f>監査調書!AJ273</f>
        <v>0</v>
      </c>
      <c r="GA11" s="111">
        <f>監査調書!AJ274</f>
        <v>0</v>
      </c>
      <c r="GB11" s="302">
        <f>監査調書!AJ276</f>
        <v>0</v>
      </c>
      <c r="GC11" s="302">
        <f>監査調書!AJ277</f>
        <v>0</v>
      </c>
      <c r="GD11" s="111">
        <f>監査調書!AJ278</f>
        <v>0</v>
      </c>
      <c r="GE11" s="111">
        <f>監査調書!AJ280</f>
        <v>0</v>
      </c>
      <c r="GF11" s="111">
        <f>監査調書!AJ281</f>
        <v>0</v>
      </c>
      <c r="GG11" s="111">
        <f>監査調書!AJ282</f>
        <v>0</v>
      </c>
      <c r="GH11" s="111">
        <f>監査調書!AJ285</f>
        <v>0</v>
      </c>
      <c r="GI11" s="111">
        <f>監査調書!AJ287</f>
        <v>0</v>
      </c>
      <c r="GJ11" s="111">
        <f>監査調書!AJ288</f>
        <v>0</v>
      </c>
      <c r="GK11" s="111">
        <f>監査調書!AJ289</f>
        <v>0</v>
      </c>
      <c r="GL11" s="111">
        <f>監査調書!AJ292</f>
        <v>0</v>
      </c>
      <c r="GM11" s="111">
        <f>監査調書!AJ293</f>
        <v>0</v>
      </c>
      <c r="GN11" s="111">
        <f>監査調書!AJ294</f>
        <v>0</v>
      </c>
      <c r="GO11" s="111">
        <f>監査調書!AJ295</f>
        <v>0</v>
      </c>
      <c r="GP11" s="111">
        <f>監査調書!AJ296</f>
        <v>0</v>
      </c>
      <c r="GQ11" s="111">
        <f>監査調書!AJ302</f>
        <v>0</v>
      </c>
      <c r="GR11" s="111">
        <f>監査調書!AJ304</f>
        <v>0</v>
      </c>
      <c r="GS11" s="111">
        <f>監査調書!AJ306</f>
        <v>0</v>
      </c>
      <c r="GT11" s="111">
        <f>監査調書!AJ310</f>
        <v>0</v>
      </c>
      <c r="GU11" s="111">
        <f>監査調書!AJ313</f>
        <v>0</v>
      </c>
      <c r="GV11" s="111">
        <f>監査調書!AJ316</f>
        <v>0</v>
      </c>
      <c r="GW11" s="111">
        <f>監査調書!AJ317</f>
        <v>0</v>
      </c>
      <c r="GX11" s="111">
        <f>監査調書!AJ321</f>
        <v>0</v>
      </c>
      <c r="GY11" s="111">
        <f>監査調書!H322</f>
        <v>0</v>
      </c>
      <c r="GZ11" s="111">
        <f>監査調書!AJ324</f>
        <v>0</v>
      </c>
      <c r="HA11" s="111">
        <f>監査調書!AJ326</f>
        <v>0</v>
      </c>
      <c r="HB11" s="111">
        <f>監査調書!AJ327</f>
        <v>0</v>
      </c>
      <c r="HC11" s="111">
        <f>監査調書!AJ331</f>
        <v>0</v>
      </c>
      <c r="HD11" s="111">
        <f>監査調書!AJ334</f>
        <v>0</v>
      </c>
      <c r="HE11" s="111">
        <f>監査調書!AJ335</f>
        <v>0</v>
      </c>
      <c r="HF11" s="111">
        <f>監査調書!AJ336</f>
        <v>0</v>
      </c>
      <c r="HG11" s="111">
        <f>監査調書!AJ337</f>
        <v>0</v>
      </c>
      <c r="HH11" s="111">
        <f>監査調書!AJ338</f>
        <v>0</v>
      </c>
      <c r="HI11" s="111">
        <f>監査調書!AJ342</f>
        <v>0</v>
      </c>
      <c r="HJ11" s="111">
        <f>監査調書!AJ343</f>
        <v>0</v>
      </c>
      <c r="HK11" s="111">
        <f>監査調書!H344</f>
        <v>0</v>
      </c>
      <c r="HL11" s="111">
        <f>監査調書!Q344</f>
        <v>0</v>
      </c>
      <c r="HM11" s="111">
        <f>監査調書!Q345</f>
        <v>0</v>
      </c>
      <c r="HN11" s="111">
        <f>監査調書!AJ346</f>
        <v>0</v>
      </c>
      <c r="HO11" s="111">
        <f>監査調書!H347</f>
        <v>0</v>
      </c>
      <c r="HP11" s="111">
        <f>監査調書!Q347</f>
        <v>0</v>
      </c>
      <c r="HQ11" s="111">
        <f>監査調書!H348</f>
        <v>0</v>
      </c>
      <c r="HR11" s="111">
        <f>監査調書!AJ349</f>
        <v>0</v>
      </c>
      <c r="HS11" s="111">
        <f>監査調書!AJ352</f>
        <v>0</v>
      </c>
      <c r="HT11" s="111">
        <f>監査調書!AJ355</f>
        <v>0</v>
      </c>
      <c r="HU11" s="111">
        <f>監査調書!AJ358</f>
        <v>0</v>
      </c>
      <c r="HV11" s="111">
        <f>監査調書!AJ359</f>
        <v>0</v>
      </c>
      <c r="HW11" s="111">
        <f>監査調書!AJ362</f>
        <v>0</v>
      </c>
      <c r="HX11" s="111">
        <f>監査調書!AJ364</f>
        <v>0</v>
      </c>
      <c r="HY11" s="111">
        <f>監査調書!AJ365</f>
        <v>0</v>
      </c>
      <c r="HZ11" s="111">
        <f>監査調書!AJ368</f>
        <v>0</v>
      </c>
      <c r="IA11" s="111">
        <f>監査調書!B372</f>
        <v>0</v>
      </c>
      <c r="IB11" s="111">
        <f>監査調書!AJ376</f>
        <v>0</v>
      </c>
      <c r="IC11" s="111">
        <f>監査調書!AJ381</f>
        <v>0</v>
      </c>
      <c r="ID11" s="111">
        <f>監査調書!AJ382</f>
        <v>0</v>
      </c>
      <c r="IE11" s="111">
        <f>監査調書!I387</f>
        <v>0</v>
      </c>
      <c r="IF11" s="111">
        <f>監査調書!Q387</f>
        <v>0</v>
      </c>
      <c r="IG11" s="111">
        <f>監査調書!AB387</f>
        <v>0</v>
      </c>
      <c r="IH11" s="111">
        <f>監査調書!Q388</f>
        <v>0</v>
      </c>
      <c r="II11" s="111">
        <f>監査調書!AB388</f>
        <v>0</v>
      </c>
      <c r="IJ11" s="111">
        <f>監査調書!AJ392</f>
        <v>0</v>
      </c>
      <c r="IK11" s="111">
        <f>監査調書!AJ393</f>
        <v>0</v>
      </c>
      <c r="IL11" s="111">
        <f>監査調書!AJ394</f>
        <v>0</v>
      </c>
      <c r="IM11" s="111">
        <f>監査調書!AJ396</f>
        <v>0</v>
      </c>
      <c r="IN11" s="111">
        <f>監査調書!AJ401</f>
        <v>0</v>
      </c>
      <c r="IO11" s="111">
        <f>監査調書!G404</f>
        <v>0</v>
      </c>
      <c r="IP11" s="111">
        <f>監査調書!G407</f>
        <v>0</v>
      </c>
      <c r="IQ11" s="111">
        <f>監査調書!G410</f>
        <v>0</v>
      </c>
      <c r="IR11" s="111">
        <f>監査調書!AJ414</f>
        <v>0</v>
      </c>
      <c r="IS11" s="111">
        <f>監査調書!AJ416</f>
        <v>0</v>
      </c>
      <c r="IT11" s="111">
        <f>監査調書!AJ419</f>
        <v>0</v>
      </c>
      <c r="IU11" s="111">
        <f>監査調書!AJ420</f>
        <v>0</v>
      </c>
      <c r="IV11" s="111">
        <f>監査調書!AJ423</f>
        <v>0</v>
      </c>
      <c r="IW11" s="111">
        <f>監査調書!L424</f>
        <v>0</v>
      </c>
      <c r="IX11" s="111">
        <f>監査調書!W424</f>
        <v>0</v>
      </c>
      <c r="IY11" s="111">
        <f>監査調書!AJ427</f>
        <v>0</v>
      </c>
      <c r="IZ11" s="111">
        <f>監査調書!AJ432</f>
        <v>0</v>
      </c>
      <c r="JA11" s="111">
        <f>監査調書!AJ433</f>
        <v>0</v>
      </c>
      <c r="JB11" s="111">
        <f>監査調書!AJ434</f>
        <v>0</v>
      </c>
      <c r="JC11" s="111">
        <f>監査調書!AJ435</f>
        <v>0</v>
      </c>
      <c r="JD11" s="111">
        <f>監査調書!N440</f>
        <v>0</v>
      </c>
      <c r="JE11" s="111">
        <f>監査調書!P440</f>
        <v>0</v>
      </c>
      <c r="JF11" s="111">
        <f>監査調書!R440</f>
        <v>0</v>
      </c>
      <c r="JG11" s="111">
        <f>監査調書!T440</f>
        <v>0</v>
      </c>
      <c r="JH11" s="111">
        <f>監査調書!V440</f>
        <v>0</v>
      </c>
      <c r="JI11" s="111">
        <f>監査調書!X440</f>
        <v>0</v>
      </c>
      <c r="JJ11" s="111">
        <f>監査調書!Z440</f>
        <v>0</v>
      </c>
      <c r="JK11" s="111">
        <f>監査調書!AB440</f>
        <v>0</v>
      </c>
      <c r="JL11" s="111">
        <f>監査調書!AD440</f>
        <v>0</v>
      </c>
      <c r="JM11" s="111">
        <f>監査調書!AF440</f>
        <v>0</v>
      </c>
      <c r="JN11" s="111">
        <f>監査調書!AH440</f>
        <v>0</v>
      </c>
      <c r="JO11" s="111">
        <f>監査調書!AJ440</f>
        <v>0</v>
      </c>
      <c r="JP11" s="111">
        <f>監査調書!N441</f>
        <v>0</v>
      </c>
      <c r="JQ11" s="111">
        <f>監査調書!P441</f>
        <v>0</v>
      </c>
      <c r="JR11" s="111">
        <f>監査調書!R441</f>
        <v>0</v>
      </c>
      <c r="JS11" s="111">
        <f>監査調書!T441</f>
        <v>0</v>
      </c>
      <c r="JT11" s="111">
        <f>監査調書!V441</f>
        <v>0</v>
      </c>
      <c r="JU11" s="111">
        <f>監査調書!X441</f>
        <v>0</v>
      </c>
      <c r="JV11" s="111">
        <f>監査調書!Z441</f>
        <v>0</v>
      </c>
      <c r="JW11" s="111">
        <f>監査調書!AB441</f>
        <v>0</v>
      </c>
      <c r="JX11" s="111">
        <f>監査調書!AD441</f>
        <v>0</v>
      </c>
      <c r="JY11" s="111">
        <f>監査調書!AF441</f>
        <v>0</v>
      </c>
      <c r="JZ11" s="111">
        <f>監査調書!AH441</f>
        <v>0</v>
      </c>
      <c r="KA11" s="111">
        <f>監査調書!AJ441</f>
        <v>0</v>
      </c>
      <c r="KB11" s="111">
        <f>監査調書!N442</f>
        <v>0</v>
      </c>
      <c r="KC11" s="111">
        <f>監査調書!P442</f>
        <v>0</v>
      </c>
      <c r="KD11" s="111">
        <f>監査調書!R442</f>
        <v>0</v>
      </c>
      <c r="KE11" s="111">
        <f>監査調書!T442</f>
        <v>0</v>
      </c>
      <c r="KF11" s="111">
        <f>監査調書!V442</f>
        <v>0</v>
      </c>
      <c r="KG11" s="111">
        <f>監査調書!X442</f>
        <v>0</v>
      </c>
      <c r="KH11" s="111">
        <f>監査調書!Z442</f>
        <v>0</v>
      </c>
      <c r="KI11" s="111">
        <f>監査調書!AB442</f>
        <v>0</v>
      </c>
      <c r="KJ11" s="111">
        <f>監査調書!AD442</f>
        <v>0</v>
      </c>
      <c r="KK11" s="111">
        <f>監査調書!AF442</f>
        <v>0</v>
      </c>
      <c r="KL11" s="111">
        <f>監査調書!AH442</f>
        <v>0</v>
      </c>
      <c r="KM11" s="111">
        <f>監査調書!AJ442</f>
        <v>0</v>
      </c>
      <c r="KN11" s="111">
        <f>監査調書!N443</f>
        <v>0</v>
      </c>
      <c r="KO11" s="111">
        <f>監査調書!P443</f>
        <v>0</v>
      </c>
      <c r="KP11" s="111">
        <f>監査調書!R443</f>
        <v>0</v>
      </c>
      <c r="KQ11" s="111">
        <f>監査調書!T443</f>
        <v>0</v>
      </c>
      <c r="KR11" s="111">
        <f>監査調書!V443</f>
        <v>0</v>
      </c>
      <c r="KS11" s="111">
        <f>監査調書!X443</f>
        <v>0</v>
      </c>
      <c r="KT11" s="111">
        <f>監査調書!Z443</f>
        <v>0</v>
      </c>
      <c r="KU11" s="111">
        <f>監査調書!AB443</f>
        <v>0</v>
      </c>
      <c r="KV11" s="111">
        <f>監査調書!AD443</f>
        <v>0</v>
      </c>
      <c r="KW11" s="111">
        <f>監査調書!AF443</f>
        <v>0</v>
      </c>
      <c r="KX11" s="111">
        <f>監査調書!AH443</f>
        <v>0</v>
      </c>
      <c r="KY11" s="111">
        <f>監査調書!AJ443</f>
        <v>0</v>
      </c>
      <c r="KZ11" s="111">
        <f>監査調書!N444</f>
        <v>0</v>
      </c>
      <c r="LA11" s="111">
        <f>監査調書!P444</f>
        <v>0</v>
      </c>
      <c r="LB11" s="111">
        <f>監査調書!R444</f>
        <v>0</v>
      </c>
      <c r="LC11" s="111">
        <f>監査調書!T444</f>
        <v>0</v>
      </c>
      <c r="LD11" s="111">
        <f>監査調書!V444</f>
        <v>0</v>
      </c>
      <c r="LE11" s="111">
        <f>監査調書!X444</f>
        <v>0</v>
      </c>
      <c r="LF11" s="111">
        <f>監査調書!Z444</f>
        <v>0</v>
      </c>
      <c r="LG11" s="111">
        <f>監査調書!AB444</f>
        <v>0</v>
      </c>
      <c r="LH11" s="111">
        <f>監査調書!AD444</f>
        <v>0</v>
      </c>
      <c r="LI11" s="111">
        <f>監査調書!AF444</f>
        <v>0</v>
      </c>
      <c r="LJ11" s="111">
        <f>監査調書!AH444</f>
        <v>0</v>
      </c>
      <c r="LK11" s="111">
        <f>監査調書!AJ444</f>
        <v>0</v>
      </c>
      <c r="LL11" s="111">
        <f>監査調書!N445</f>
        <v>0</v>
      </c>
      <c r="LM11" s="111">
        <f>監査調書!P445</f>
        <v>0</v>
      </c>
      <c r="LN11" s="111">
        <f>監査調書!R445</f>
        <v>0</v>
      </c>
      <c r="LO11" s="111">
        <f>監査調書!T445</f>
        <v>0</v>
      </c>
      <c r="LP11" s="111">
        <f>監査調書!V445</f>
        <v>0</v>
      </c>
      <c r="LQ11" s="111">
        <f>監査調書!X445</f>
        <v>0</v>
      </c>
      <c r="LR11" s="111">
        <f>監査調書!Z445</f>
        <v>0</v>
      </c>
      <c r="LS11" s="111">
        <f>監査調書!AB445</f>
        <v>0</v>
      </c>
      <c r="LT11" s="111">
        <f>監査調書!AD445</f>
        <v>0</v>
      </c>
      <c r="LU11" s="111">
        <f>監査調書!AF445</f>
        <v>0</v>
      </c>
      <c r="LV11" s="111">
        <f>監査調書!AH445</f>
        <v>0</v>
      </c>
      <c r="LW11" s="111">
        <f>監査調書!AJ445</f>
        <v>0</v>
      </c>
      <c r="LX11" s="111">
        <f>監査調書!N446</f>
        <v>0</v>
      </c>
      <c r="LY11" s="111">
        <f>監査調書!P446</f>
        <v>0</v>
      </c>
      <c r="LZ11" s="111">
        <f>監査調書!R446</f>
        <v>0</v>
      </c>
      <c r="MA11" s="111">
        <f>監査調書!T446</f>
        <v>0</v>
      </c>
      <c r="MB11" s="111">
        <f>監査調書!V446</f>
        <v>0</v>
      </c>
      <c r="MC11" s="111">
        <f>監査調書!X446</f>
        <v>0</v>
      </c>
      <c r="MD11" s="111">
        <f>監査調書!Z446</f>
        <v>0</v>
      </c>
      <c r="ME11" s="111">
        <f>監査調書!AB446</f>
        <v>0</v>
      </c>
      <c r="MF11" s="111">
        <f>監査調書!AD446</f>
        <v>0</v>
      </c>
      <c r="MG11" s="111">
        <f>監査調書!AF446</f>
        <v>0</v>
      </c>
      <c r="MH11" s="111">
        <f>監査調書!AH446</f>
        <v>0</v>
      </c>
      <c r="MI11" s="111">
        <f>監査調書!AJ446</f>
        <v>0</v>
      </c>
      <c r="MJ11" s="111">
        <f>監査調書!N447</f>
        <v>0</v>
      </c>
      <c r="MK11" s="111">
        <f>監査調書!P447</f>
        <v>0</v>
      </c>
      <c r="ML11" s="111">
        <f>監査調書!R447</f>
        <v>0</v>
      </c>
      <c r="MM11" s="111">
        <f>監査調書!T447</f>
        <v>0</v>
      </c>
      <c r="MN11" s="111">
        <f>監査調書!V447</f>
        <v>0</v>
      </c>
      <c r="MO11" s="111">
        <f>監査調書!X447</f>
        <v>0</v>
      </c>
      <c r="MP11" s="111">
        <f>監査調書!Z447</f>
        <v>0</v>
      </c>
      <c r="MQ11" s="111">
        <f>監査調書!AB447</f>
        <v>0</v>
      </c>
      <c r="MR11" s="111">
        <f>監査調書!AD447</f>
        <v>0</v>
      </c>
      <c r="MS11" s="111">
        <f>監査調書!AF447</f>
        <v>0</v>
      </c>
      <c r="MT11" s="111">
        <f>監査調書!AH447</f>
        <v>0</v>
      </c>
      <c r="MU11" s="111">
        <f>監査調書!AJ447</f>
        <v>0</v>
      </c>
      <c r="MV11" s="111">
        <f>監査調書!AJ462</f>
        <v>0</v>
      </c>
      <c r="MW11" s="111">
        <f>監査調書!AJ465</f>
        <v>0</v>
      </c>
      <c r="MX11" s="111">
        <f>監査調書!AJ467</f>
        <v>0</v>
      </c>
      <c r="MY11" s="111">
        <f>監査調書!AJ468</f>
        <v>0</v>
      </c>
      <c r="MZ11" s="111">
        <f>監査調書!AJ474</f>
        <v>0</v>
      </c>
      <c r="NA11" s="111">
        <f>監査調書!AJ476</f>
        <v>0</v>
      </c>
      <c r="NB11" s="111">
        <f>監査調書!AJ483</f>
        <v>0</v>
      </c>
      <c r="NC11" s="111">
        <f>監査調書!AJ492</f>
        <v>0</v>
      </c>
      <c r="ND11" s="111">
        <f>監査調書!AJ493</f>
        <v>0</v>
      </c>
      <c r="NE11" s="111">
        <f>監査調書!AJ494</f>
        <v>0</v>
      </c>
      <c r="NF11" s="111">
        <f>監査調書!AJ495</f>
        <v>0</v>
      </c>
      <c r="NG11" s="111">
        <f>監査調書!AJ496</f>
        <v>0</v>
      </c>
      <c r="NH11" s="111">
        <f>監査調書!AJ499</f>
        <v>0</v>
      </c>
      <c r="NI11" s="111">
        <f>監査調書!AJ500</f>
        <v>0</v>
      </c>
      <c r="NJ11" s="111">
        <f>監査調書!AJ501</f>
        <v>0</v>
      </c>
      <c r="NK11" s="111">
        <f>監査調書!AJ507</f>
        <v>0</v>
      </c>
      <c r="NL11" s="111">
        <f>監査調書!AJ508</f>
        <v>0</v>
      </c>
      <c r="NM11" s="111">
        <f>監査調書!AJ509</f>
        <v>0</v>
      </c>
      <c r="NN11" s="111">
        <f>監査調書!AJ513</f>
        <v>0</v>
      </c>
      <c r="NO11" s="111">
        <f>監査調書!AJ514</f>
        <v>0</v>
      </c>
      <c r="NP11" s="111">
        <f>監査調書!AJ515</f>
        <v>0</v>
      </c>
      <c r="NQ11" s="111">
        <f>監査調書!AJ517</f>
        <v>0</v>
      </c>
      <c r="NR11" s="111">
        <f>監査調書!AJ519</f>
        <v>0</v>
      </c>
      <c r="NS11" s="111">
        <f>監査調書!AJ521</f>
        <v>0</v>
      </c>
      <c r="NT11" s="111">
        <f>監査調書!AJ525</f>
        <v>0</v>
      </c>
      <c r="NU11" s="111" t="str">
        <f>監査調書!B528</f>
        <v>　</v>
      </c>
      <c r="NV11" s="111">
        <f>監査調書!I528</f>
        <v>0</v>
      </c>
      <c r="NW11" s="111">
        <f>監査調書!Q528</f>
        <v>0</v>
      </c>
      <c r="NX11" s="111">
        <f>監査調書!AJ531</f>
        <v>0</v>
      </c>
      <c r="NY11" s="111">
        <f>監査調書!B534</f>
        <v>0</v>
      </c>
      <c r="NZ11" s="185">
        <f>監査調書!I534</f>
        <v>0</v>
      </c>
      <c r="OA11" s="111">
        <f>監査調書!Q534</f>
        <v>0</v>
      </c>
      <c r="OB11" s="111">
        <f>監査調書!AJ531</f>
        <v>0</v>
      </c>
      <c r="OC11" s="111">
        <f>監査調書!U538</f>
        <v>0</v>
      </c>
      <c r="OD11" s="185">
        <f>監査調書!AG538</f>
        <v>0</v>
      </c>
      <c r="OE11" s="111">
        <f>監査調書!U539</f>
        <v>0</v>
      </c>
      <c r="OF11" s="185">
        <f>監査調書!AG539</f>
        <v>0</v>
      </c>
      <c r="OG11" s="111">
        <f>監査調書!U540</f>
        <v>0</v>
      </c>
      <c r="OH11" s="185">
        <f>監査調書!AG540</f>
        <v>0</v>
      </c>
      <c r="OI11" s="111">
        <f>監査調書!U541</f>
        <v>0</v>
      </c>
      <c r="OJ11" s="185">
        <f>監査調書!AG541</f>
        <v>0</v>
      </c>
      <c r="OK11" s="111">
        <f>監査調書!AJ545</f>
        <v>0</v>
      </c>
      <c r="OL11" s="111">
        <f>監査調書!B548</f>
        <v>0</v>
      </c>
      <c r="OM11" s="111">
        <f>監査調書!L548</f>
        <v>0</v>
      </c>
      <c r="ON11" s="111">
        <f>監査調書!U548</f>
        <v>0</v>
      </c>
      <c r="OO11" s="111">
        <f>監査調書!B549</f>
        <v>0</v>
      </c>
      <c r="OP11" s="111">
        <f>監査調書!L549</f>
        <v>0</v>
      </c>
      <c r="OQ11" s="111">
        <f>監査調書!U549</f>
        <v>0</v>
      </c>
      <c r="OR11" s="111">
        <f>監査調書!AJ552</f>
        <v>0</v>
      </c>
      <c r="OS11" s="111">
        <f>監査調書!B555</f>
        <v>0</v>
      </c>
      <c r="OT11" s="111">
        <f>監査調書!L555</f>
        <v>0</v>
      </c>
      <c r="OU11" s="111">
        <f>監査調書!U555</f>
        <v>0</v>
      </c>
      <c r="OV11" s="111">
        <f>監査調書!B556</f>
        <v>0</v>
      </c>
      <c r="OW11" s="111">
        <f>監査調書!L556</f>
        <v>0</v>
      </c>
      <c r="OX11" s="111">
        <f>監査調書!U556</f>
        <v>0</v>
      </c>
      <c r="OY11" s="111">
        <f>監査調書!AJ558</f>
        <v>0</v>
      </c>
      <c r="OZ11" s="111">
        <f>監査調書!AJ562</f>
        <v>0</v>
      </c>
      <c r="PA11" s="111">
        <f>監査調書!B565</f>
        <v>0</v>
      </c>
      <c r="PB11" s="111">
        <f>監査調書!L565</f>
        <v>0</v>
      </c>
      <c r="PC11" s="111">
        <f>監査調書!U565</f>
        <v>0</v>
      </c>
      <c r="PD11" s="111" t="e">
        <f>監査調書!H569</f>
        <v>#DIV/0!</v>
      </c>
      <c r="PE11" s="185">
        <f>監査調書!I570</f>
        <v>0</v>
      </c>
      <c r="PF11" s="185">
        <f>監査調書!U570</f>
        <v>0</v>
      </c>
      <c r="PG11" s="185">
        <f>監査調書!AF570</f>
        <v>0</v>
      </c>
      <c r="PH11" s="111">
        <f>'表１（新基準）'!D5</f>
        <v>0</v>
      </c>
      <c r="PI11" s="111">
        <f>'表１（新基準）'!H5</f>
        <v>0</v>
      </c>
      <c r="PJ11" s="111">
        <f>'表１（新基準）'!K5</f>
        <v>0</v>
      </c>
      <c r="PK11" s="111">
        <f>'表１（新基準）'!P9</f>
        <v>0</v>
      </c>
      <c r="PL11" s="111">
        <f>'表１（新基準）'!G12</f>
        <v>0</v>
      </c>
      <c r="PM11" s="111">
        <f>'表１（新基準）'!H12</f>
        <v>0</v>
      </c>
      <c r="PN11" s="111">
        <f>'表１（新基準）'!I12</f>
        <v>0</v>
      </c>
      <c r="PO11" s="111">
        <f>'表１（新基準）'!K12</f>
        <v>0</v>
      </c>
      <c r="PP11" s="111">
        <f>'表１（新基準）'!G13</f>
        <v>0</v>
      </c>
      <c r="PQ11" s="111">
        <f>'表１（新基準）'!H13</f>
        <v>0</v>
      </c>
      <c r="PR11" s="111">
        <f>'表１（新基準）'!I13</f>
        <v>0</v>
      </c>
      <c r="PS11" s="111">
        <f>'表１（新基準）'!G14</f>
        <v>0</v>
      </c>
      <c r="PT11" s="111">
        <f>'表１（新基準）'!H14</f>
        <v>0</v>
      </c>
      <c r="PU11" s="111">
        <f>'表１（新基準）'!I14</f>
        <v>0</v>
      </c>
      <c r="PV11" s="111">
        <f>'表１（新基準）'!K13</f>
        <v>0</v>
      </c>
      <c r="PW11" s="111">
        <f>'表１（新基準）'!G15</f>
        <v>0</v>
      </c>
      <c r="PX11" s="111">
        <f>'表１（新基準）'!H15</f>
        <v>0</v>
      </c>
      <c r="PY11" s="111">
        <f>'表１（新基準）'!I15</f>
        <v>0</v>
      </c>
      <c r="PZ11" s="111">
        <f>'表１（新基準）'!K15</f>
        <v>0</v>
      </c>
      <c r="QA11" s="111">
        <f>'表１（新基準）'!G16</f>
        <v>0</v>
      </c>
      <c r="QB11" s="111">
        <f>'表１（新基準）'!H16</f>
        <v>0</v>
      </c>
      <c r="QC11" s="111">
        <f>'表１（新基準）'!I16</f>
        <v>0</v>
      </c>
      <c r="QD11" s="111">
        <f>'表１（新基準）'!K16</f>
        <v>0</v>
      </c>
      <c r="QE11" s="111">
        <f>'表１（新基準）'!G17</f>
        <v>0</v>
      </c>
      <c r="QF11" s="111">
        <f>'表１（新基準）'!H17</f>
        <v>0</v>
      </c>
      <c r="QG11" s="111">
        <f>'表１（新基準）'!I17</f>
        <v>0</v>
      </c>
      <c r="QH11" s="111">
        <f>'表１（新基準）'!K17</f>
        <v>0</v>
      </c>
      <c r="QI11" s="111">
        <f>'表１（新基準）'!K19</f>
        <v>0</v>
      </c>
      <c r="QJ11" s="111">
        <f>'表１（新基準）'!K21</f>
        <v>0</v>
      </c>
      <c r="QK11" s="111">
        <f>'表１（新基準）'!K22</f>
        <v>0</v>
      </c>
      <c r="QL11" s="111">
        <f>'表１（新基準）'!K23</f>
        <v>0</v>
      </c>
      <c r="QM11" s="111">
        <f>'表１（新基準）'!M12</f>
        <v>0</v>
      </c>
      <c r="QN11" s="111">
        <f>'表１（新基準）'!O12</f>
        <v>0</v>
      </c>
      <c r="QO11" s="111">
        <f>'表１（新基準）'!Q12</f>
        <v>0</v>
      </c>
      <c r="QP11" s="111">
        <f>'表１（新基準）'!S12</f>
        <v>0</v>
      </c>
      <c r="QQ11" s="111">
        <f>'表１（新基準）'!M13</f>
        <v>0</v>
      </c>
      <c r="QR11" s="111">
        <f>'表１（新基準）'!O13</f>
        <v>0</v>
      </c>
      <c r="QS11" s="111">
        <f>'表１（新基準）'!Q13</f>
        <v>0</v>
      </c>
      <c r="QT11" s="111">
        <f>'表１（新基準）'!M14</f>
        <v>0</v>
      </c>
      <c r="QU11" s="111">
        <f>'表１（新基準）'!O14</f>
        <v>0</v>
      </c>
      <c r="QV11" s="111">
        <f>'表１（新基準）'!Q14</f>
        <v>0</v>
      </c>
      <c r="QW11" s="111">
        <f>'表１（新基準）'!S13</f>
        <v>0</v>
      </c>
      <c r="QX11" s="111">
        <f>'表１（新基準）'!M15</f>
        <v>0</v>
      </c>
      <c r="QY11" s="111">
        <f>'表１（新基準）'!O15</f>
        <v>0</v>
      </c>
      <c r="QZ11" s="111">
        <f>'表１（新基準）'!Q15</f>
        <v>0</v>
      </c>
      <c r="RA11" s="111">
        <f>'表１（新基準）'!S15</f>
        <v>0</v>
      </c>
      <c r="RB11" s="111">
        <f>'表１（新基準）'!M16</f>
        <v>0</v>
      </c>
      <c r="RC11" s="111">
        <f>'表１（新基準）'!O16</f>
        <v>0</v>
      </c>
      <c r="RD11" s="111">
        <f>'表１（新基準）'!Q16</f>
        <v>0</v>
      </c>
      <c r="RE11" s="111">
        <f>'表１（新基準）'!S16</f>
        <v>0</v>
      </c>
      <c r="RF11" s="111">
        <f>'表１（新基準）'!M17</f>
        <v>0</v>
      </c>
      <c r="RG11" s="111">
        <f>'表１（新基準）'!O17</f>
        <v>0</v>
      </c>
      <c r="RH11" s="111">
        <f>'表１（新基準）'!Q17</f>
        <v>0</v>
      </c>
      <c r="RI11" s="111">
        <f>'表１（新基準）'!S17</f>
        <v>0</v>
      </c>
      <c r="RJ11" s="111">
        <f>'表１（新基準）'!S19</f>
        <v>0</v>
      </c>
      <c r="RK11" s="111">
        <f>'表１（新基準）'!S21</f>
        <v>0</v>
      </c>
      <c r="RL11" s="111">
        <f>'表１（新基準）'!S22</f>
        <v>0</v>
      </c>
      <c r="RM11" s="111">
        <f>'表１（新基準）'!S23</f>
        <v>0</v>
      </c>
      <c r="RN11" s="111">
        <f>'表１（新基準）'!I31</f>
        <v>0</v>
      </c>
      <c r="RO11" s="111">
        <f>'表１（新基準）'!I32</f>
        <v>0</v>
      </c>
      <c r="RP11" s="111">
        <f>'表１（新基準）'!I33</f>
        <v>0</v>
      </c>
      <c r="RQ11" s="111">
        <f>'表１（新基準）'!I34</f>
        <v>0</v>
      </c>
      <c r="RR11" s="111">
        <f>'表１（新基準）'!I35</f>
        <v>0</v>
      </c>
      <c r="RS11" s="111">
        <f>'表１（新基準）'!I36</f>
        <v>0</v>
      </c>
      <c r="RT11" s="111">
        <f>'表１（新基準）'!L31</f>
        <v>0</v>
      </c>
      <c r="RU11" s="111">
        <f>'表１（新基準）'!L32</f>
        <v>0</v>
      </c>
      <c r="RV11" s="111">
        <f>'表１（新基準）'!L33</f>
        <v>0</v>
      </c>
      <c r="RW11" s="111">
        <f>'表１（新基準）'!L34</f>
        <v>0</v>
      </c>
      <c r="RX11" s="111">
        <f>'表１（新基準）'!L35</f>
        <v>0</v>
      </c>
      <c r="RY11" s="111">
        <f>'表１（新基準）'!L36</f>
        <v>0</v>
      </c>
      <c r="RZ11" s="111">
        <f>'表１（新基準）'!O31</f>
        <v>0</v>
      </c>
      <c r="SA11" s="111">
        <f>'表１（新基準）'!O32</f>
        <v>0</v>
      </c>
      <c r="SB11" s="111">
        <f>'表１（新基準）'!I33</f>
        <v>0</v>
      </c>
      <c r="SC11" s="111">
        <f>'表１（新基準）'!I34</f>
        <v>0</v>
      </c>
      <c r="SD11" s="111">
        <f>'表１（新基準）'!I35</f>
        <v>0</v>
      </c>
      <c r="SE11" s="111">
        <f>'表１（新基準）'!O36</f>
        <v>0</v>
      </c>
      <c r="SF11" s="111">
        <f>'表１（新基準）'!R31</f>
        <v>0</v>
      </c>
      <c r="SG11" s="111">
        <f>'表１（新基準）'!R32</f>
        <v>0</v>
      </c>
      <c r="SH11" s="111">
        <f>'表１（新基準）'!R33</f>
        <v>0</v>
      </c>
      <c r="SI11" s="111">
        <f>'表１（新基準）'!R34</f>
        <v>0</v>
      </c>
      <c r="SJ11" s="111">
        <f>'表１（新基準）'!R35</f>
        <v>0</v>
      </c>
      <c r="SK11" s="111">
        <f>'表１（新基準）'!R36</f>
        <v>0</v>
      </c>
      <c r="SL11" s="111"/>
      <c r="SM11" s="111">
        <f>表２!E10</f>
        <v>0</v>
      </c>
      <c r="SN11" s="111">
        <f>表２!F10</f>
        <v>0</v>
      </c>
      <c r="SO11" s="111">
        <f>表２!G10</f>
        <v>0</v>
      </c>
      <c r="SP11" s="111">
        <f>表２!H10</f>
        <v>0</v>
      </c>
      <c r="SQ11" s="111">
        <f>表２!I10</f>
        <v>0</v>
      </c>
      <c r="SR11" s="111">
        <f>表２!J10</f>
        <v>0</v>
      </c>
      <c r="SS11" s="111">
        <f>表２!K10</f>
        <v>0</v>
      </c>
      <c r="ST11" s="111">
        <f>表２!E11</f>
        <v>0</v>
      </c>
      <c r="SU11" s="111">
        <f>表２!F11</f>
        <v>0</v>
      </c>
      <c r="SV11" s="111">
        <f>表２!G11</f>
        <v>0</v>
      </c>
      <c r="SW11" s="111">
        <f>表２!H11</f>
        <v>0</v>
      </c>
      <c r="SX11" s="111">
        <f>表２!I11</f>
        <v>0</v>
      </c>
      <c r="SY11" s="111">
        <f>表２!J11</f>
        <v>0</v>
      </c>
      <c r="SZ11" s="111">
        <f>表２!K11</f>
        <v>0</v>
      </c>
      <c r="TA11" s="111">
        <f>表２!E12</f>
        <v>0</v>
      </c>
      <c r="TB11" s="111">
        <f>表２!F12</f>
        <v>0</v>
      </c>
      <c r="TC11" s="111">
        <f>表２!G12</f>
        <v>0</v>
      </c>
      <c r="TD11" s="111">
        <f>表２!H12</f>
        <v>0</v>
      </c>
      <c r="TE11" s="111">
        <f>表２!I12</f>
        <v>0</v>
      </c>
      <c r="TF11" s="111">
        <f>表２!J12</f>
        <v>0</v>
      </c>
      <c r="TG11" s="111">
        <f>表２!K12</f>
        <v>0</v>
      </c>
      <c r="TH11" s="111">
        <f>表２!E13</f>
        <v>0</v>
      </c>
      <c r="TI11" s="111">
        <f>表２!F13</f>
        <v>0</v>
      </c>
      <c r="TJ11" s="111">
        <f>表２!G13</f>
        <v>0</v>
      </c>
      <c r="TK11" s="111">
        <f>表２!H13</f>
        <v>0</v>
      </c>
      <c r="TL11" s="111">
        <f>表２!I13</f>
        <v>0</v>
      </c>
      <c r="TM11" s="111">
        <f>表２!J13</f>
        <v>0</v>
      </c>
      <c r="TN11" s="111">
        <f>表２!K13</f>
        <v>0</v>
      </c>
      <c r="TO11" s="111">
        <f>表２!E14</f>
        <v>0</v>
      </c>
      <c r="TP11" s="111">
        <f>表２!F14</f>
        <v>0</v>
      </c>
      <c r="TQ11" s="111">
        <f>表２!G14</f>
        <v>0</v>
      </c>
      <c r="TR11" s="111">
        <f>表２!H14</f>
        <v>0</v>
      </c>
      <c r="TS11" s="111">
        <f>表２!I14</f>
        <v>0</v>
      </c>
      <c r="TT11" s="111">
        <f>表２!J14</f>
        <v>0</v>
      </c>
      <c r="TU11" s="111">
        <f>表２!K14</f>
        <v>0</v>
      </c>
      <c r="TV11" s="111">
        <f>表２!E15</f>
        <v>0</v>
      </c>
      <c r="TW11" s="111">
        <f>表２!F15</f>
        <v>0</v>
      </c>
      <c r="TX11" s="111">
        <f>表２!G15</f>
        <v>0</v>
      </c>
      <c r="TY11" s="111">
        <f>表２!H15</f>
        <v>0</v>
      </c>
      <c r="TZ11" s="111">
        <f>表２!I15</f>
        <v>0</v>
      </c>
      <c r="UA11" s="111">
        <f>表２!J15</f>
        <v>0</v>
      </c>
      <c r="UB11" s="111">
        <f>表２!K15</f>
        <v>0</v>
      </c>
      <c r="UC11" s="111">
        <f>表２!E16</f>
        <v>0</v>
      </c>
      <c r="UD11" s="111">
        <f>表２!F16</f>
        <v>0</v>
      </c>
      <c r="UE11" s="111">
        <f>表２!G16</f>
        <v>0</v>
      </c>
      <c r="UF11" s="111">
        <f>表２!H16</f>
        <v>0</v>
      </c>
      <c r="UG11" s="111">
        <f>表２!I16</f>
        <v>0</v>
      </c>
      <c r="UH11" s="111">
        <f>表２!J16</f>
        <v>0</v>
      </c>
      <c r="UI11" s="111">
        <f>表２!K16</f>
        <v>0</v>
      </c>
      <c r="UJ11" s="111">
        <f>表２!E17</f>
        <v>0</v>
      </c>
      <c r="UK11" s="111">
        <f>表２!F17</f>
        <v>0</v>
      </c>
      <c r="UL11" s="111">
        <f>表２!G17</f>
        <v>0</v>
      </c>
      <c r="UM11" s="111">
        <f>表２!H17</f>
        <v>0</v>
      </c>
      <c r="UN11" s="111">
        <f>表２!I17</f>
        <v>0</v>
      </c>
      <c r="UO11" s="111">
        <f>表２!J17</f>
        <v>0</v>
      </c>
      <c r="UP11" s="111">
        <f>表２!K17</f>
        <v>0</v>
      </c>
      <c r="UQ11" s="111">
        <f>表２!E18</f>
        <v>0</v>
      </c>
      <c r="UR11" s="111">
        <f>表２!F18</f>
        <v>0</v>
      </c>
      <c r="US11" s="111">
        <f>表２!G18</f>
        <v>0</v>
      </c>
      <c r="UT11" s="111">
        <f>表２!H18</f>
        <v>0</v>
      </c>
      <c r="UU11" s="111">
        <f>表２!I18</f>
        <v>0</v>
      </c>
      <c r="UV11" s="111">
        <f>表２!J18</f>
        <v>0</v>
      </c>
      <c r="UW11" s="111">
        <f>表２!K18</f>
        <v>0</v>
      </c>
      <c r="UX11" s="111">
        <f>表２!E19</f>
        <v>0</v>
      </c>
      <c r="UY11" s="111">
        <f>表２!F19</f>
        <v>0</v>
      </c>
      <c r="UZ11" s="111">
        <f>表２!G19</f>
        <v>0</v>
      </c>
      <c r="VA11" s="111">
        <f>表２!H19</f>
        <v>0</v>
      </c>
      <c r="VB11" s="111" t="str">
        <f>表２!E21</f>
        <v/>
      </c>
      <c r="VC11" s="111" t="str">
        <f>表２!E23</f>
        <v/>
      </c>
      <c r="VD11" s="111">
        <f>表２!E24</f>
        <v>0</v>
      </c>
      <c r="VE11" s="111">
        <f>表２!E25</f>
        <v>0</v>
      </c>
      <c r="VF11" s="111">
        <f>表３!K24</f>
        <v>0</v>
      </c>
      <c r="VG11" s="111">
        <f>表３!K28</f>
        <v>0</v>
      </c>
      <c r="VH11" s="111">
        <f>表３!E32</f>
        <v>0</v>
      </c>
      <c r="VI11" s="111" t="str">
        <f>表３!J32</f>
        <v/>
      </c>
      <c r="VJ11" s="111" t="str">
        <f>表３!J38</f>
        <v/>
      </c>
      <c r="VK11" s="111">
        <f>表４!D10</f>
        <v>0</v>
      </c>
      <c r="VL11" s="111">
        <f>表４!E10</f>
        <v>0</v>
      </c>
      <c r="VM11" s="111">
        <f>表４!G10</f>
        <v>0</v>
      </c>
      <c r="VN11" s="111">
        <f>表４!I10</f>
        <v>0</v>
      </c>
      <c r="VO11" s="111">
        <f>表４!K10</f>
        <v>0</v>
      </c>
      <c r="VP11" s="111">
        <f>表４!M10</f>
        <v>0</v>
      </c>
      <c r="VQ11" s="111">
        <f>表４!O10</f>
        <v>0</v>
      </c>
      <c r="VR11" s="111">
        <f>表４!Q10</f>
        <v>0</v>
      </c>
      <c r="VS11" s="111">
        <f>表４!C13</f>
        <v>0</v>
      </c>
      <c r="VT11" s="111">
        <f>表４!H23</f>
        <v>0</v>
      </c>
      <c r="VU11" s="111">
        <f>表４!K23</f>
        <v>0</v>
      </c>
      <c r="VV11" s="111">
        <f>表４!H24</f>
        <v>0</v>
      </c>
      <c r="VW11" s="111">
        <f>表４!K24</f>
        <v>0</v>
      </c>
      <c r="VX11" s="111">
        <f>表４!H25</f>
        <v>0</v>
      </c>
      <c r="VY11" s="111">
        <f>表４!K25</f>
        <v>0</v>
      </c>
      <c r="VZ11" s="111">
        <f>表４!H26</f>
        <v>0</v>
      </c>
      <c r="WA11" s="111">
        <f>表４!K26</f>
        <v>0</v>
      </c>
      <c r="WB11" s="111">
        <f>表４!H27</f>
        <v>0</v>
      </c>
      <c r="WC11" s="111">
        <f>表４!K27</f>
        <v>0</v>
      </c>
      <c r="WD11" s="297">
        <f>表４!K28</f>
        <v>0</v>
      </c>
      <c r="WE11" s="111">
        <f>表４!K29</f>
        <v>0</v>
      </c>
      <c r="WF11" s="111">
        <f>表４!P24</f>
        <v>0</v>
      </c>
      <c r="WG11" s="111">
        <f>表４!P25</f>
        <v>0</v>
      </c>
      <c r="WH11" s="111">
        <f>表４!P26</f>
        <v>0</v>
      </c>
      <c r="WI11" s="111">
        <f>表４!P27</f>
        <v>0</v>
      </c>
      <c r="WJ11" s="297">
        <f>表４!P28</f>
        <v>0</v>
      </c>
      <c r="WK11" s="111">
        <f>表４!P29</f>
        <v>0</v>
      </c>
      <c r="WL11" s="111">
        <f>表４!H31</f>
        <v>0</v>
      </c>
      <c r="WM11" s="111">
        <f>表４!K31</f>
        <v>0</v>
      </c>
      <c r="WN11" s="111">
        <f>表４!H32</f>
        <v>0</v>
      </c>
      <c r="WO11" s="111">
        <f>表４!K32</f>
        <v>0</v>
      </c>
      <c r="WP11" s="111">
        <f>表４!H33</f>
        <v>0</v>
      </c>
      <c r="WQ11" s="111">
        <f>表４!K33</f>
        <v>0</v>
      </c>
      <c r="WR11" s="111">
        <f>表４!K34</f>
        <v>0</v>
      </c>
      <c r="WS11" s="111">
        <f>表４!P34</f>
        <v>0</v>
      </c>
      <c r="WT11" s="111" t="str">
        <f>職員名簿!C10</f>
        <v/>
      </c>
      <c r="WU11" s="111">
        <f>職員名簿!D10</f>
        <v>0</v>
      </c>
      <c r="WV11" s="111">
        <f>職員名簿!E10</f>
        <v>0</v>
      </c>
      <c r="WW11" s="111">
        <f>職員名簿!F10</f>
        <v>0</v>
      </c>
      <c r="WX11" s="111">
        <f>職員名簿!G10</f>
        <v>0</v>
      </c>
      <c r="WY11" s="111">
        <f>職員名簿!H10</f>
        <v>0</v>
      </c>
      <c r="WZ11" s="111">
        <f>職員名簿!I10</f>
        <v>0</v>
      </c>
      <c r="XA11" s="111">
        <f>職員名簿!J10</f>
        <v>0</v>
      </c>
      <c r="XB11" s="111">
        <f>職員名簿!K10</f>
        <v>0</v>
      </c>
      <c r="XC11" s="111">
        <f>職員名簿!L10</f>
        <v>0</v>
      </c>
      <c r="XD11" s="111">
        <f>職員名簿!M10</f>
        <v>0</v>
      </c>
      <c r="XE11" s="111" t="str">
        <f>職員名簿!C11</f>
        <v/>
      </c>
      <c r="XF11" s="111">
        <f>職員名簿!D11</f>
        <v>0</v>
      </c>
      <c r="XG11" s="111">
        <f>職員名簿!E11</f>
        <v>0</v>
      </c>
      <c r="XH11" s="111">
        <f>職員名簿!F11</f>
        <v>0</v>
      </c>
      <c r="XI11" s="111">
        <f>職員名簿!G11</f>
        <v>0</v>
      </c>
      <c r="XJ11" s="111">
        <f>職員名簿!H11</f>
        <v>0</v>
      </c>
      <c r="XK11" s="111">
        <f>職員名簿!I11</f>
        <v>0</v>
      </c>
      <c r="XL11" s="111">
        <f>職員名簿!J11</f>
        <v>0</v>
      </c>
      <c r="XM11" s="111">
        <f>職員名簿!K11</f>
        <v>0</v>
      </c>
      <c r="XN11" s="111">
        <f>職員名簿!L11</f>
        <v>0</v>
      </c>
      <c r="XO11" s="111">
        <f>職員名簿!M11</f>
        <v>0</v>
      </c>
      <c r="XP11" s="111" t="str">
        <f>職員名簿!C12</f>
        <v/>
      </c>
      <c r="XQ11" s="111">
        <f>職員名簿!D12</f>
        <v>0</v>
      </c>
      <c r="XR11" s="111">
        <f>職員名簿!E12</f>
        <v>0</v>
      </c>
      <c r="XS11" s="111">
        <f>職員名簿!F12</f>
        <v>0</v>
      </c>
      <c r="XT11" s="111">
        <f>職員名簿!G12</f>
        <v>0</v>
      </c>
      <c r="XU11" s="111">
        <f>職員名簿!H12</f>
        <v>0</v>
      </c>
      <c r="XV11" s="111">
        <f>職員名簿!I12</f>
        <v>0</v>
      </c>
      <c r="XW11" s="111">
        <f>職員名簿!J12</f>
        <v>0</v>
      </c>
      <c r="XX11" s="111">
        <f>職員名簿!K12</f>
        <v>0</v>
      </c>
      <c r="XY11" s="111">
        <f>職員名簿!L12</f>
        <v>0</v>
      </c>
      <c r="XZ11" s="111">
        <f>職員名簿!M12</f>
        <v>0</v>
      </c>
      <c r="YA11" s="111" t="str">
        <f>職員名簿!C13</f>
        <v/>
      </c>
      <c r="YB11" s="111">
        <f>職員名簿!D13</f>
        <v>0</v>
      </c>
      <c r="YC11" s="111">
        <f>職員名簿!E13</f>
        <v>0</v>
      </c>
      <c r="YD11" s="111">
        <f>職員名簿!F13</f>
        <v>0</v>
      </c>
      <c r="YE11" s="111">
        <f>職員名簿!G13</f>
        <v>0</v>
      </c>
      <c r="YF11" s="111">
        <f>職員名簿!H13</f>
        <v>0</v>
      </c>
      <c r="YG11" s="111">
        <f>職員名簿!I13</f>
        <v>0</v>
      </c>
      <c r="YH11" s="111">
        <f>職員名簿!J13</f>
        <v>0</v>
      </c>
      <c r="YI11" s="111">
        <f>職員名簿!K13</f>
        <v>0</v>
      </c>
      <c r="YJ11" s="111">
        <f>職員名簿!L13</f>
        <v>0</v>
      </c>
      <c r="YK11" s="111">
        <f>職員名簿!M13</f>
        <v>0</v>
      </c>
      <c r="YL11" s="111" t="str">
        <f>職員名簿!C14</f>
        <v/>
      </c>
      <c r="YM11" s="111">
        <f>職員名簿!D14</f>
        <v>0</v>
      </c>
      <c r="YN11" s="111">
        <f>職員名簿!E14</f>
        <v>0</v>
      </c>
      <c r="YO11" s="111">
        <f>職員名簿!F14</f>
        <v>0</v>
      </c>
      <c r="YP11" s="111">
        <f>職員名簿!G14</f>
        <v>0</v>
      </c>
      <c r="YQ11" s="111">
        <f>職員名簿!H14</f>
        <v>0</v>
      </c>
      <c r="YR11" s="111">
        <f>職員名簿!I14</f>
        <v>0</v>
      </c>
      <c r="YS11" s="111">
        <f>職員名簿!J14</f>
        <v>0</v>
      </c>
      <c r="YT11" s="111">
        <f>職員名簿!K14</f>
        <v>0</v>
      </c>
      <c r="YU11" s="111">
        <f>職員名簿!L14</f>
        <v>0</v>
      </c>
      <c r="YV11" s="111">
        <f>職員名簿!M14</f>
        <v>0</v>
      </c>
      <c r="YW11" s="111" t="str">
        <f>職員名簿!C15</f>
        <v/>
      </c>
      <c r="YX11" s="111">
        <f>職員名簿!D15</f>
        <v>0</v>
      </c>
      <c r="YY11" s="111">
        <f>職員名簿!E15</f>
        <v>0</v>
      </c>
      <c r="YZ11" s="111">
        <f>職員名簿!F15</f>
        <v>0</v>
      </c>
      <c r="ZA11" s="111">
        <f>職員名簿!G15</f>
        <v>0</v>
      </c>
      <c r="ZB11" s="111">
        <f>職員名簿!H15</f>
        <v>0</v>
      </c>
      <c r="ZC11" s="111">
        <f>職員名簿!I15</f>
        <v>0</v>
      </c>
      <c r="ZD11" s="111">
        <f>職員名簿!J15</f>
        <v>0</v>
      </c>
      <c r="ZE11" s="111">
        <f>職員名簿!K15</f>
        <v>0</v>
      </c>
      <c r="ZF11" s="111">
        <f>職員名簿!L15</f>
        <v>0</v>
      </c>
      <c r="ZG11" s="111">
        <f>職員名簿!M15</f>
        <v>0</v>
      </c>
      <c r="ZH11" s="111" t="str">
        <f>職員名簿!C16</f>
        <v/>
      </c>
      <c r="ZI11" s="111">
        <f>職員名簿!D16</f>
        <v>0</v>
      </c>
      <c r="ZJ11" s="111">
        <f>職員名簿!E16</f>
        <v>0</v>
      </c>
      <c r="ZK11" s="111">
        <f>職員名簿!F16</f>
        <v>0</v>
      </c>
      <c r="ZL11" s="111">
        <f>職員名簿!G16</f>
        <v>0</v>
      </c>
      <c r="ZM11" s="111">
        <f>職員名簿!H16</f>
        <v>0</v>
      </c>
      <c r="ZN11" s="111">
        <f>職員名簿!I16</f>
        <v>0</v>
      </c>
      <c r="ZO11" s="111">
        <f>職員名簿!J16</f>
        <v>0</v>
      </c>
      <c r="ZP11" s="111">
        <f>職員名簿!K16</f>
        <v>0</v>
      </c>
      <c r="ZQ11" s="111">
        <f>職員名簿!L16</f>
        <v>0</v>
      </c>
      <c r="ZR11" s="111">
        <f>職員名簿!M16</f>
        <v>0</v>
      </c>
      <c r="ZS11" s="111" t="str">
        <f>職員名簿!C17</f>
        <v/>
      </c>
      <c r="ZT11" s="111">
        <f>職員名簿!D17</f>
        <v>0</v>
      </c>
      <c r="ZU11" s="111">
        <f>職員名簿!E17</f>
        <v>0</v>
      </c>
      <c r="ZV11" s="111">
        <f>職員名簿!F17</f>
        <v>0</v>
      </c>
      <c r="ZW11" s="111">
        <f>職員名簿!G17</f>
        <v>0</v>
      </c>
      <c r="ZX11" s="111">
        <f>職員名簿!H17</f>
        <v>0</v>
      </c>
      <c r="ZY11" s="111">
        <f>職員名簿!I17</f>
        <v>0</v>
      </c>
      <c r="ZZ11" s="111">
        <f>職員名簿!J17</f>
        <v>0</v>
      </c>
      <c r="AAA11" s="111">
        <f>職員名簿!K17</f>
        <v>0</v>
      </c>
      <c r="AAB11" s="111">
        <f>職員名簿!L17</f>
        <v>0</v>
      </c>
      <c r="AAC11" s="111">
        <f>職員名簿!M17</f>
        <v>0</v>
      </c>
      <c r="AAD11" s="111" t="str">
        <f>職員名簿!C18</f>
        <v/>
      </c>
      <c r="AAE11" s="111">
        <f>職員名簿!D18</f>
        <v>0</v>
      </c>
      <c r="AAF11" s="111">
        <f>職員名簿!E18</f>
        <v>0</v>
      </c>
      <c r="AAG11" s="111">
        <f>職員名簿!F18</f>
        <v>0</v>
      </c>
      <c r="AAH11" s="111">
        <f>職員名簿!G18</f>
        <v>0</v>
      </c>
      <c r="AAI11" s="111">
        <f>職員名簿!H18</f>
        <v>0</v>
      </c>
      <c r="AAJ11" s="111">
        <f>職員名簿!I18</f>
        <v>0</v>
      </c>
      <c r="AAK11" s="111">
        <f>職員名簿!J18</f>
        <v>0</v>
      </c>
      <c r="AAL11" s="111">
        <f>職員名簿!K18</f>
        <v>0</v>
      </c>
      <c r="AAM11" s="111">
        <f>職員名簿!L18</f>
        <v>0</v>
      </c>
      <c r="AAN11" s="111">
        <f>職員名簿!M18</f>
        <v>0</v>
      </c>
      <c r="AAO11" s="111" t="str">
        <f>職員名簿!C19</f>
        <v/>
      </c>
      <c r="AAP11" s="111">
        <f>職員名簿!D19</f>
        <v>0</v>
      </c>
      <c r="AAQ11" s="111">
        <f>職員名簿!E19</f>
        <v>0</v>
      </c>
      <c r="AAR11" s="111">
        <f>職員名簿!F19</f>
        <v>0</v>
      </c>
      <c r="AAS11" s="111">
        <f>職員名簿!G19</f>
        <v>0</v>
      </c>
      <c r="AAT11" s="111">
        <f>職員名簿!H19</f>
        <v>0</v>
      </c>
      <c r="AAU11" s="111">
        <f>職員名簿!I19</f>
        <v>0</v>
      </c>
      <c r="AAV11" s="111">
        <f>職員名簿!J19</f>
        <v>0</v>
      </c>
      <c r="AAW11" s="111">
        <f>職員名簿!K19</f>
        <v>0</v>
      </c>
      <c r="AAX11" s="111">
        <f>職員名簿!L19</f>
        <v>0</v>
      </c>
      <c r="AAY11" s="111">
        <f>職員名簿!M19</f>
        <v>0</v>
      </c>
      <c r="AAZ11" s="111" t="str">
        <f>職員名簿!C20</f>
        <v/>
      </c>
      <c r="ABA11" s="111">
        <f>職員名簿!D20</f>
        <v>0</v>
      </c>
      <c r="ABB11" s="111">
        <f>職員名簿!E20</f>
        <v>0</v>
      </c>
      <c r="ABC11" s="111">
        <f>職員名簿!F20</f>
        <v>0</v>
      </c>
      <c r="ABD11" s="111">
        <f>職員名簿!G20</f>
        <v>0</v>
      </c>
      <c r="ABE11" s="111">
        <f>職員名簿!H20</f>
        <v>0</v>
      </c>
      <c r="ABF11" s="111">
        <f>職員名簿!I20</f>
        <v>0</v>
      </c>
      <c r="ABG11" s="111">
        <f>職員名簿!J20</f>
        <v>0</v>
      </c>
      <c r="ABH11" s="111">
        <f>職員名簿!K20</f>
        <v>0</v>
      </c>
      <c r="ABI11" s="111">
        <f>職員名簿!L20</f>
        <v>0</v>
      </c>
      <c r="ABJ11" s="111">
        <f>職員名簿!M20</f>
        <v>0</v>
      </c>
      <c r="ABK11" s="111" t="str">
        <f>職員名簿!C21</f>
        <v/>
      </c>
      <c r="ABL11" s="111">
        <f>職員名簿!D21</f>
        <v>0</v>
      </c>
      <c r="ABM11" s="111">
        <f>職員名簿!E21</f>
        <v>0</v>
      </c>
      <c r="ABN11" s="111">
        <f>職員名簿!F21</f>
        <v>0</v>
      </c>
      <c r="ABO11" s="111">
        <f>職員名簿!G21</f>
        <v>0</v>
      </c>
      <c r="ABP11" s="111">
        <f>職員名簿!H21</f>
        <v>0</v>
      </c>
      <c r="ABQ11" s="111">
        <f>職員名簿!I21</f>
        <v>0</v>
      </c>
      <c r="ABR11" s="111">
        <f>職員名簿!J21</f>
        <v>0</v>
      </c>
      <c r="ABS11" s="111">
        <f>職員名簿!K21</f>
        <v>0</v>
      </c>
      <c r="ABT11" s="111">
        <f>職員名簿!L21</f>
        <v>0</v>
      </c>
      <c r="ABU11" s="111">
        <f>職員名簿!M21</f>
        <v>0</v>
      </c>
      <c r="ABV11" s="111" t="str">
        <f>職員名簿!C22</f>
        <v/>
      </c>
      <c r="ABW11" s="111">
        <f>職員名簿!D22</f>
        <v>0</v>
      </c>
      <c r="ABX11" s="111">
        <f>職員名簿!E22</f>
        <v>0</v>
      </c>
      <c r="ABY11" s="111">
        <f>職員名簿!F22</f>
        <v>0</v>
      </c>
      <c r="ABZ11" s="111">
        <f>職員名簿!G22</f>
        <v>0</v>
      </c>
      <c r="ACA11" s="111">
        <f>職員名簿!H22</f>
        <v>0</v>
      </c>
      <c r="ACB11" s="111">
        <f>職員名簿!I22</f>
        <v>0</v>
      </c>
      <c r="ACC11" s="111">
        <f>職員名簿!J22</f>
        <v>0</v>
      </c>
      <c r="ACD11" s="111">
        <f>職員名簿!K22</f>
        <v>0</v>
      </c>
      <c r="ACE11" s="111">
        <f>職員名簿!L22</f>
        <v>0</v>
      </c>
      <c r="ACF11" s="111">
        <f>職員名簿!M22</f>
        <v>0</v>
      </c>
      <c r="ACG11" s="111" t="str">
        <f>職員名簿!C23</f>
        <v/>
      </c>
      <c r="ACH11" s="111">
        <f>職員名簿!D23</f>
        <v>0</v>
      </c>
      <c r="ACI11" s="111">
        <f>職員名簿!E23</f>
        <v>0</v>
      </c>
      <c r="ACJ11" s="111">
        <f>職員名簿!F23</f>
        <v>0</v>
      </c>
      <c r="ACK11" s="111">
        <f>職員名簿!G23</f>
        <v>0</v>
      </c>
      <c r="ACL11" s="111">
        <f>職員名簿!H23</f>
        <v>0</v>
      </c>
      <c r="ACM11" s="111">
        <f>職員名簿!I23</f>
        <v>0</v>
      </c>
      <c r="ACN11" s="111">
        <f>職員名簿!J23</f>
        <v>0</v>
      </c>
      <c r="ACO11" s="111">
        <f>職員名簿!K23</f>
        <v>0</v>
      </c>
      <c r="ACP11" s="111">
        <f>職員名簿!L23</f>
        <v>0</v>
      </c>
      <c r="ACQ11" s="111">
        <f>職員名簿!M23</f>
        <v>0</v>
      </c>
      <c r="ACR11" s="111" t="str">
        <f>職員名簿!C24</f>
        <v/>
      </c>
      <c r="ACS11" s="111">
        <f>職員名簿!D24</f>
        <v>0</v>
      </c>
      <c r="ACT11" s="111">
        <f>職員名簿!E24</f>
        <v>0</v>
      </c>
      <c r="ACU11" s="111">
        <f>職員名簿!F24</f>
        <v>0</v>
      </c>
      <c r="ACV11" s="111">
        <f>職員名簿!G24</f>
        <v>0</v>
      </c>
      <c r="ACW11" s="111">
        <f>職員名簿!H24</f>
        <v>0</v>
      </c>
      <c r="ACX11" s="111">
        <f>職員名簿!I24</f>
        <v>0</v>
      </c>
      <c r="ACY11" s="111">
        <f>職員名簿!J24</f>
        <v>0</v>
      </c>
      <c r="ACZ11" s="111">
        <f>職員名簿!K24</f>
        <v>0</v>
      </c>
      <c r="ADA11" s="111">
        <f>職員名簿!L24</f>
        <v>0</v>
      </c>
      <c r="ADB11" s="111">
        <f>職員名簿!M24</f>
        <v>0</v>
      </c>
      <c r="ADC11" s="111" t="str">
        <f>職員名簿!C25</f>
        <v/>
      </c>
      <c r="ADD11" s="111">
        <f>職員名簿!D25</f>
        <v>0</v>
      </c>
      <c r="ADE11" s="111">
        <f>職員名簿!E25</f>
        <v>0</v>
      </c>
      <c r="ADF11" s="111">
        <f>職員名簿!F25</f>
        <v>0</v>
      </c>
      <c r="ADG11" s="111">
        <f>職員名簿!G25</f>
        <v>0</v>
      </c>
      <c r="ADH11" s="111">
        <f>職員名簿!H25</f>
        <v>0</v>
      </c>
      <c r="ADI11" s="111">
        <f>職員名簿!I25</f>
        <v>0</v>
      </c>
      <c r="ADJ11" s="111">
        <f>職員名簿!J25</f>
        <v>0</v>
      </c>
      <c r="ADK11" s="111">
        <f>職員名簿!K25</f>
        <v>0</v>
      </c>
      <c r="ADL11" s="111">
        <f>職員名簿!L25</f>
        <v>0</v>
      </c>
      <c r="ADM11" s="111">
        <f>職員名簿!M25</f>
        <v>0</v>
      </c>
      <c r="ADN11" s="111" t="str">
        <f>職員名簿!C26</f>
        <v/>
      </c>
      <c r="ADO11" s="111">
        <f>職員名簿!D26</f>
        <v>0</v>
      </c>
      <c r="ADP11" s="111">
        <f>職員名簿!E26</f>
        <v>0</v>
      </c>
      <c r="ADQ11" s="111">
        <f>職員名簿!F26</f>
        <v>0</v>
      </c>
      <c r="ADR11" s="111">
        <f>職員名簿!G26</f>
        <v>0</v>
      </c>
      <c r="ADS11" s="111">
        <f>職員名簿!H26</f>
        <v>0</v>
      </c>
      <c r="ADT11" s="111">
        <f>職員名簿!I26</f>
        <v>0</v>
      </c>
      <c r="ADU11" s="111">
        <f>職員名簿!J26</f>
        <v>0</v>
      </c>
      <c r="ADV11" s="111">
        <f>職員名簿!K26</f>
        <v>0</v>
      </c>
      <c r="ADW11" s="111">
        <f>職員名簿!L26</f>
        <v>0</v>
      </c>
      <c r="ADX11" s="111">
        <f>職員名簿!M26</f>
        <v>0</v>
      </c>
      <c r="ADY11" s="111" t="str">
        <f>職員名簿!C27</f>
        <v/>
      </c>
      <c r="ADZ11" s="111">
        <f>職員名簿!D27</f>
        <v>0</v>
      </c>
      <c r="AEA11" s="111">
        <f>職員名簿!E27</f>
        <v>0</v>
      </c>
      <c r="AEB11" s="111">
        <f>職員名簿!F27</f>
        <v>0</v>
      </c>
      <c r="AEC11" s="111">
        <f>職員名簿!G27</f>
        <v>0</v>
      </c>
      <c r="AED11" s="111">
        <f>職員名簿!H27</f>
        <v>0</v>
      </c>
      <c r="AEE11" s="111">
        <f>職員名簿!I27</f>
        <v>0</v>
      </c>
      <c r="AEF11" s="111">
        <f>職員名簿!J27</f>
        <v>0</v>
      </c>
      <c r="AEG11" s="111">
        <f>職員名簿!K27</f>
        <v>0</v>
      </c>
      <c r="AEH11" s="111">
        <f>職員名簿!L27</f>
        <v>0</v>
      </c>
      <c r="AEI11" s="111">
        <f>職員名簿!M27</f>
        <v>0</v>
      </c>
      <c r="AEJ11" s="111" t="str">
        <f>職員名簿!C28</f>
        <v/>
      </c>
      <c r="AEK11" s="111">
        <f>職員名簿!D28</f>
        <v>0</v>
      </c>
      <c r="AEL11" s="111">
        <f>職員名簿!E28</f>
        <v>0</v>
      </c>
      <c r="AEM11" s="111">
        <f>職員名簿!F28</f>
        <v>0</v>
      </c>
      <c r="AEN11" s="111">
        <f>職員名簿!G28</f>
        <v>0</v>
      </c>
      <c r="AEO11" s="111">
        <f>職員名簿!H28</f>
        <v>0</v>
      </c>
      <c r="AEP11" s="111">
        <f>職員名簿!I28</f>
        <v>0</v>
      </c>
      <c r="AEQ11" s="111">
        <f>職員名簿!J28</f>
        <v>0</v>
      </c>
      <c r="AER11" s="111">
        <f>職員名簿!K28</f>
        <v>0</v>
      </c>
      <c r="AES11" s="111">
        <f>職員名簿!L28</f>
        <v>0</v>
      </c>
      <c r="AET11" s="111">
        <f>職員名簿!M28</f>
        <v>0</v>
      </c>
      <c r="AEU11" s="111" t="str">
        <f>職員名簿!C29</f>
        <v/>
      </c>
      <c r="AEV11" s="111">
        <f>職員名簿!D29</f>
        <v>0</v>
      </c>
      <c r="AEW11" s="111">
        <f>職員名簿!E29</f>
        <v>0</v>
      </c>
      <c r="AEX11" s="111">
        <f>職員名簿!F29</f>
        <v>0</v>
      </c>
      <c r="AEY11" s="111">
        <f>職員名簿!G29</f>
        <v>0</v>
      </c>
      <c r="AEZ11" s="111">
        <f>職員名簿!H29</f>
        <v>0</v>
      </c>
      <c r="AFA11" s="111">
        <f>職員名簿!I29</f>
        <v>0</v>
      </c>
      <c r="AFB11" s="111">
        <f>職員名簿!J29</f>
        <v>0</v>
      </c>
      <c r="AFC11" s="111">
        <f>職員名簿!K29</f>
        <v>0</v>
      </c>
      <c r="AFD11" s="111">
        <f>職員名簿!L29</f>
        <v>0</v>
      </c>
      <c r="AFE11" s="111">
        <f>職員名簿!M29</f>
        <v>0</v>
      </c>
      <c r="AFF11" s="111" t="str">
        <f>職員名簿!C30</f>
        <v/>
      </c>
      <c r="AFG11" s="111">
        <f>職員名簿!D30</f>
        <v>0</v>
      </c>
      <c r="AFH11" s="111">
        <f>職員名簿!E30</f>
        <v>0</v>
      </c>
      <c r="AFI11" s="111">
        <f>職員名簿!F30</f>
        <v>0</v>
      </c>
      <c r="AFJ11" s="111">
        <f>職員名簿!G30</f>
        <v>0</v>
      </c>
      <c r="AFK11" s="111">
        <f>職員名簿!H30</f>
        <v>0</v>
      </c>
      <c r="AFL11" s="111">
        <f>職員名簿!I30</f>
        <v>0</v>
      </c>
      <c r="AFM11" s="111">
        <f>職員名簿!J30</f>
        <v>0</v>
      </c>
      <c r="AFN11" s="111">
        <f>職員名簿!K30</f>
        <v>0</v>
      </c>
      <c r="AFO11" s="111">
        <f>職員名簿!L30</f>
        <v>0</v>
      </c>
      <c r="AFP11" s="111">
        <f>職員名簿!M30</f>
        <v>0</v>
      </c>
      <c r="AFQ11" s="111" t="str">
        <f>職員名簿!C31</f>
        <v/>
      </c>
      <c r="AFR11" s="111">
        <f>職員名簿!D31</f>
        <v>0</v>
      </c>
      <c r="AFS11" s="111">
        <f>職員名簿!E31</f>
        <v>0</v>
      </c>
      <c r="AFT11" s="111">
        <f>職員名簿!F31</f>
        <v>0</v>
      </c>
      <c r="AFU11" s="111">
        <f>職員名簿!G31</f>
        <v>0</v>
      </c>
      <c r="AFV11" s="111">
        <f>職員名簿!H31</f>
        <v>0</v>
      </c>
      <c r="AFW11" s="111">
        <f>職員名簿!I31</f>
        <v>0</v>
      </c>
      <c r="AFX11" s="111">
        <f>職員名簿!J31</f>
        <v>0</v>
      </c>
      <c r="AFY11" s="111">
        <f>職員名簿!K31</f>
        <v>0</v>
      </c>
      <c r="AFZ11" s="111">
        <f>職員名簿!L31</f>
        <v>0</v>
      </c>
      <c r="AGA11" s="111">
        <f>職員名簿!M31</f>
        <v>0</v>
      </c>
      <c r="AGB11" s="111" t="str">
        <f>職員名簿!C32</f>
        <v/>
      </c>
      <c r="AGC11" s="111">
        <f>職員名簿!D32</f>
        <v>0</v>
      </c>
      <c r="AGD11" s="111">
        <f>職員名簿!E32</f>
        <v>0</v>
      </c>
      <c r="AGE11" s="111">
        <f>職員名簿!F32</f>
        <v>0</v>
      </c>
      <c r="AGF11" s="111">
        <f>職員名簿!G32</f>
        <v>0</v>
      </c>
      <c r="AGG11" s="111">
        <f>職員名簿!H32</f>
        <v>0</v>
      </c>
      <c r="AGH11" s="111">
        <f>職員名簿!I32</f>
        <v>0</v>
      </c>
      <c r="AGI11" s="111">
        <f>職員名簿!J32</f>
        <v>0</v>
      </c>
      <c r="AGJ11" s="111">
        <f>職員名簿!K32</f>
        <v>0</v>
      </c>
      <c r="AGK11" s="111">
        <f>職員名簿!L32</f>
        <v>0</v>
      </c>
      <c r="AGL11" s="111">
        <f>職員名簿!M32</f>
        <v>0</v>
      </c>
      <c r="AGM11" s="111" t="str">
        <f>職員名簿!C33</f>
        <v/>
      </c>
      <c r="AGN11" s="111">
        <f>職員名簿!D33</f>
        <v>0</v>
      </c>
      <c r="AGO11" s="111">
        <f>職員名簿!E33</f>
        <v>0</v>
      </c>
      <c r="AGP11" s="111">
        <f>職員名簿!F33</f>
        <v>0</v>
      </c>
      <c r="AGQ11" s="111">
        <f>職員名簿!G33</f>
        <v>0</v>
      </c>
      <c r="AGR11" s="111">
        <f>職員名簿!H33</f>
        <v>0</v>
      </c>
      <c r="AGS11" s="111">
        <f>職員名簿!I33</f>
        <v>0</v>
      </c>
      <c r="AGT11" s="111">
        <f>職員名簿!J33</f>
        <v>0</v>
      </c>
      <c r="AGU11" s="111">
        <f>職員名簿!K33</f>
        <v>0</v>
      </c>
      <c r="AGV11" s="111">
        <f>職員名簿!L33</f>
        <v>0</v>
      </c>
      <c r="AGW11" s="111">
        <f>職員名簿!M33</f>
        <v>0</v>
      </c>
      <c r="AGX11" s="111" t="str">
        <f>職員名簿!C34</f>
        <v/>
      </c>
      <c r="AGY11" s="111">
        <f>職員名簿!D34</f>
        <v>0</v>
      </c>
      <c r="AGZ11" s="111">
        <f>職員名簿!E34</f>
        <v>0</v>
      </c>
      <c r="AHA11" s="111">
        <f>職員名簿!F34</f>
        <v>0</v>
      </c>
      <c r="AHB11" s="111">
        <f>職員名簿!G34</f>
        <v>0</v>
      </c>
      <c r="AHC11" s="111">
        <f>職員名簿!H34</f>
        <v>0</v>
      </c>
      <c r="AHD11" s="111">
        <f>職員名簿!I34</f>
        <v>0</v>
      </c>
      <c r="AHE11" s="111">
        <f>職員名簿!J34</f>
        <v>0</v>
      </c>
      <c r="AHF11" s="111">
        <f>職員名簿!K34</f>
        <v>0</v>
      </c>
      <c r="AHG11" s="111">
        <f>職員名簿!L34</f>
        <v>0</v>
      </c>
      <c r="AHH11" s="111">
        <f>職員名簿!M34</f>
        <v>0</v>
      </c>
      <c r="AHI11" s="111" t="str">
        <f>職員名簿!C35</f>
        <v/>
      </c>
      <c r="AHJ11" s="111">
        <f>職員名簿!D35</f>
        <v>0</v>
      </c>
      <c r="AHK11" s="111">
        <f>職員名簿!E35</f>
        <v>0</v>
      </c>
      <c r="AHL11" s="111">
        <f>職員名簿!F35</f>
        <v>0</v>
      </c>
      <c r="AHM11" s="111">
        <f>職員名簿!G35</f>
        <v>0</v>
      </c>
      <c r="AHN11" s="111">
        <f>職員名簿!H35</f>
        <v>0</v>
      </c>
      <c r="AHO11" s="111">
        <f>職員名簿!I35</f>
        <v>0</v>
      </c>
      <c r="AHP11" s="111">
        <f>職員名簿!J35</f>
        <v>0</v>
      </c>
      <c r="AHQ11" s="111">
        <f>職員名簿!K35</f>
        <v>0</v>
      </c>
      <c r="AHR11" s="111">
        <f>職員名簿!L35</f>
        <v>0</v>
      </c>
      <c r="AHS11" s="111">
        <f>職員名簿!M35</f>
        <v>0</v>
      </c>
      <c r="AHT11" s="111" t="str">
        <f>職員名簿!C36</f>
        <v/>
      </c>
      <c r="AHU11" s="111">
        <f>職員名簿!D36</f>
        <v>0</v>
      </c>
      <c r="AHV11" s="111">
        <f>職員名簿!E36</f>
        <v>0</v>
      </c>
      <c r="AHW11" s="111">
        <f>職員名簿!F36</f>
        <v>0</v>
      </c>
      <c r="AHX11" s="111">
        <f>職員名簿!G36</f>
        <v>0</v>
      </c>
      <c r="AHY11" s="111">
        <f>職員名簿!H36</f>
        <v>0</v>
      </c>
      <c r="AHZ11" s="111">
        <f>職員名簿!I36</f>
        <v>0</v>
      </c>
      <c r="AIA11" s="111">
        <f>職員名簿!J36</f>
        <v>0</v>
      </c>
      <c r="AIB11" s="111">
        <f>職員名簿!K36</f>
        <v>0</v>
      </c>
      <c r="AIC11" s="111">
        <f>職員名簿!L36</f>
        <v>0</v>
      </c>
      <c r="AID11" s="111">
        <f>職員名簿!M36</f>
        <v>0</v>
      </c>
      <c r="AIE11" s="111" t="str">
        <f>職員名簿!C37</f>
        <v/>
      </c>
      <c r="AIF11" s="111">
        <f>職員名簿!D37</f>
        <v>0</v>
      </c>
      <c r="AIG11" s="111">
        <f>職員名簿!E37</f>
        <v>0</v>
      </c>
      <c r="AIH11" s="111">
        <f>職員名簿!F37</f>
        <v>0</v>
      </c>
      <c r="AII11" s="111">
        <f>職員名簿!G37</f>
        <v>0</v>
      </c>
      <c r="AIJ11" s="111">
        <f>職員名簿!H37</f>
        <v>0</v>
      </c>
      <c r="AIK11" s="111">
        <f>職員名簿!I37</f>
        <v>0</v>
      </c>
      <c r="AIL11" s="111">
        <f>職員名簿!J37</f>
        <v>0</v>
      </c>
      <c r="AIM11" s="111">
        <f>職員名簿!K37</f>
        <v>0</v>
      </c>
      <c r="AIN11" s="111">
        <f>職員名簿!L37</f>
        <v>0</v>
      </c>
      <c r="AIO11" s="111">
        <f>職員名簿!M37</f>
        <v>0</v>
      </c>
      <c r="AIP11" s="111" t="str">
        <f>職員名簿!C38</f>
        <v/>
      </c>
      <c r="AIQ11" s="111">
        <f>職員名簿!D38</f>
        <v>0</v>
      </c>
      <c r="AIR11" s="111">
        <f>職員名簿!E38</f>
        <v>0</v>
      </c>
      <c r="AIS11" s="111">
        <f>職員名簿!F38</f>
        <v>0</v>
      </c>
      <c r="AIT11" s="111">
        <f>職員名簿!G38</f>
        <v>0</v>
      </c>
      <c r="AIU11" s="111">
        <f>職員名簿!H38</f>
        <v>0</v>
      </c>
      <c r="AIV11" s="111">
        <f>職員名簿!I38</f>
        <v>0</v>
      </c>
      <c r="AIW11" s="111">
        <f>職員名簿!J38</f>
        <v>0</v>
      </c>
      <c r="AIX11" s="111">
        <f>職員名簿!K38</f>
        <v>0</v>
      </c>
      <c r="AIY11" s="111">
        <f>職員名簿!L38</f>
        <v>0</v>
      </c>
      <c r="AIZ11" s="111">
        <f>職員名簿!M38</f>
        <v>0</v>
      </c>
      <c r="AJA11" s="111" t="str">
        <f>職員名簿!C39</f>
        <v/>
      </c>
      <c r="AJB11" s="111">
        <f>職員名簿!D39</f>
        <v>0</v>
      </c>
      <c r="AJC11" s="111">
        <f>職員名簿!E39</f>
        <v>0</v>
      </c>
      <c r="AJD11" s="111">
        <f>職員名簿!F39</f>
        <v>0</v>
      </c>
      <c r="AJE11" s="111">
        <f>職員名簿!G39</f>
        <v>0</v>
      </c>
      <c r="AJF11" s="111">
        <f>職員名簿!H39</f>
        <v>0</v>
      </c>
      <c r="AJG11" s="111">
        <f>職員名簿!I39</f>
        <v>0</v>
      </c>
      <c r="AJH11" s="111">
        <f>職員名簿!J39</f>
        <v>0</v>
      </c>
      <c r="AJI11" s="111">
        <f>職員名簿!K39</f>
        <v>0</v>
      </c>
      <c r="AJJ11" s="111">
        <f>職員名簿!L39</f>
        <v>0</v>
      </c>
      <c r="AJK11" s="111">
        <f>職員名簿!M39</f>
        <v>0</v>
      </c>
      <c r="AJL11" s="111" t="str">
        <f>職員名簿!C40</f>
        <v/>
      </c>
      <c r="AJM11" s="111">
        <f>職員名簿!D40</f>
        <v>0</v>
      </c>
      <c r="AJN11" s="111">
        <f>職員名簿!E40</f>
        <v>0</v>
      </c>
      <c r="AJO11" s="111">
        <f>職員名簿!F40</f>
        <v>0</v>
      </c>
      <c r="AJP11" s="111">
        <f>職員名簿!G40</f>
        <v>0</v>
      </c>
      <c r="AJQ11" s="111">
        <f>職員名簿!H40</f>
        <v>0</v>
      </c>
      <c r="AJR11" s="111">
        <f>職員名簿!I40</f>
        <v>0</v>
      </c>
      <c r="AJS11" s="111">
        <f>職員名簿!J40</f>
        <v>0</v>
      </c>
      <c r="AJT11" s="111">
        <f>職員名簿!K40</f>
        <v>0</v>
      </c>
      <c r="AJU11" s="111">
        <f>職員名簿!L40</f>
        <v>0</v>
      </c>
      <c r="AJV11" s="111">
        <f>職員名簿!M40</f>
        <v>0</v>
      </c>
      <c r="AJW11" s="111" t="str">
        <f>職員名簿!C41</f>
        <v/>
      </c>
      <c r="AJX11" s="111">
        <f>職員名簿!D41</f>
        <v>0</v>
      </c>
      <c r="AJY11" s="111">
        <f>職員名簿!E41</f>
        <v>0</v>
      </c>
      <c r="AJZ11" s="111">
        <f>職員名簿!F41</f>
        <v>0</v>
      </c>
      <c r="AKA11" s="111">
        <f>職員名簿!G41</f>
        <v>0</v>
      </c>
      <c r="AKB11" s="111">
        <f>職員名簿!H41</f>
        <v>0</v>
      </c>
      <c r="AKC11" s="111">
        <f>職員名簿!I41</f>
        <v>0</v>
      </c>
      <c r="AKD11" s="111">
        <f>職員名簿!J41</f>
        <v>0</v>
      </c>
      <c r="AKE11" s="111">
        <f>職員名簿!K41</f>
        <v>0</v>
      </c>
      <c r="AKF11" s="111">
        <f>職員名簿!L41</f>
        <v>0</v>
      </c>
      <c r="AKG11" s="111">
        <f>職員名簿!M41</f>
        <v>0</v>
      </c>
      <c r="AKH11" s="111" t="str">
        <f>職員名簿!C42</f>
        <v/>
      </c>
      <c r="AKI11" s="111">
        <f>職員名簿!D42</f>
        <v>0</v>
      </c>
      <c r="AKJ11" s="111">
        <f>職員名簿!E42</f>
        <v>0</v>
      </c>
      <c r="AKK11" s="111">
        <f>職員名簿!F42</f>
        <v>0</v>
      </c>
      <c r="AKL11" s="111">
        <f>職員名簿!G42</f>
        <v>0</v>
      </c>
      <c r="AKM11" s="111">
        <f>職員名簿!H42</f>
        <v>0</v>
      </c>
      <c r="AKN11" s="111">
        <f>職員名簿!I42</f>
        <v>0</v>
      </c>
      <c r="AKO11" s="111">
        <f>職員名簿!J42</f>
        <v>0</v>
      </c>
      <c r="AKP11" s="111">
        <f>職員名簿!K42</f>
        <v>0</v>
      </c>
      <c r="AKQ11" s="111">
        <f>職員名簿!L42</f>
        <v>0</v>
      </c>
      <c r="AKR11" s="111">
        <f>職員名簿!M42</f>
        <v>0</v>
      </c>
      <c r="AKS11" s="111" t="str">
        <f>職員名簿!C43</f>
        <v/>
      </c>
      <c r="AKT11" s="111">
        <f>職員名簿!D43</f>
        <v>0</v>
      </c>
      <c r="AKU11" s="111">
        <f>職員名簿!E43</f>
        <v>0</v>
      </c>
      <c r="AKV11" s="111">
        <f>職員名簿!F43</f>
        <v>0</v>
      </c>
      <c r="AKW11" s="111">
        <f>職員名簿!G43</f>
        <v>0</v>
      </c>
      <c r="AKX11" s="111">
        <f>職員名簿!H43</f>
        <v>0</v>
      </c>
      <c r="AKY11" s="111">
        <f>職員名簿!I43</f>
        <v>0</v>
      </c>
      <c r="AKZ11" s="111">
        <f>職員名簿!J43</f>
        <v>0</v>
      </c>
      <c r="ALA11" s="111">
        <f>職員名簿!K43</f>
        <v>0</v>
      </c>
      <c r="ALB11" s="111">
        <f>職員名簿!L43</f>
        <v>0</v>
      </c>
      <c r="ALC11" s="111">
        <f>職員名簿!M43</f>
        <v>0</v>
      </c>
      <c r="ALD11" s="111" t="str">
        <f>職員名簿!C44</f>
        <v/>
      </c>
      <c r="ALE11" s="111">
        <f>職員名簿!D44</f>
        <v>0</v>
      </c>
      <c r="ALF11" s="111">
        <f>職員名簿!E44</f>
        <v>0</v>
      </c>
      <c r="ALG11" s="111">
        <f>職員名簿!F44</f>
        <v>0</v>
      </c>
      <c r="ALH11" s="111">
        <f>職員名簿!G44</f>
        <v>0</v>
      </c>
      <c r="ALI11" s="111">
        <f>職員名簿!H44</f>
        <v>0</v>
      </c>
      <c r="ALJ11" s="111">
        <f>職員名簿!I44</f>
        <v>0</v>
      </c>
      <c r="ALK11" s="111">
        <f>職員名簿!J44</f>
        <v>0</v>
      </c>
      <c r="ALL11" s="111">
        <f>職員名簿!K44</f>
        <v>0</v>
      </c>
      <c r="ALM11" s="111">
        <f>職員名簿!L44</f>
        <v>0</v>
      </c>
      <c r="ALN11" s="111">
        <f>職員名簿!M44</f>
        <v>0</v>
      </c>
      <c r="ALO11" s="111" t="str">
        <f>職員名簿!C45</f>
        <v/>
      </c>
      <c r="ALP11" s="111">
        <f>職員名簿!D45</f>
        <v>0</v>
      </c>
      <c r="ALQ11" s="111">
        <f>職員名簿!E45</f>
        <v>0</v>
      </c>
      <c r="ALR11" s="111">
        <f>職員名簿!F45</f>
        <v>0</v>
      </c>
      <c r="ALS11" s="111">
        <f>職員名簿!G45</f>
        <v>0</v>
      </c>
      <c r="ALT11" s="111">
        <f>職員名簿!H45</f>
        <v>0</v>
      </c>
      <c r="ALU11" s="111">
        <f>職員名簿!I45</f>
        <v>0</v>
      </c>
      <c r="ALV11" s="111">
        <f>職員名簿!J45</f>
        <v>0</v>
      </c>
      <c r="ALW11" s="111">
        <f>職員名簿!K45</f>
        <v>0</v>
      </c>
      <c r="ALX11" s="111">
        <f>職員名簿!L45</f>
        <v>0</v>
      </c>
      <c r="ALY11" s="111">
        <f>職員名簿!M45</f>
        <v>0</v>
      </c>
      <c r="ALZ11" s="111" t="str">
        <f>職員名簿!C46</f>
        <v/>
      </c>
      <c r="AMA11" s="111">
        <f>職員名簿!D46</f>
        <v>0</v>
      </c>
      <c r="AMB11" s="111">
        <f>職員名簿!E46</f>
        <v>0</v>
      </c>
      <c r="AMC11" s="111">
        <f>職員名簿!F46</f>
        <v>0</v>
      </c>
      <c r="AMD11" s="111">
        <f>職員名簿!G46</f>
        <v>0</v>
      </c>
      <c r="AME11" s="111">
        <f>職員名簿!H46</f>
        <v>0</v>
      </c>
      <c r="AMF11" s="111">
        <f>職員名簿!I46</f>
        <v>0</v>
      </c>
      <c r="AMG11" s="111">
        <f>職員名簿!J46</f>
        <v>0</v>
      </c>
      <c r="AMH11" s="111">
        <f>職員名簿!K46</f>
        <v>0</v>
      </c>
      <c r="AMI11" s="111">
        <f>職員名簿!L46</f>
        <v>0</v>
      </c>
      <c r="AMJ11" s="111">
        <f>職員名簿!M46</f>
        <v>0</v>
      </c>
      <c r="AMK11" s="111" t="str">
        <f>職員名簿!C47</f>
        <v/>
      </c>
      <c r="AML11" s="111">
        <f>職員名簿!D47</f>
        <v>0</v>
      </c>
      <c r="AMM11" s="111">
        <f>職員名簿!E47</f>
        <v>0</v>
      </c>
      <c r="AMN11" s="111">
        <f>職員名簿!F47</f>
        <v>0</v>
      </c>
      <c r="AMO11" s="111">
        <f>職員名簿!G47</f>
        <v>0</v>
      </c>
      <c r="AMP11" s="111">
        <f>職員名簿!H47</f>
        <v>0</v>
      </c>
      <c r="AMQ11" s="111">
        <f>職員名簿!I47</f>
        <v>0</v>
      </c>
      <c r="AMR11" s="111">
        <f>職員名簿!J47</f>
        <v>0</v>
      </c>
      <c r="AMS11" s="111">
        <f>職員名簿!K47</f>
        <v>0</v>
      </c>
      <c r="AMT11" s="111">
        <f>職員名簿!L47</f>
        <v>0</v>
      </c>
      <c r="AMU11" s="111">
        <f>職員名簿!M47</f>
        <v>0</v>
      </c>
      <c r="AMV11" s="111" t="str">
        <f>職員名簿!C48</f>
        <v/>
      </c>
      <c r="AMW11" s="111">
        <f>職員名簿!D48</f>
        <v>0</v>
      </c>
      <c r="AMX11" s="111">
        <f>職員名簿!E48</f>
        <v>0</v>
      </c>
      <c r="AMY11" s="111">
        <f>職員名簿!F48</f>
        <v>0</v>
      </c>
      <c r="AMZ11" s="111">
        <f>職員名簿!G48</f>
        <v>0</v>
      </c>
      <c r="ANA11" s="111">
        <f>職員名簿!H48</f>
        <v>0</v>
      </c>
      <c r="ANB11" s="111">
        <f>職員名簿!I48</f>
        <v>0</v>
      </c>
      <c r="ANC11" s="111">
        <f>職員名簿!J48</f>
        <v>0</v>
      </c>
      <c r="AND11" s="111">
        <f>職員名簿!K48</f>
        <v>0</v>
      </c>
      <c r="ANE11" s="111">
        <f>職員名簿!L48</f>
        <v>0</v>
      </c>
      <c r="ANF11" s="111">
        <f>職員名簿!M48</f>
        <v>0</v>
      </c>
      <c r="ANG11" s="111" t="str">
        <f>職員名簿!C49</f>
        <v/>
      </c>
      <c r="ANH11" s="111">
        <f>職員名簿!D49</f>
        <v>0</v>
      </c>
      <c r="ANI11" s="111">
        <f>職員名簿!E49</f>
        <v>0</v>
      </c>
      <c r="ANJ11" s="111">
        <f>職員名簿!F49</f>
        <v>0</v>
      </c>
      <c r="ANK11" s="111">
        <f>職員名簿!G49</f>
        <v>0</v>
      </c>
      <c r="ANL11" s="111">
        <f>職員名簿!H49</f>
        <v>0</v>
      </c>
      <c r="ANM11" s="111">
        <f>職員名簿!I49</f>
        <v>0</v>
      </c>
      <c r="ANN11" s="111">
        <f>職員名簿!J49</f>
        <v>0</v>
      </c>
      <c r="ANO11" s="111">
        <f>職員名簿!K49</f>
        <v>0</v>
      </c>
      <c r="ANP11" s="111">
        <f>職員名簿!L49</f>
        <v>0</v>
      </c>
      <c r="ANQ11" s="111">
        <f>職員名簿!M49</f>
        <v>0</v>
      </c>
      <c r="ANR11" s="111" t="str">
        <f>職員名簿!C50</f>
        <v/>
      </c>
      <c r="ANS11" s="111">
        <f>職員名簿!D50</f>
        <v>0</v>
      </c>
      <c r="ANT11" s="111">
        <f>職員名簿!E50</f>
        <v>0</v>
      </c>
      <c r="ANU11" s="111">
        <f>職員名簿!F50</f>
        <v>0</v>
      </c>
      <c r="ANV11" s="111">
        <f>職員名簿!G50</f>
        <v>0</v>
      </c>
      <c r="ANW11" s="111">
        <f>職員名簿!H50</f>
        <v>0</v>
      </c>
      <c r="ANX11" s="111">
        <f>職員名簿!I50</f>
        <v>0</v>
      </c>
      <c r="ANY11" s="111">
        <f>職員名簿!J50</f>
        <v>0</v>
      </c>
      <c r="ANZ11" s="111">
        <f>職員名簿!K50</f>
        <v>0</v>
      </c>
      <c r="AOA11" s="111">
        <f>職員名簿!L50</f>
        <v>0</v>
      </c>
      <c r="AOB11" s="111">
        <f>職員名簿!M50</f>
        <v>0</v>
      </c>
      <c r="AOC11" s="111" t="str">
        <f>職員名簿!C51</f>
        <v/>
      </c>
      <c r="AOD11" s="111">
        <f>職員名簿!D51</f>
        <v>0</v>
      </c>
      <c r="AOE11" s="111">
        <f>職員名簿!E51</f>
        <v>0</v>
      </c>
      <c r="AOF11" s="111">
        <f>職員名簿!F51</f>
        <v>0</v>
      </c>
      <c r="AOG11" s="111">
        <f>職員名簿!G51</f>
        <v>0</v>
      </c>
      <c r="AOH11" s="111">
        <f>職員名簿!H51</f>
        <v>0</v>
      </c>
      <c r="AOI11" s="111">
        <f>職員名簿!I51</f>
        <v>0</v>
      </c>
      <c r="AOJ11" s="111">
        <f>職員名簿!J51</f>
        <v>0</v>
      </c>
      <c r="AOK11" s="111">
        <f>職員名簿!K51</f>
        <v>0</v>
      </c>
      <c r="AOL11" s="111">
        <f>職員名簿!L51</f>
        <v>0</v>
      </c>
      <c r="AOM11" s="111">
        <f>職員名簿!M51</f>
        <v>0</v>
      </c>
      <c r="AON11" s="111" t="str">
        <f>職員名簿!C52</f>
        <v/>
      </c>
      <c r="AOO11" s="111">
        <f>職員名簿!D52</f>
        <v>0</v>
      </c>
      <c r="AOP11" s="111">
        <f>職員名簿!E52</f>
        <v>0</v>
      </c>
      <c r="AOQ11" s="111">
        <f>職員名簿!F52</f>
        <v>0</v>
      </c>
      <c r="AOR11" s="111">
        <f>職員名簿!G52</f>
        <v>0</v>
      </c>
      <c r="AOS11" s="111">
        <f>職員名簿!H52</f>
        <v>0</v>
      </c>
      <c r="AOT11" s="111">
        <f>職員名簿!I52</f>
        <v>0</v>
      </c>
      <c r="AOU11" s="111">
        <f>職員名簿!J52</f>
        <v>0</v>
      </c>
      <c r="AOV11" s="111">
        <f>職員名簿!K52</f>
        <v>0</v>
      </c>
      <c r="AOW11" s="111">
        <f>職員名簿!L52</f>
        <v>0</v>
      </c>
      <c r="AOX11" s="111">
        <f>職員名簿!M52</f>
        <v>0</v>
      </c>
      <c r="AOY11" s="111" t="str">
        <f>職員名簿!C53</f>
        <v/>
      </c>
      <c r="AOZ11" s="111">
        <f>職員名簿!D53</f>
        <v>0</v>
      </c>
      <c r="APA11" s="111">
        <f>職員名簿!E53</f>
        <v>0</v>
      </c>
      <c r="APB11" s="111">
        <f>職員名簿!F53</f>
        <v>0</v>
      </c>
      <c r="APC11" s="111">
        <f>職員名簿!G53</f>
        <v>0</v>
      </c>
      <c r="APD11" s="111">
        <f>職員名簿!H53</f>
        <v>0</v>
      </c>
      <c r="APE11" s="111">
        <f>職員名簿!I53</f>
        <v>0</v>
      </c>
      <c r="APF11" s="111">
        <f>職員名簿!J53</f>
        <v>0</v>
      </c>
      <c r="APG11" s="111">
        <f>職員名簿!K53</f>
        <v>0</v>
      </c>
      <c r="APH11" s="111">
        <f>職員名簿!L53</f>
        <v>0</v>
      </c>
      <c r="API11" s="111">
        <f>職員名簿!M53</f>
        <v>0</v>
      </c>
      <c r="APJ11" s="111" t="str">
        <f>職員名簿!C54</f>
        <v/>
      </c>
      <c r="APK11" s="111">
        <f>職員名簿!D54</f>
        <v>0</v>
      </c>
      <c r="APL11" s="111">
        <f>職員名簿!E54</f>
        <v>0</v>
      </c>
      <c r="APM11" s="111">
        <f>職員名簿!F54</f>
        <v>0</v>
      </c>
      <c r="APN11" s="111">
        <f>職員名簿!G54</f>
        <v>0</v>
      </c>
      <c r="APO11" s="111">
        <f>職員名簿!H54</f>
        <v>0</v>
      </c>
      <c r="APP11" s="111">
        <f>職員名簿!I54</f>
        <v>0</v>
      </c>
      <c r="APQ11" s="111">
        <f>職員名簿!J54</f>
        <v>0</v>
      </c>
      <c r="APR11" s="111">
        <f>職員名簿!K54</f>
        <v>0</v>
      </c>
      <c r="APS11" s="111">
        <f>職員名簿!L54</f>
        <v>0</v>
      </c>
      <c r="APT11" s="111">
        <f>職員名簿!M54</f>
        <v>0</v>
      </c>
      <c r="APU11" s="111" t="str">
        <f>職員名簿!C55</f>
        <v/>
      </c>
      <c r="APV11" s="111">
        <f>職員名簿!D55</f>
        <v>0</v>
      </c>
      <c r="APW11" s="111">
        <f>職員名簿!E55</f>
        <v>0</v>
      </c>
      <c r="APX11" s="111">
        <f>職員名簿!F55</f>
        <v>0</v>
      </c>
      <c r="APY11" s="111">
        <f>職員名簿!G55</f>
        <v>0</v>
      </c>
      <c r="APZ11" s="111">
        <f>職員名簿!H55</f>
        <v>0</v>
      </c>
      <c r="AQA11" s="111">
        <f>職員名簿!I55</f>
        <v>0</v>
      </c>
      <c r="AQB11" s="111">
        <f>職員名簿!J55</f>
        <v>0</v>
      </c>
      <c r="AQC11" s="111">
        <f>職員名簿!K55</f>
        <v>0</v>
      </c>
      <c r="AQD11" s="111">
        <f>職員名簿!L55</f>
        <v>0</v>
      </c>
      <c r="AQE11" s="111">
        <f>職員名簿!M55</f>
        <v>0</v>
      </c>
      <c r="AQF11" s="111" t="str">
        <f>職員名簿!C56</f>
        <v/>
      </c>
      <c r="AQG11" s="111">
        <f>職員名簿!D56</f>
        <v>0</v>
      </c>
      <c r="AQH11" s="111">
        <f>職員名簿!E56</f>
        <v>0</v>
      </c>
      <c r="AQI11" s="111">
        <f>職員名簿!F56</f>
        <v>0</v>
      </c>
      <c r="AQJ11" s="111">
        <f>職員名簿!G56</f>
        <v>0</v>
      </c>
      <c r="AQK11" s="111">
        <f>職員名簿!H56</f>
        <v>0</v>
      </c>
      <c r="AQL11" s="111">
        <f>職員名簿!I56</f>
        <v>0</v>
      </c>
      <c r="AQM11" s="111">
        <f>職員名簿!J56</f>
        <v>0</v>
      </c>
      <c r="AQN11" s="111">
        <f>職員名簿!K56</f>
        <v>0</v>
      </c>
      <c r="AQO11" s="111">
        <f>職員名簿!L56</f>
        <v>0</v>
      </c>
      <c r="AQP11" s="111">
        <f>職員名簿!M56</f>
        <v>0</v>
      </c>
      <c r="AQQ11" s="111" t="str">
        <f>職員名簿!C57</f>
        <v/>
      </c>
      <c r="AQR11" s="111">
        <f>職員名簿!D57</f>
        <v>0</v>
      </c>
      <c r="AQS11" s="111">
        <f>職員名簿!E57</f>
        <v>0</v>
      </c>
      <c r="AQT11" s="111">
        <f>職員名簿!F57</f>
        <v>0</v>
      </c>
      <c r="AQU11" s="111">
        <f>職員名簿!G57</f>
        <v>0</v>
      </c>
      <c r="AQV11" s="111">
        <f>職員名簿!H57</f>
        <v>0</v>
      </c>
      <c r="AQW11" s="111">
        <f>職員名簿!I57</f>
        <v>0</v>
      </c>
      <c r="AQX11" s="111">
        <f>職員名簿!J57</f>
        <v>0</v>
      </c>
      <c r="AQY11" s="111">
        <f>職員名簿!K57</f>
        <v>0</v>
      </c>
      <c r="AQZ11" s="111">
        <f>職員名簿!L57</f>
        <v>0</v>
      </c>
      <c r="ARA11" s="111">
        <f>職員名簿!M57</f>
        <v>0</v>
      </c>
      <c r="ARB11" s="111" t="str">
        <f>職員名簿!C58</f>
        <v/>
      </c>
      <c r="ARC11" s="111">
        <f>職員名簿!D58</f>
        <v>0</v>
      </c>
      <c r="ARD11" s="111">
        <f>職員名簿!E58</f>
        <v>0</v>
      </c>
      <c r="ARE11" s="111">
        <f>職員名簿!F58</f>
        <v>0</v>
      </c>
      <c r="ARF11" s="111">
        <f>職員名簿!G58</f>
        <v>0</v>
      </c>
      <c r="ARG11" s="111">
        <f>職員名簿!H58</f>
        <v>0</v>
      </c>
      <c r="ARH11" s="111">
        <f>職員名簿!I58</f>
        <v>0</v>
      </c>
      <c r="ARI11" s="111">
        <f>職員名簿!J58</f>
        <v>0</v>
      </c>
      <c r="ARJ11" s="111">
        <f>職員名簿!K58</f>
        <v>0</v>
      </c>
      <c r="ARK11" s="111">
        <f>職員名簿!L58</f>
        <v>0</v>
      </c>
      <c r="ARL11" s="111">
        <f>職員名簿!M58</f>
        <v>0</v>
      </c>
      <c r="ARM11" s="111" t="str">
        <f>職員名簿!C59</f>
        <v/>
      </c>
      <c r="ARN11" s="111">
        <f>職員名簿!D59</f>
        <v>0</v>
      </c>
      <c r="ARO11" s="111">
        <f>職員名簿!E59</f>
        <v>0</v>
      </c>
      <c r="ARP11" s="111">
        <f>職員名簿!F59</f>
        <v>0</v>
      </c>
      <c r="ARQ11" s="111">
        <f>職員名簿!G59</f>
        <v>0</v>
      </c>
      <c r="ARR11" s="111">
        <f>職員名簿!H59</f>
        <v>0</v>
      </c>
      <c r="ARS11" s="111">
        <f>職員名簿!I59</f>
        <v>0</v>
      </c>
      <c r="ART11" s="111">
        <f>職員名簿!J59</f>
        <v>0</v>
      </c>
      <c r="ARU11" s="111">
        <f>職員名簿!K59</f>
        <v>0</v>
      </c>
      <c r="ARV11" s="111">
        <f>職員名簿!L59</f>
        <v>0</v>
      </c>
      <c r="ARW11" s="111">
        <f>職員名簿!M59</f>
        <v>0</v>
      </c>
      <c r="ARX11" s="111" t="str">
        <f>職員名簿!C60</f>
        <v/>
      </c>
      <c r="ARY11" s="111">
        <f>職員名簿!D60</f>
        <v>0</v>
      </c>
      <c r="ARZ11" s="111">
        <f>職員名簿!E60</f>
        <v>0</v>
      </c>
      <c r="ASA11" s="111">
        <f>職員名簿!F60</f>
        <v>0</v>
      </c>
      <c r="ASB11" s="111">
        <f>職員名簿!G60</f>
        <v>0</v>
      </c>
      <c r="ASC11" s="111">
        <f>職員名簿!H60</f>
        <v>0</v>
      </c>
      <c r="ASD11" s="111">
        <f>職員名簿!I60</f>
        <v>0</v>
      </c>
      <c r="ASE11" s="111">
        <f>職員名簿!J60</f>
        <v>0</v>
      </c>
      <c r="ASF11" s="111">
        <f>職員名簿!K60</f>
        <v>0</v>
      </c>
      <c r="ASG11" s="111">
        <f>職員名簿!L60</f>
        <v>0</v>
      </c>
      <c r="ASH11" s="111">
        <f>職員名簿!M60</f>
        <v>0</v>
      </c>
      <c r="ASI11" s="111" t="str">
        <f>職員名簿!C61</f>
        <v/>
      </c>
      <c r="ASJ11" s="111">
        <f>職員名簿!D61</f>
        <v>0</v>
      </c>
      <c r="ASK11" s="111">
        <f>職員名簿!E61</f>
        <v>0</v>
      </c>
      <c r="ASL11" s="111">
        <f>職員名簿!F61</f>
        <v>0</v>
      </c>
      <c r="ASM11" s="111">
        <f>職員名簿!G61</f>
        <v>0</v>
      </c>
      <c r="ASN11" s="111">
        <f>職員名簿!H61</f>
        <v>0</v>
      </c>
      <c r="ASO11" s="111">
        <f>職員名簿!I61</f>
        <v>0</v>
      </c>
      <c r="ASP11" s="111">
        <f>職員名簿!J61</f>
        <v>0</v>
      </c>
      <c r="ASQ11" s="111">
        <f>職員名簿!K61</f>
        <v>0</v>
      </c>
      <c r="ASR11" s="111">
        <f>職員名簿!L61</f>
        <v>0</v>
      </c>
      <c r="ASS11" s="111">
        <f>職員名簿!M61</f>
        <v>0</v>
      </c>
      <c r="AST11" s="111" t="str">
        <f>職員名簿!C62</f>
        <v/>
      </c>
      <c r="ASU11" s="111">
        <f>職員名簿!D62</f>
        <v>0</v>
      </c>
      <c r="ASV11" s="111">
        <f>職員名簿!E62</f>
        <v>0</v>
      </c>
      <c r="ASW11" s="111">
        <f>職員名簿!F62</f>
        <v>0</v>
      </c>
      <c r="ASX11" s="111">
        <f>職員名簿!G62</f>
        <v>0</v>
      </c>
      <c r="ASY11" s="111">
        <f>職員名簿!H62</f>
        <v>0</v>
      </c>
      <c r="ASZ11" s="111">
        <f>職員名簿!I62</f>
        <v>0</v>
      </c>
      <c r="ATA11" s="111">
        <f>職員名簿!J62</f>
        <v>0</v>
      </c>
      <c r="ATB11" s="111">
        <f>職員名簿!K62</f>
        <v>0</v>
      </c>
      <c r="ATC11" s="111">
        <f>職員名簿!L62</f>
        <v>0</v>
      </c>
      <c r="ATD11" s="111">
        <f>職員名簿!M62</f>
        <v>0</v>
      </c>
      <c r="ATE11" s="111" t="str">
        <f>職員名簿!C63</f>
        <v/>
      </c>
      <c r="ATF11" s="111">
        <f>職員名簿!D63</f>
        <v>0</v>
      </c>
      <c r="ATG11" s="111">
        <f>職員名簿!E63</f>
        <v>0</v>
      </c>
      <c r="ATH11" s="111">
        <f>職員名簿!F63</f>
        <v>0</v>
      </c>
      <c r="ATI11" s="111">
        <f>職員名簿!G63</f>
        <v>0</v>
      </c>
      <c r="ATJ11" s="111">
        <f>職員名簿!H63</f>
        <v>0</v>
      </c>
      <c r="ATK11" s="111">
        <f>職員名簿!I63</f>
        <v>0</v>
      </c>
      <c r="ATL11" s="111">
        <f>職員名簿!J63</f>
        <v>0</v>
      </c>
      <c r="ATM11" s="111">
        <f>職員名簿!K63</f>
        <v>0</v>
      </c>
      <c r="ATN11" s="111">
        <f>職員名簿!L63</f>
        <v>0</v>
      </c>
      <c r="ATO11" s="111">
        <f>職員名簿!M63</f>
        <v>0</v>
      </c>
      <c r="ATP11" s="111" t="str">
        <f>職員名簿!C64</f>
        <v/>
      </c>
      <c r="ATQ11" s="111">
        <f>職員名簿!D64</f>
        <v>0</v>
      </c>
      <c r="ATR11" s="111">
        <f>職員名簿!E64</f>
        <v>0</v>
      </c>
      <c r="ATS11" s="111">
        <f>職員名簿!F64</f>
        <v>0</v>
      </c>
      <c r="ATT11" s="111">
        <f>職員名簿!G64</f>
        <v>0</v>
      </c>
      <c r="ATU11" s="111">
        <f>職員名簿!H64</f>
        <v>0</v>
      </c>
      <c r="ATV11" s="111">
        <f>職員名簿!I64</f>
        <v>0</v>
      </c>
      <c r="ATW11" s="111">
        <f>職員名簿!J64</f>
        <v>0</v>
      </c>
      <c r="ATX11" s="111">
        <f>職員名簿!K64</f>
        <v>0</v>
      </c>
      <c r="ATY11" s="111">
        <f>職員名簿!L64</f>
        <v>0</v>
      </c>
      <c r="ATZ11" s="111">
        <f>職員名簿!M64</f>
        <v>0</v>
      </c>
      <c r="AUA11" s="111" t="str">
        <f>職員名簿!C65</f>
        <v/>
      </c>
      <c r="AUB11" s="111">
        <f>職員名簿!D65</f>
        <v>0</v>
      </c>
      <c r="AUC11" s="111">
        <f>職員名簿!E65</f>
        <v>0</v>
      </c>
      <c r="AUD11" s="111">
        <f>職員名簿!F65</f>
        <v>0</v>
      </c>
      <c r="AUE11" s="111">
        <f>職員名簿!G65</f>
        <v>0</v>
      </c>
      <c r="AUF11" s="111">
        <f>職員名簿!H65</f>
        <v>0</v>
      </c>
      <c r="AUG11" s="111">
        <f>職員名簿!I65</f>
        <v>0</v>
      </c>
      <c r="AUH11" s="111">
        <f>職員名簿!J65</f>
        <v>0</v>
      </c>
      <c r="AUI11" s="111">
        <f>職員名簿!K65</f>
        <v>0</v>
      </c>
      <c r="AUJ11" s="111">
        <f>職員名簿!L65</f>
        <v>0</v>
      </c>
      <c r="AUK11" s="111">
        <f>職員名簿!M65</f>
        <v>0</v>
      </c>
      <c r="AUL11" s="111" t="str">
        <f>職員名簿!C66</f>
        <v/>
      </c>
      <c r="AUM11" s="111">
        <f>職員名簿!D66</f>
        <v>0</v>
      </c>
      <c r="AUN11" s="111">
        <f>職員名簿!E66</f>
        <v>0</v>
      </c>
      <c r="AUO11" s="111">
        <f>職員名簿!F66</f>
        <v>0</v>
      </c>
      <c r="AUP11" s="111">
        <f>職員名簿!G66</f>
        <v>0</v>
      </c>
      <c r="AUQ11" s="111">
        <f>職員名簿!H66</f>
        <v>0</v>
      </c>
      <c r="AUR11" s="111">
        <f>職員名簿!I66</f>
        <v>0</v>
      </c>
      <c r="AUS11" s="111">
        <f>職員名簿!J66</f>
        <v>0</v>
      </c>
      <c r="AUT11" s="111">
        <f>職員名簿!K66</f>
        <v>0</v>
      </c>
      <c r="AUU11" s="111">
        <f>職員名簿!L66</f>
        <v>0</v>
      </c>
      <c r="AUV11" s="111">
        <f>職員名簿!M66</f>
        <v>0</v>
      </c>
      <c r="AUW11" s="111" t="str">
        <f>職員名簿!C67</f>
        <v/>
      </c>
      <c r="AUX11" s="111">
        <f>職員名簿!D67</f>
        <v>0</v>
      </c>
      <c r="AUY11" s="111">
        <f>職員名簿!E67</f>
        <v>0</v>
      </c>
      <c r="AUZ11" s="111">
        <f>職員名簿!F67</f>
        <v>0</v>
      </c>
      <c r="AVA11" s="111">
        <f>職員名簿!G67</f>
        <v>0</v>
      </c>
      <c r="AVB11" s="111">
        <f>職員名簿!H67</f>
        <v>0</v>
      </c>
      <c r="AVC11" s="111">
        <f>職員名簿!I67</f>
        <v>0</v>
      </c>
      <c r="AVD11" s="111">
        <f>職員名簿!J67</f>
        <v>0</v>
      </c>
      <c r="AVE11" s="111">
        <f>職員名簿!K67</f>
        <v>0</v>
      </c>
      <c r="AVF11" s="111">
        <f>職員名簿!L67</f>
        <v>0</v>
      </c>
      <c r="AVG11" s="111">
        <f>職員名簿!M67</f>
        <v>0</v>
      </c>
      <c r="AVH11" s="111" t="str">
        <f>職員名簿!C68</f>
        <v/>
      </c>
      <c r="AVI11" s="111">
        <f>職員名簿!D68</f>
        <v>0</v>
      </c>
      <c r="AVJ11" s="111">
        <f>職員名簿!E68</f>
        <v>0</v>
      </c>
      <c r="AVK11" s="111">
        <f>職員名簿!F68</f>
        <v>0</v>
      </c>
      <c r="AVL11" s="111">
        <f>職員名簿!G68</f>
        <v>0</v>
      </c>
      <c r="AVM11" s="111">
        <f>職員名簿!H68</f>
        <v>0</v>
      </c>
      <c r="AVN11" s="111">
        <f>職員名簿!I68</f>
        <v>0</v>
      </c>
      <c r="AVO11" s="111">
        <f>職員名簿!J68</f>
        <v>0</v>
      </c>
      <c r="AVP11" s="111">
        <f>職員名簿!K68</f>
        <v>0</v>
      </c>
      <c r="AVQ11" s="111">
        <f>職員名簿!L68</f>
        <v>0</v>
      </c>
      <c r="AVR11" s="111">
        <f>職員名簿!M68</f>
        <v>0</v>
      </c>
      <c r="AVS11" s="111" t="str">
        <f>職員名簿!C69</f>
        <v/>
      </c>
      <c r="AVT11" s="111">
        <f>職員名簿!D69</f>
        <v>0</v>
      </c>
      <c r="AVU11" s="111">
        <f>職員名簿!E69</f>
        <v>0</v>
      </c>
      <c r="AVV11" s="111">
        <f>職員名簿!F69</f>
        <v>0</v>
      </c>
      <c r="AVW11" s="111">
        <f>職員名簿!G69</f>
        <v>0</v>
      </c>
      <c r="AVX11" s="111">
        <f>職員名簿!H69</f>
        <v>0</v>
      </c>
      <c r="AVY11" s="111">
        <f>職員名簿!I69</f>
        <v>0</v>
      </c>
      <c r="AVZ11" s="111">
        <f>職員名簿!J69</f>
        <v>0</v>
      </c>
      <c r="AWA11" s="111">
        <f>職員名簿!K69</f>
        <v>0</v>
      </c>
      <c r="AWB11" s="111">
        <f>職員名簿!L69</f>
        <v>0</v>
      </c>
      <c r="AWC11" s="111">
        <f>職員名簿!M69</f>
        <v>0</v>
      </c>
      <c r="AWD11" s="111" t="str">
        <f>職員名簿!C70</f>
        <v/>
      </c>
      <c r="AWE11" s="111">
        <f>職員名簿!D70</f>
        <v>0</v>
      </c>
      <c r="AWF11" s="111">
        <f>職員名簿!E70</f>
        <v>0</v>
      </c>
      <c r="AWG11" s="111">
        <f>職員名簿!F70</f>
        <v>0</v>
      </c>
      <c r="AWH11" s="111">
        <f>職員名簿!G70</f>
        <v>0</v>
      </c>
      <c r="AWI11" s="111">
        <f>職員名簿!H70</f>
        <v>0</v>
      </c>
      <c r="AWJ11" s="111">
        <f>職員名簿!I70</f>
        <v>0</v>
      </c>
      <c r="AWK11" s="111">
        <f>職員名簿!J70</f>
        <v>0</v>
      </c>
      <c r="AWL11" s="111">
        <f>職員名簿!K70</f>
        <v>0</v>
      </c>
      <c r="AWM11" s="111">
        <f>職員名簿!L70</f>
        <v>0</v>
      </c>
      <c r="AWN11" s="111">
        <f>職員名簿!M70</f>
        <v>0</v>
      </c>
      <c r="AWO11" s="111" t="str">
        <f>職員名簿!C71</f>
        <v/>
      </c>
      <c r="AWP11" s="111">
        <f>職員名簿!D71</f>
        <v>0</v>
      </c>
      <c r="AWQ11" s="111">
        <f>職員名簿!E71</f>
        <v>0</v>
      </c>
      <c r="AWR11" s="111">
        <f>職員名簿!F71</f>
        <v>0</v>
      </c>
      <c r="AWS11" s="111">
        <f>職員名簿!G71</f>
        <v>0</v>
      </c>
      <c r="AWT11" s="111">
        <f>職員名簿!H71</f>
        <v>0</v>
      </c>
      <c r="AWU11" s="111">
        <f>職員名簿!I71</f>
        <v>0</v>
      </c>
      <c r="AWV11" s="111">
        <f>職員名簿!J71</f>
        <v>0</v>
      </c>
      <c r="AWW11" s="111">
        <f>職員名簿!K71</f>
        <v>0</v>
      </c>
      <c r="AWX11" s="111">
        <f>職員名簿!L71</f>
        <v>0</v>
      </c>
      <c r="AWY11" s="111">
        <f>職員名簿!M71</f>
        <v>0</v>
      </c>
      <c r="AWZ11" s="111" t="str">
        <f>職員名簿!C72</f>
        <v/>
      </c>
      <c r="AXA11" s="111">
        <f>職員名簿!D72</f>
        <v>0</v>
      </c>
      <c r="AXB11" s="111">
        <f>職員名簿!E72</f>
        <v>0</v>
      </c>
      <c r="AXC11" s="111">
        <f>職員名簿!F72</f>
        <v>0</v>
      </c>
      <c r="AXD11" s="111">
        <f>職員名簿!G72</f>
        <v>0</v>
      </c>
      <c r="AXE11" s="111">
        <f>職員名簿!H72</f>
        <v>0</v>
      </c>
      <c r="AXF11" s="111">
        <f>職員名簿!I72</f>
        <v>0</v>
      </c>
      <c r="AXG11" s="111">
        <f>職員名簿!J72</f>
        <v>0</v>
      </c>
      <c r="AXH11" s="111">
        <f>職員名簿!K72</f>
        <v>0</v>
      </c>
      <c r="AXI11" s="111">
        <f>職員名簿!L72</f>
        <v>0</v>
      </c>
      <c r="AXJ11" s="111">
        <f>職員名簿!M72</f>
        <v>0</v>
      </c>
      <c r="AXK11" s="111" t="str">
        <f>職員名簿!C73</f>
        <v/>
      </c>
      <c r="AXL11" s="111">
        <f>職員名簿!D73</f>
        <v>0</v>
      </c>
      <c r="AXM11" s="111">
        <f>職員名簿!E73</f>
        <v>0</v>
      </c>
      <c r="AXN11" s="111">
        <f>職員名簿!F73</f>
        <v>0</v>
      </c>
      <c r="AXO11" s="111">
        <f>職員名簿!G73</f>
        <v>0</v>
      </c>
      <c r="AXP11" s="111">
        <f>職員名簿!H73</f>
        <v>0</v>
      </c>
      <c r="AXQ11" s="111">
        <f>職員名簿!I73</f>
        <v>0</v>
      </c>
      <c r="AXR11" s="111">
        <f>職員名簿!J73</f>
        <v>0</v>
      </c>
      <c r="AXS11" s="111">
        <f>職員名簿!K73</f>
        <v>0</v>
      </c>
      <c r="AXT11" s="111">
        <f>職員名簿!L73</f>
        <v>0</v>
      </c>
      <c r="AXU11" s="111">
        <f>職員名簿!M73</f>
        <v>0</v>
      </c>
      <c r="AXV11" s="111" t="str">
        <f>職員名簿!C74</f>
        <v/>
      </c>
      <c r="AXW11" s="111">
        <f>職員名簿!D74</f>
        <v>0</v>
      </c>
      <c r="AXX11" s="111">
        <f>職員名簿!E74</f>
        <v>0</v>
      </c>
      <c r="AXY11" s="111">
        <f>職員名簿!F74</f>
        <v>0</v>
      </c>
      <c r="AXZ11" s="111">
        <f>職員名簿!G74</f>
        <v>0</v>
      </c>
      <c r="AYA11" s="111">
        <f>職員名簿!H74</f>
        <v>0</v>
      </c>
      <c r="AYB11" s="111">
        <f>職員名簿!I74</f>
        <v>0</v>
      </c>
      <c r="AYC11" s="111">
        <f>職員名簿!J74</f>
        <v>0</v>
      </c>
      <c r="AYD11" s="111">
        <f>職員名簿!K74</f>
        <v>0</v>
      </c>
      <c r="AYE11" s="111">
        <f>職員名簿!L74</f>
        <v>0</v>
      </c>
      <c r="AYF11" s="111">
        <f>職員名簿!M74</f>
        <v>0</v>
      </c>
      <c r="AYG11" s="111" t="str">
        <f>職員名簿!C75</f>
        <v/>
      </c>
      <c r="AYH11" s="111">
        <f>職員名簿!D75</f>
        <v>0</v>
      </c>
      <c r="AYI11" s="111">
        <f>職員名簿!E75</f>
        <v>0</v>
      </c>
      <c r="AYJ11" s="111">
        <f>職員名簿!F75</f>
        <v>0</v>
      </c>
      <c r="AYK11" s="111">
        <f>職員名簿!G75</f>
        <v>0</v>
      </c>
      <c r="AYL11" s="111">
        <f>職員名簿!H75</f>
        <v>0</v>
      </c>
      <c r="AYM11" s="111">
        <f>職員名簿!I75</f>
        <v>0</v>
      </c>
      <c r="AYN11" s="111">
        <f>職員名簿!J75</f>
        <v>0</v>
      </c>
      <c r="AYO11" s="111">
        <f>職員名簿!K75</f>
        <v>0</v>
      </c>
      <c r="AYP11" s="111">
        <f>職員名簿!L75</f>
        <v>0</v>
      </c>
      <c r="AYQ11" s="111">
        <f>職員名簿!M75</f>
        <v>0</v>
      </c>
      <c r="AYR11" s="111" t="str">
        <f>職員名簿!C76</f>
        <v/>
      </c>
      <c r="AYS11" s="111">
        <f>職員名簿!D76</f>
        <v>0</v>
      </c>
      <c r="AYT11" s="111">
        <f>職員名簿!E76</f>
        <v>0</v>
      </c>
      <c r="AYU11" s="111">
        <f>職員名簿!F76</f>
        <v>0</v>
      </c>
      <c r="AYV11" s="111">
        <f>職員名簿!G76</f>
        <v>0</v>
      </c>
      <c r="AYW11" s="111">
        <f>職員名簿!H76</f>
        <v>0</v>
      </c>
      <c r="AYX11" s="111">
        <f>職員名簿!I76</f>
        <v>0</v>
      </c>
      <c r="AYY11" s="111">
        <f>職員名簿!J76</f>
        <v>0</v>
      </c>
      <c r="AYZ11" s="111">
        <f>職員名簿!K76</f>
        <v>0</v>
      </c>
      <c r="AZA11" s="111">
        <f>職員名簿!L76</f>
        <v>0</v>
      </c>
      <c r="AZB11" s="111">
        <f>職員名簿!M76</f>
        <v>0</v>
      </c>
      <c r="AZC11" s="111" t="str">
        <f>職員名簿!C77</f>
        <v/>
      </c>
      <c r="AZD11" s="111">
        <f>職員名簿!D77</f>
        <v>0</v>
      </c>
      <c r="AZE11" s="111">
        <f>職員名簿!E77</f>
        <v>0</v>
      </c>
      <c r="AZF11" s="111">
        <f>職員名簿!F77</f>
        <v>0</v>
      </c>
      <c r="AZG11" s="111">
        <f>職員名簿!G77</f>
        <v>0</v>
      </c>
      <c r="AZH11" s="111">
        <f>職員名簿!H77</f>
        <v>0</v>
      </c>
      <c r="AZI11" s="111">
        <f>職員名簿!I77</f>
        <v>0</v>
      </c>
      <c r="AZJ11" s="111">
        <f>職員名簿!J77</f>
        <v>0</v>
      </c>
      <c r="AZK11" s="111">
        <f>職員名簿!K77</f>
        <v>0</v>
      </c>
      <c r="AZL11" s="111">
        <f>職員名簿!L77</f>
        <v>0</v>
      </c>
      <c r="AZM11" s="111">
        <f>職員名簿!M77</f>
        <v>0</v>
      </c>
      <c r="AZN11" s="111" t="str">
        <f>職員名簿!C78</f>
        <v/>
      </c>
      <c r="AZO11" s="111">
        <f>職員名簿!D78</f>
        <v>0</v>
      </c>
      <c r="AZP11" s="111">
        <f>職員名簿!E78</f>
        <v>0</v>
      </c>
      <c r="AZQ11" s="111">
        <f>職員名簿!F78</f>
        <v>0</v>
      </c>
      <c r="AZR11" s="111">
        <f>職員名簿!G78</f>
        <v>0</v>
      </c>
      <c r="AZS11" s="111">
        <f>職員名簿!H78</f>
        <v>0</v>
      </c>
      <c r="AZT11" s="111">
        <f>職員名簿!I78</f>
        <v>0</v>
      </c>
      <c r="AZU11" s="111">
        <f>職員名簿!J78</f>
        <v>0</v>
      </c>
      <c r="AZV11" s="111">
        <f>職員名簿!K78</f>
        <v>0</v>
      </c>
      <c r="AZW11" s="111">
        <f>職員名簿!L78</f>
        <v>0</v>
      </c>
      <c r="AZX11" s="111">
        <f>職員名簿!M78</f>
        <v>0</v>
      </c>
      <c r="AZY11" s="111" t="str">
        <f>職員名簿!C79</f>
        <v/>
      </c>
      <c r="AZZ11" s="111">
        <f>職員名簿!D79</f>
        <v>0</v>
      </c>
      <c r="BAA11" s="111">
        <f>職員名簿!E79</f>
        <v>0</v>
      </c>
      <c r="BAB11" s="111">
        <f>職員名簿!F79</f>
        <v>0</v>
      </c>
      <c r="BAC11" s="111">
        <f>職員名簿!G79</f>
        <v>0</v>
      </c>
      <c r="BAD11" s="111">
        <f>職員名簿!H79</f>
        <v>0</v>
      </c>
      <c r="BAE11" s="111">
        <f>職員名簿!I79</f>
        <v>0</v>
      </c>
      <c r="BAF11" s="111">
        <f>職員名簿!J79</f>
        <v>0</v>
      </c>
      <c r="BAG11" s="111">
        <f>職員名簿!K79</f>
        <v>0</v>
      </c>
      <c r="BAH11" s="111">
        <f>職員名簿!L79</f>
        <v>0</v>
      </c>
      <c r="BAI11" s="111">
        <f>職員名簿!M79</f>
        <v>0</v>
      </c>
      <c r="BAJ11" s="111" t="str">
        <f>職員名簿!C80</f>
        <v/>
      </c>
      <c r="BAK11" s="111">
        <f>職員名簿!D80</f>
        <v>0</v>
      </c>
      <c r="BAL11" s="111">
        <f>職員名簿!E80</f>
        <v>0</v>
      </c>
      <c r="BAM11" s="111">
        <f>職員名簿!F80</f>
        <v>0</v>
      </c>
      <c r="BAN11" s="111">
        <f>職員名簿!G80</f>
        <v>0</v>
      </c>
      <c r="BAO11" s="111">
        <f>職員名簿!H80</f>
        <v>0</v>
      </c>
      <c r="BAP11" s="111">
        <f>職員名簿!I80</f>
        <v>0</v>
      </c>
      <c r="BAQ11" s="111">
        <f>職員名簿!J80</f>
        <v>0</v>
      </c>
      <c r="BAR11" s="111">
        <f>職員名簿!K80</f>
        <v>0</v>
      </c>
      <c r="BAS11" s="111">
        <f>職員名簿!L80</f>
        <v>0</v>
      </c>
      <c r="BAT11" s="111">
        <f>職員名簿!M80</f>
        <v>0</v>
      </c>
      <c r="BAU11" s="111" t="str">
        <f>職員名簿!C81</f>
        <v/>
      </c>
      <c r="BAV11" s="111">
        <f>職員名簿!D81</f>
        <v>0</v>
      </c>
      <c r="BAW11" s="111">
        <f>職員名簿!E81</f>
        <v>0</v>
      </c>
      <c r="BAX11" s="111">
        <f>職員名簿!F81</f>
        <v>0</v>
      </c>
      <c r="BAY11" s="111">
        <f>職員名簿!G81</f>
        <v>0</v>
      </c>
      <c r="BAZ11" s="111">
        <f>職員名簿!H81</f>
        <v>0</v>
      </c>
      <c r="BBA11" s="111">
        <f>職員名簿!I81</f>
        <v>0</v>
      </c>
      <c r="BBB11" s="111">
        <f>職員名簿!J81</f>
        <v>0</v>
      </c>
      <c r="BBC11" s="111">
        <f>職員名簿!K81</f>
        <v>0</v>
      </c>
      <c r="BBD11" s="111">
        <f>職員名簿!L81</f>
        <v>0</v>
      </c>
      <c r="BBE11" s="111">
        <f>職員名簿!M81</f>
        <v>0</v>
      </c>
      <c r="BBF11" s="111" t="str">
        <f>職員名簿!C82</f>
        <v/>
      </c>
      <c r="BBG11" s="111">
        <f>職員名簿!D82</f>
        <v>0</v>
      </c>
      <c r="BBH11" s="111">
        <f>職員名簿!E82</f>
        <v>0</v>
      </c>
      <c r="BBI11" s="111">
        <f>職員名簿!F82</f>
        <v>0</v>
      </c>
      <c r="BBJ11" s="111">
        <f>職員名簿!G82</f>
        <v>0</v>
      </c>
      <c r="BBK11" s="111">
        <f>職員名簿!H82</f>
        <v>0</v>
      </c>
      <c r="BBL11" s="111">
        <f>職員名簿!I82</f>
        <v>0</v>
      </c>
      <c r="BBM11" s="111">
        <f>職員名簿!J82</f>
        <v>0</v>
      </c>
      <c r="BBN11" s="111">
        <f>職員名簿!K82</f>
        <v>0</v>
      </c>
      <c r="BBO11" s="111">
        <f>職員名簿!L82</f>
        <v>0</v>
      </c>
      <c r="BBP11" s="111">
        <f>職員名簿!M82</f>
        <v>0</v>
      </c>
      <c r="BBQ11" s="111" t="str">
        <f>職員名簿!C83</f>
        <v/>
      </c>
      <c r="BBR11" s="111">
        <f>職員名簿!D83</f>
        <v>0</v>
      </c>
      <c r="BBS11" s="111">
        <f>職員名簿!E83</f>
        <v>0</v>
      </c>
      <c r="BBT11" s="111">
        <f>職員名簿!F83</f>
        <v>0</v>
      </c>
      <c r="BBU11" s="111">
        <f>職員名簿!G83</f>
        <v>0</v>
      </c>
      <c r="BBV11" s="111">
        <f>職員名簿!H83</f>
        <v>0</v>
      </c>
      <c r="BBW11" s="111">
        <f>職員名簿!I83</f>
        <v>0</v>
      </c>
      <c r="BBX11" s="111">
        <f>職員名簿!J83</f>
        <v>0</v>
      </c>
      <c r="BBY11" s="111">
        <f>職員名簿!K83</f>
        <v>0</v>
      </c>
      <c r="BBZ11" s="111">
        <f>職員名簿!L83</f>
        <v>0</v>
      </c>
      <c r="BCA11" s="111">
        <f>職員名簿!M83</f>
        <v>0</v>
      </c>
      <c r="BCB11" s="111" t="str">
        <f>職員名簿!C84</f>
        <v/>
      </c>
      <c r="BCC11" s="111">
        <f>職員名簿!D84</f>
        <v>0</v>
      </c>
      <c r="BCD11" s="111">
        <f>職員名簿!E84</f>
        <v>0</v>
      </c>
      <c r="BCE11" s="111">
        <f>職員名簿!F84</f>
        <v>0</v>
      </c>
      <c r="BCF11" s="111">
        <f>職員名簿!G84</f>
        <v>0</v>
      </c>
      <c r="BCG11" s="111">
        <f>職員名簿!H84</f>
        <v>0</v>
      </c>
      <c r="BCH11" s="111">
        <f>職員名簿!I84</f>
        <v>0</v>
      </c>
      <c r="BCI11" s="111">
        <f>職員名簿!J84</f>
        <v>0</v>
      </c>
      <c r="BCJ11" s="111">
        <f>職員名簿!K84</f>
        <v>0</v>
      </c>
      <c r="BCK11" s="111">
        <f>職員名簿!L84</f>
        <v>0</v>
      </c>
      <c r="BCL11" s="111">
        <f>職員名簿!M84</f>
        <v>0</v>
      </c>
      <c r="BCM11" s="111" t="str">
        <f>職員名簿!C85</f>
        <v/>
      </c>
      <c r="BCN11" s="111">
        <f>職員名簿!D85</f>
        <v>0</v>
      </c>
      <c r="BCO11" s="111">
        <f>職員名簿!E85</f>
        <v>0</v>
      </c>
      <c r="BCP11" s="111">
        <f>職員名簿!F85</f>
        <v>0</v>
      </c>
      <c r="BCQ11" s="111">
        <f>職員名簿!G85</f>
        <v>0</v>
      </c>
      <c r="BCR11" s="111">
        <f>職員名簿!H85</f>
        <v>0</v>
      </c>
      <c r="BCS11" s="111">
        <f>職員名簿!I85</f>
        <v>0</v>
      </c>
      <c r="BCT11" s="111">
        <f>職員名簿!J85</f>
        <v>0</v>
      </c>
      <c r="BCU11" s="111">
        <f>職員名簿!K85</f>
        <v>0</v>
      </c>
      <c r="BCV11" s="111">
        <f>職員名簿!L85</f>
        <v>0</v>
      </c>
      <c r="BCW11" s="111">
        <f>職員名簿!M85</f>
        <v>0</v>
      </c>
      <c r="BCX11" s="111" t="str">
        <f>職員名簿!C86</f>
        <v/>
      </c>
      <c r="BCY11" s="111">
        <f>職員名簿!D86</f>
        <v>0</v>
      </c>
      <c r="BCZ11" s="111">
        <f>職員名簿!E86</f>
        <v>0</v>
      </c>
      <c r="BDA11" s="111">
        <f>職員名簿!F86</f>
        <v>0</v>
      </c>
      <c r="BDB11" s="111">
        <f>職員名簿!G86</f>
        <v>0</v>
      </c>
      <c r="BDC11" s="111">
        <f>職員名簿!H86</f>
        <v>0</v>
      </c>
      <c r="BDD11" s="111">
        <f>職員名簿!I86</f>
        <v>0</v>
      </c>
      <c r="BDE11" s="111">
        <f>職員名簿!J86</f>
        <v>0</v>
      </c>
      <c r="BDF11" s="111">
        <f>職員名簿!K86</f>
        <v>0</v>
      </c>
      <c r="BDG11" s="111">
        <f>職員名簿!L86</f>
        <v>0</v>
      </c>
      <c r="BDH11" s="111">
        <f>職員名簿!M86</f>
        <v>0</v>
      </c>
      <c r="BDI11" s="111" t="str">
        <f>職員名簿!C87</f>
        <v/>
      </c>
      <c r="BDJ11" s="111">
        <f>職員名簿!D87</f>
        <v>0</v>
      </c>
      <c r="BDK11" s="111">
        <f>職員名簿!E87</f>
        <v>0</v>
      </c>
      <c r="BDL11" s="111">
        <f>職員名簿!F87</f>
        <v>0</v>
      </c>
      <c r="BDM11" s="111">
        <f>職員名簿!G87</f>
        <v>0</v>
      </c>
      <c r="BDN11" s="111">
        <f>職員名簿!H87</f>
        <v>0</v>
      </c>
      <c r="BDO11" s="111">
        <f>職員名簿!I87</f>
        <v>0</v>
      </c>
      <c r="BDP11" s="111">
        <f>職員名簿!J87</f>
        <v>0</v>
      </c>
      <c r="BDQ11" s="111">
        <f>職員名簿!K87</f>
        <v>0</v>
      </c>
      <c r="BDR11" s="111">
        <f>職員名簿!L87</f>
        <v>0</v>
      </c>
      <c r="BDS11" s="111">
        <f>職員名簿!M87</f>
        <v>0</v>
      </c>
      <c r="BDT11" s="111" t="str">
        <f>職員名簿!C88</f>
        <v/>
      </c>
      <c r="BDU11" s="111">
        <f>職員名簿!D88</f>
        <v>0</v>
      </c>
      <c r="BDV11" s="111">
        <f>職員名簿!E88</f>
        <v>0</v>
      </c>
      <c r="BDW11" s="111">
        <f>職員名簿!F88</f>
        <v>0</v>
      </c>
      <c r="BDX11" s="111">
        <f>職員名簿!G88</f>
        <v>0</v>
      </c>
      <c r="BDY11" s="111">
        <f>職員名簿!H88</f>
        <v>0</v>
      </c>
      <c r="BDZ11" s="111">
        <f>職員名簿!I88</f>
        <v>0</v>
      </c>
      <c r="BEA11" s="111">
        <f>職員名簿!J88</f>
        <v>0</v>
      </c>
      <c r="BEB11" s="111">
        <f>職員名簿!K88</f>
        <v>0</v>
      </c>
      <c r="BEC11" s="111">
        <f>職員名簿!L88</f>
        <v>0</v>
      </c>
      <c r="BED11" s="111">
        <f>職員名簿!M88</f>
        <v>0</v>
      </c>
      <c r="BEE11" s="111" t="str">
        <f>職員名簿!C89</f>
        <v/>
      </c>
      <c r="BEF11" s="111">
        <f>職員名簿!D89</f>
        <v>0</v>
      </c>
      <c r="BEG11" s="111">
        <f>職員名簿!E89</f>
        <v>0</v>
      </c>
      <c r="BEH11" s="111">
        <f>職員名簿!F89</f>
        <v>0</v>
      </c>
      <c r="BEI11" s="111">
        <f>職員名簿!G89</f>
        <v>0</v>
      </c>
      <c r="BEJ11" s="111">
        <f>職員名簿!H89</f>
        <v>0</v>
      </c>
      <c r="BEK11" s="111">
        <f>職員名簿!I89</f>
        <v>0</v>
      </c>
      <c r="BEL11" s="111">
        <f>職員名簿!J89</f>
        <v>0</v>
      </c>
      <c r="BEM11" s="111">
        <f>職員名簿!K89</f>
        <v>0</v>
      </c>
      <c r="BEN11" s="111">
        <f>職員名簿!L89</f>
        <v>0</v>
      </c>
      <c r="BEO11" s="111">
        <f>職員名簿!M89</f>
        <v>0</v>
      </c>
      <c r="BEP11" s="111" t="str">
        <f>職員名簿!C90</f>
        <v/>
      </c>
      <c r="BEQ11" s="111">
        <f>職員名簿!D90</f>
        <v>0</v>
      </c>
      <c r="BER11" s="111">
        <f>職員名簿!E90</f>
        <v>0</v>
      </c>
      <c r="BES11" s="111">
        <f>職員名簿!F90</f>
        <v>0</v>
      </c>
      <c r="BET11" s="111">
        <f>職員名簿!G90</f>
        <v>0</v>
      </c>
      <c r="BEU11" s="111">
        <f>職員名簿!H90</f>
        <v>0</v>
      </c>
      <c r="BEV11" s="111">
        <f>職員名簿!I90</f>
        <v>0</v>
      </c>
      <c r="BEW11" s="111">
        <f>職員名簿!J90</f>
        <v>0</v>
      </c>
      <c r="BEX11" s="111">
        <f>職員名簿!K90</f>
        <v>0</v>
      </c>
      <c r="BEY11" s="111">
        <f>職員名簿!L90</f>
        <v>0</v>
      </c>
      <c r="BEZ11" s="111">
        <f>職員名簿!M90</f>
        <v>0</v>
      </c>
      <c r="BFA11" s="111" t="str">
        <f>職員名簿!C91</f>
        <v/>
      </c>
      <c r="BFB11" s="111">
        <f>職員名簿!D91</f>
        <v>0</v>
      </c>
      <c r="BFC11" s="111">
        <f>職員名簿!E91</f>
        <v>0</v>
      </c>
      <c r="BFD11" s="111">
        <f>職員名簿!F91</f>
        <v>0</v>
      </c>
      <c r="BFE11" s="111">
        <f>職員名簿!G91</f>
        <v>0</v>
      </c>
      <c r="BFF11" s="111">
        <f>職員名簿!H91</f>
        <v>0</v>
      </c>
      <c r="BFG11" s="111">
        <f>職員名簿!I91</f>
        <v>0</v>
      </c>
      <c r="BFH11" s="111">
        <f>職員名簿!J91</f>
        <v>0</v>
      </c>
      <c r="BFI11" s="111">
        <f>職員名簿!K91</f>
        <v>0</v>
      </c>
      <c r="BFJ11" s="111">
        <f>職員名簿!L91</f>
        <v>0</v>
      </c>
      <c r="BFK11" s="111">
        <f>職員名簿!M91</f>
        <v>0</v>
      </c>
      <c r="BFL11" s="111" t="str">
        <f>職員名簿!C92</f>
        <v/>
      </c>
      <c r="BFM11" s="111">
        <f>職員名簿!D92</f>
        <v>0</v>
      </c>
      <c r="BFN11" s="111">
        <f>職員名簿!E92</f>
        <v>0</v>
      </c>
      <c r="BFO11" s="111">
        <f>職員名簿!F92</f>
        <v>0</v>
      </c>
      <c r="BFP11" s="111">
        <f>職員名簿!G92</f>
        <v>0</v>
      </c>
      <c r="BFQ11" s="111">
        <f>職員名簿!H92</f>
        <v>0</v>
      </c>
      <c r="BFR11" s="111">
        <f>職員名簿!I92</f>
        <v>0</v>
      </c>
      <c r="BFS11" s="111">
        <f>職員名簿!J92</f>
        <v>0</v>
      </c>
      <c r="BFT11" s="111">
        <f>職員名簿!K92</f>
        <v>0</v>
      </c>
      <c r="BFU11" s="111">
        <f>職員名簿!L92</f>
        <v>0</v>
      </c>
      <c r="BFV11" s="111">
        <f>職員名簿!M92</f>
        <v>0</v>
      </c>
      <c r="BFW11" s="111" t="str">
        <f>職員名簿!C93</f>
        <v/>
      </c>
      <c r="BFX11" s="111">
        <f>職員名簿!D93</f>
        <v>0</v>
      </c>
      <c r="BFY11" s="111">
        <f>職員名簿!E93</f>
        <v>0</v>
      </c>
      <c r="BFZ11" s="111">
        <f>職員名簿!F93</f>
        <v>0</v>
      </c>
      <c r="BGA11" s="111">
        <f>職員名簿!G93</f>
        <v>0</v>
      </c>
      <c r="BGB11" s="111">
        <f>職員名簿!H93</f>
        <v>0</v>
      </c>
      <c r="BGC11" s="111">
        <f>職員名簿!I93</f>
        <v>0</v>
      </c>
      <c r="BGD11" s="111">
        <f>職員名簿!J93</f>
        <v>0</v>
      </c>
      <c r="BGE11" s="111">
        <f>職員名簿!K93</f>
        <v>0</v>
      </c>
      <c r="BGF11" s="111">
        <f>職員名簿!L93</f>
        <v>0</v>
      </c>
      <c r="BGG11" s="111">
        <f>職員名簿!M93</f>
        <v>0</v>
      </c>
      <c r="BGH11" s="111" t="str">
        <f>職員名簿!C94</f>
        <v/>
      </c>
      <c r="BGI11" s="111">
        <f>職員名簿!D94</f>
        <v>0</v>
      </c>
      <c r="BGJ11" s="111">
        <f>職員名簿!E94</f>
        <v>0</v>
      </c>
      <c r="BGK11" s="111">
        <f>職員名簿!F94</f>
        <v>0</v>
      </c>
      <c r="BGL11" s="111">
        <f>職員名簿!G94</f>
        <v>0</v>
      </c>
      <c r="BGM11" s="111">
        <f>職員名簿!H94</f>
        <v>0</v>
      </c>
      <c r="BGN11" s="111">
        <f>職員名簿!I94</f>
        <v>0</v>
      </c>
      <c r="BGO11" s="111">
        <f>職員名簿!J94</f>
        <v>0</v>
      </c>
      <c r="BGP11" s="111">
        <f>職員名簿!K94</f>
        <v>0</v>
      </c>
      <c r="BGQ11" s="111">
        <f>職員名簿!L94</f>
        <v>0</v>
      </c>
      <c r="BGR11" s="111">
        <f>職員名簿!M94</f>
        <v>0</v>
      </c>
      <c r="BGS11" s="111" t="str">
        <f>職員名簿!C95</f>
        <v/>
      </c>
      <c r="BGT11" s="111">
        <f>職員名簿!D95</f>
        <v>0</v>
      </c>
      <c r="BGU11" s="111">
        <f>職員名簿!E95</f>
        <v>0</v>
      </c>
      <c r="BGV11" s="111">
        <f>職員名簿!F95</f>
        <v>0</v>
      </c>
      <c r="BGW11" s="111">
        <f>職員名簿!G95</f>
        <v>0</v>
      </c>
      <c r="BGX11" s="111">
        <f>職員名簿!H95</f>
        <v>0</v>
      </c>
      <c r="BGY11" s="111">
        <f>職員名簿!I95</f>
        <v>0</v>
      </c>
      <c r="BGZ11" s="111">
        <f>職員名簿!J95</f>
        <v>0</v>
      </c>
      <c r="BHA11" s="111">
        <f>職員名簿!K95</f>
        <v>0</v>
      </c>
      <c r="BHB11" s="111">
        <f>職員名簿!L95</f>
        <v>0</v>
      </c>
      <c r="BHC11" s="111">
        <f>職員名簿!M95</f>
        <v>0</v>
      </c>
      <c r="BHD11" s="111" t="str">
        <f>職員名簿!C96</f>
        <v/>
      </c>
      <c r="BHE11" s="111">
        <f>職員名簿!D96</f>
        <v>0</v>
      </c>
      <c r="BHF11" s="111">
        <f>職員名簿!E96</f>
        <v>0</v>
      </c>
      <c r="BHG11" s="111">
        <f>職員名簿!F96</f>
        <v>0</v>
      </c>
      <c r="BHH11" s="111">
        <f>職員名簿!G96</f>
        <v>0</v>
      </c>
      <c r="BHI11" s="111">
        <f>職員名簿!H96</f>
        <v>0</v>
      </c>
      <c r="BHJ11" s="111">
        <f>職員名簿!I96</f>
        <v>0</v>
      </c>
      <c r="BHK11" s="111">
        <f>職員名簿!J96</f>
        <v>0</v>
      </c>
      <c r="BHL11" s="111">
        <f>職員名簿!K96</f>
        <v>0</v>
      </c>
      <c r="BHM11" s="111">
        <f>職員名簿!L96</f>
        <v>0</v>
      </c>
      <c r="BHN11" s="111">
        <f>職員名簿!M96</f>
        <v>0</v>
      </c>
      <c r="BHO11" s="111" t="str">
        <f>職員名簿!C97</f>
        <v/>
      </c>
      <c r="BHP11" s="111">
        <f>職員名簿!D97</f>
        <v>0</v>
      </c>
      <c r="BHQ11" s="111">
        <f>職員名簿!E97</f>
        <v>0</v>
      </c>
      <c r="BHR11" s="111">
        <f>職員名簿!F97</f>
        <v>0</v>
      </c>
      <c r="BHS11" s="111">
        <f>職員名簿!G97</f>
        <v>0</v>
      </c>
      <c r="BHT11" s="111">
        <f>職員名簿!H97</f>
        <v>0</v>
      </c>
      <c r="BHU11" s="111">
        <f>職員名簿!I97</f>
        <v>0</v>
      </c>
      <c r="BHV11" s="111">
        <f>職員名簿!J97</f>
        <v>0</v>
      </c>
      <c r="BHW11" s="111">
        <f>職員名簿!K97</f>
        <v>0</v>
      </c>
      <c r="BHX11" s="111">
        <f>職員名簿!L97</f>
        <v>0</v>
      </c>
      <c r="BHY11" s="111">
        <f>職員名簿!M97</f>
        <v>0</v>
      </c>
      <c r="BHZ11" s="111" t="str">
        <f>職員名簿!C98</f>
        <v/>
      </c>
      <c r="BIA11" s="111">
        <f>職員名簿!D98</f>
        <v>0</v>
      </c>
      <c r="BIB11" s="111">
        <f>職員名簿!E98</f>
        <v>0</v>
      </c>
      <c r="BIC11" s="111">
        <f>職員名簿!F98</f>
        <v>0</v>
      </c>
      <c r="BID11" s="111">
        <f>職員名簿!G98</f>
        <v>0</v>
      </c>
      <c r="BIE11" s="111">
        <f>職員名簿!H98</f>
        <v>0</v>
      </c>
      <c r="BIF11" s="111">
        <f>職員名簿!I98</f>
        <v>0</v>
      </c>
      <c r="BIG11" s="111">
        <f>職員名簿!J98</f>
        <v>0</v>
      </c>
      <c r="BIH11" s="111">
        <f>職員名簿!K98</f>
        <v>0</v>
      </c>
      <c r="BII11" s="111">
        <f>職員名簿!L98</f>
        <v>0</v>
      </c>
      <c r="BIJ11" s="111">
        <f>職員名簿!M98</f>
        <v>0</v>
      </c>
      <c r="BIK11" s="111" t="str">
        <f>職員名簿!C99</f>
        <v/>
      </c>
      <c r="BIL11" s="111">
        <f>職員名簿!D99</f>
        <v>0</v>
      </c>
      <c r="BIM11" s="111">
        <f>職員名簿!E99</f>
        <v>0</v>
      </c>
      <c r="BIN11" s="111">
        <f>職員名簿!F99</f>
        <v>0</v>
      </c>
      <c r="BIO11" s="111">
        <f>職員名簿!G99</f>
        <v>0</v>
      </c>
      <c r="BIP11" s="111">
        <f>職員名簿!H99</f>
        <v>0</v>
      </c>
      <c r="BIQ11" s="111">
        <f>職員名簿!I99</f>
        <v>0</v>
      </c>
      <c r="BIR11" s="111">
        <f>職員名簿!J99</f>
        <v>0</v>
      </c>
      <c r="BIS11" s="111">
        <f>職員名簿!K99</f>
        <v>0</v>
      </c>
      <c r="BIT11" s="111">
        <f>職員名簿!L99</f>
        <v>0</v>
      </c>
      <c r="BIU11" s="111">
        <f>職員名簿!M99</f>
        <v>0</v>
      </c>
      <c r="BIV11" s="111" t="str">
        <f>職員名簿!C100</f>
        <v/>
      </c>
      <c r="BIW11" s="111">
        <f>職員名簿!D100</f>
        <v>0</v>
      </c>
      <c r="BIX11" s="111">
        <f>職員名簿!E100</f>
        <v>0</v>
      </c>
      <c r="BIY11" s="111">
        <f>職員名簿!F100</f>
        <v>0</v>
      </c>
      <c r="BIZ11" s="111">
        <f>職員名簿!G100</f>
        <v>0</v>
      </c>
      <c r="BJA11" s="111">
        <f>職員名簿!H100</f>
        <v>0</v>
      </c>
      <c r="BJB11" s="111">
        <f>職員名簿!I100</f>
        <v>0</v>
      </c>
      <c r="BJC11" s="111">
        <f>職員名簿!J100</f>
        <v>0</v>
      </c>
      <c r="BJD11" s="111">
        <f>職員名簿!K100</f>
        <v>0</v>
      </c>
      <c r="BJE11" s="111">
        <f>職員名簿!L100</f>
        <v>0</v>
      </c>
      <c r="BJF11" s="111">
        <f>職員名簿!M100</f>
        <v>0</v>
      </c>
      <c r="BJG11" s="111" t="str">
        <f>職員名簿!C101</f>
        <v/>
      </c>
      <c r="BJH11" s="111">
        <f>職員名簿!D101</f>
        <v>0</v>
      </c>
      <c r="BJI11" s="111">
        <f>職員名簿!E101</f>
        <v>0</v>
      </c>
      <c r="BJJ11" s="111">
        <f>職員名簿!F101</f>
        <v>0</v>
      </c>
      <c r="BJK11" s="111">
        <f>職員名簿!G101</f>
        <v>0</v>
      </c>
      <c r="BJL11" s="111">
        <f>職員名簿!H101</f>
        <v>0</v>
      </c>
      <c r="BJM11" s="111">
        <f>職員名簿!I101</f>
        <v>0</v>
      </c>
      <c r="BJN11" s="111">
        <f>職員名簿!J101</f>
        <v>0</v>
      </c>
      <c r="BJO11" s="111">
        <f>職員名簿!K101</f>
        <v>0</v>
      </c>
      <c r="BJP11" s="111">
        <f>職員名簿!L101</f>
        <v>0</v>
      </c>
      <c r="BJQ11" s="111">
        <f>職員名簿!M101</f>
        <v>0</v>
      </c>
      <c r="BJR11" s="111" t="str">
        <f>職員名簿!C102</f>
        <v/>
      </c>
      <c r="BJS11" s="111">
        <f>職員名簿!D102</f>
        <v>0</v>
      </c>
      <c r="BJT11" s="111">
        <f>職員名簿!E102</f>
        <v>0</v>
      </c>
      <c r="BJU11" s="111">
        <f>職員名簿!F102</f>
        <v>0</v>
      </c>
      <c r="BJV11" s="111">
        <f>職員名簿!G102</f>
        <v>0</v>
      </c>
      <c r="BJW11" s="111">
        <f>職員名簿!H102</f>
        <v>0</v>
      </c>
      <c r="BJX11" s="111">
        <f>職員名簿!I102</f>
        <v>0</v>
      </c>
      <c r="BJY11" s="111">
        <f>職員名簿!J102</f>
        <v>0</v>
      </c>
      <c r="BJZ11" s="111">
        <f>職員名簿!K102</f>
        <v>0</v>
      </c>
      <c r="BKA11" s="111">
        <f>職員名簿!L102</f>
        <v>0</v>
      </c>
      <c r="BKB11" s="111">
        <f>職員名簿!M102</f>
        <v>0</v>
      </c>
      <c r="BKC11" s="111" t="str">
        <f>職員名簿!C103</f>
        <v/>
      </c>
      <c r="BKD11" s="111">
        <f>職員名簿!D103</f>
        <v>0</v>
      </c>
      <c r="BKE11" s="111">
        <f>職員名簿!E103</f>
        <v>0</v>
      </c>
      <c r="BKF11" s="111">
        <f>職員名簿!F103</f>
        <v>0</v>
      </c>
      <c r="BKG11" s="111">
        <f>職員名簿!G103</f>
        <v>0</v>
      </c>
      <c r="BKH11" s="111">
        <f>職員名簿!H103</f>
        <v>0</v>
      </c>
      <c r="BKI11" s="111">
        <f>職員名簿!I103</f>
        <v>0</v>
      </c>
      <c r="BKJ11" s="111">
        <f>職員名簿!J103</f>
        <v>0</v>
      </c>
      <c r="BKK11" s="111">
        <f>職員名簿!K103</f>
        <v>0</v>
      </c>
      <c r="BKL11" s="111">
        <f>職員名簿!L103</f>
        <v>0</v>
      </c>
      <c r="BKM11" s="111">
        <f>職員名簿!M103</f>
        <v>0</v>
      </c>
      <c r="BKN11" s="111" t="str">
        <f>職員名簿!C104</f>
        <v/>
      </c>
      <c r="BKO11" s="111">
        <f>職員名簿!D104</f>
        <v>0</v>
      </c>
      <c r="BKP11" s="111">
        <f>職員名簿!E104</f>
        <v>0</v>
      </c>
      <c r="BKQ11" s="111">
        <f>職員名簿!F104</f>
        <v>0</v>
      </c>
      <c r="BKR11" s="111">
        <f>職員名簿!G104</f>
        <v>0</v>
      </c>
      <c r="BKS11" s="111">
        <f>職員名簿!H104</f>
        <v>0</v>
      </c>
      <c r="BKT11" s="111">
        <f>職員名簿!I104</f>
        <v>0</v>
      </c>
      <c r="BKU11" s="111">
        <f>職員名簿!J104</f>
        <v>0</v>
      </c>
      <c r="BKV11" s="111">
        <f>職員名簿!K104</f>
        <v>0</v>
      </c>
      <c r="BKW11" s="111">
        <f>職員名簿!L104</f>
        <v>0</v>
      </c>
      <c r="BKX11" s="111">
        <f>職員名簿!M104</f>
        <v>0</v>
      </c>
      <c r="BKY11" s="111" t="str">
        <f>職員名簿!C105</f>
        <v/>
      </c>
      <c r="BKZ11" s="111">
        <f>職員名簿!D105</f>
        <v>0</v>
      </c>
      <c r="BLA11" s="111">
        <f>職員名簿!E105</f>
        <v>0</v>
      </c>
      <c r="BLB11" s="111">
        <f>職員名簿!F105</f>
        <v>0</v>
      </c>
      <c r="BLC11" s="111">
        <f>職員名簿!G105</f>
        <v>0</v>
      </c>
      <c r="BLD11" s="111">
        <f>職員名簿!H105</f>
        <v>0</v>
      </c>
      <c r="BLE11" s="111">
        <f>職員名簿!I105</f>
        <v>0</v>
      </c>
      <c r="BLF11" s="111">
        <f>職員名簿!J105</f>
        <v>0</v>
      </c>
      <c r="BLG11" s="111">
        <f>職員名簿!K105</f>
        <v>0</v>
      </c>
      <c r="BLH11" s="111">
        <f>職員名簿!L105</f>
        <v>0</v>
      </c>
      <c r="BLI11" s="111">
        <f>職員名簿!M105</f>
        <v>0</v>
      </c>
      <c r="BLJ11" s="111" t="str">
        <f>職員名簿!C106</f>
        <v/>
      </c>
      <c r="BLK11" s="111">
        <f>職員名簿!D106</f>
        <v>0</v>
      </c>
      <c r="BLL11" s="111">
        <f>職員名簿!E106</f>
        <v>0</v>
      </c>
      <c r="BLM11" s="111">
        <f>職員名簿!F106</f>
        <v>0</v>
      </c>
      <c r="BLN11" s="111">
        <f>職員名簿!G106</f>
        <v>0</v>
      </c>
      <c r="BLO11" s="111">
        <f>職員名簿!H106</f>
        <v>0</v>
      </c>
      <c r="BLP11" s="111">
        <f>職員名簿!I106</f>
        <v>0</v>
      </c>
      <c r="BLQ11" s="111">
        <f>職員名簿!J106</f>
        <v>0</v>
      </c>
      <c r="BLR11" s="111">
        <f>職員名簿!K106</f>
        <v>0</v>
      </c>
      <c r="BLS11" s="111">
        <f>職員名簿!L106</f>
        <v>0</v>
      </c>
      <c r="BLT11" s="111">
        <f>職員名簿!M106</f>
        <v>0</v>
      </c>
      <c r="BLU11" s="111" t="str">
        <f>職員名簿!C107</f>
        <v/>
      </c>
      <c r="BLV11" s="111">
        <f>職員名簿!D107</f>
        <v>0</v>
      </c>
      <c r="BLW11" s="111">
        <f>職員名簿!E107</f>
        <v>0</v>
      </c>
      <c r="BLX11" s="111">
        <f>職員名簿!F107</f>
        <v>0</v>
      </c>
      <c r="BLY11" s="111">
        <f>職員名簿!G107</f>
        <v>0</v>
      </c>
      <c r="BLZ11" s="111">
        <f>職員名簿!H107</f>
        <v>0</v>
      </c>
      <c r="BMA11" s="111">
        <f>職員名簿!I107</f>
        <v>0</v>
      </c>
      <c r="BMB11" s="111">
        <f>職員名簿!J107</f>
        <v>0</v>
      </c>
      <c r="BMC11" s="111">
        <f>職員名簿!K107</f>
        <v>0</v>
      </c>
      <c r="BMD11" s="111">
        <f>職員名簿!L107</f>
        <v>0</v>
      </c>
      <c r="BME11" s="111">
        <f>職員名簿!M107</f>
        <v>0</v>
      </c>
      <c r="BMF11" s="111" t="str">
        <f>職員名簿!C108</f>
        <v/>
      </c>
      <c r="BMG11" s="111">
        <f>職員名簿!D108</f>
        <v>0</v>
      </c>
      <c r="BMH11" s="111">
        <f>職員名簿!E108</f>
        <v>0</v>
      </c>
      <c r="BMI11" s="111">
        <f>職員名簿!F108</f>
        <v>0</v>
      </c>
      <c r="BMJ11" s="111">
        <f>職員名簿!G108</f>
        <v>0</v>
      </c>
      <c r="BMK11" s="111">
        <f>職員名簿!H108</f>
        <v>0</v>
      </c>
      <c r="BML11" s="111">
        <f>職員名簿!I108</f>
        <v>0</v>
      </c>
      <c r="BMM11" s="111">
        <f>職員名簿!J108</f>
        <v>0</v>
      </c>
      <c r="BMN11" s="111">
        <f>職員名簿!K108</f>
        <v>0</v>
      </c>
      <c r="BMO11" s="111">
        <f>職員名簿!L108</f>
        <v>0</v>
      </c>
      <c r="BMP11" s="111">
        <f>職員名簿!M108</f>
        <v>0</v>
      </c>
      <c r="BMQ11" s="111" t="str">
        <f>職員名簿!C109</f>
        <v/>
      </c>
      <c r="BMR11" s="111">
        <f>職員名簿!D109</f>
        <v>0</v>
      </c>
      <c r="BMS11" s="111">
        <f>職員名簿!E109</f>
        <v>0</v>
      </c>
      <c r="BMT11" s="111">
        <f>職員名簿!F109</f>
        <v>0</v>
      </c>
      <c r="BMU11" s="111">
        <f>職員名簿!G109</f>
        <v>0</v>
      </c>
      <c r="BMV11" s="111">
        <f>職員名簿!H109</f>
        <v>0</v>
      </c>
      <c r="BMW11" s="111">
        <f>職員名簿!I109</f>
        <v>0</v>
      </c>
      <c r="BMX11" s="111">
        <f>職員名簿!J109</f>
        <v>0</v>
      </c>
      <c r="BMY11" s="111">
        <f>職員名簿!K109</f>
        <v>0</v>
      </c>
      <c r="BMZ11" s="111">
        <f>職員名簿!L109</f>
        <v>0</v>
      </c>
      <c r="BNA11" s="111">
        <f>職員名簿!M109</f>
        <v>0</v>
      </c>
    </row>
    <row r="12" spans="1:1717" s="84" customFormat="1" x14ac:dyDescent="0.4">
      <c r="Z12" s="324"/>
      <c r="AA12" s="324"/>
      <c r="AB12" s="324"/>
      <c r="AC12" s="313"/>
      <c r="AE12" s="324"/>
      <c r="AF12" s="324"/>
      <c r="AG12" s="324"/>
      <c r="AN12" s="418"/>
      <c r="AT12" s="412"/>
      <c r="AU12" s="269"/>
      <c r="AV12" s="469"/>
      <c r="BN12" s="447"/>
      <c r="BO12" s="447"/>
      <c r="BP12" s="447"/>
      <c r="CS12" s="487"/>
      <c r="CT12" s="487"/>
      <c r="CV12" s="487"/>
      <c r="DE12" s="469"/>
      <c r="DF12" s="469"/>
      <c r="DG12" s="469"/>
      <c r="DM12" s="324"/>
      <c r="EL12" s="469"/>
      <c r="EP12" s="447"/>
      <c r="ES12" s="412"/>
      <c r="ET12" s="412"/>
      <c r="EU12" s="412"/>
      <c r="GC12" s="313"/>
      <c r="GE12" s="290"/>
      <c r="GF12" s="412"/>
      <c r="GG12" s="412"/>
      <c r="GH12" s="412"/>
      <c r="GI12" s="521"/>
      <c r="GJ12" s="412"/>
      <c r="GK12" s="412"/>
      <c r="GL12" s="412"/>
      <c r="GM12" s="412"/>
      <c r="GN12" s="412"/>
      <c r="GO12" s="412"/>
      <c r="GP12" s="412"/>
      <c r="IB12" s="412"/>
      <c r="IR12" s="447"/>
      <c r="IS12" s="412"/>
      <c r="IW12" s="447"/>
      <c r="IX12" s="447"/>
      <c r="MV12" s="412"/>
      <c r="MX12" s="412"/>
      <c r="NB12" s="469"/>
      <c r="SL12" s="447"/>
      <c r="WD12" s="356"/>
      <c r="WI12" s="356"/>
      <c r="WJ12" s="356"/>
    </row>
    <row r="13" spans="1:1717" s="84" customFormat="1" x14ac:dyDescent="0.4">
      <c r="Z13" s="324"/>
      <c r="AA13" s="324"/>
      <c r="AB13" s="324"/>
      <c r="AC13" s="313"/>
      <c r="AE13" s="324"/>
      <c r="AF13" s="324"/>
      <c r="AG13" s="324"/>
      <c r="AN13" s="418"/>
      <c r="AT13" s="412"/>
      <c r="AU13" s="269"/>
      <c r="AV13" s="469"/>
      <c r="BN13" s="447"/>
      <c r="BO13" s="447"/>
      <c r="BP13" s="447"/>
      <c r="CS13" s="487"/>
      <c r="CT13" s="487"/>
      <c r="CV13" s="487"/>
      <c r="DE13" s="469"/>
      <c r="DF13" s="469"/>
      <c r="DG13" s="469"/>
      <c r="DM13" s="324"/>
      <c r="EL13" s="469"/>
      <c r="EP13" s="447"/>
      <c r="ES13" s="412"/>
      <c r="ET13" s="412"/>
      <c r="EU13" s="412"/>
      <c r="GC13" s="313"/>
      <c r="GE13" s="290"/>
      <c r="GF13" s="412"/>
      <c r="GG13" s="412"/>
      <c r="GH13" s="412"/>
      <c r="GI13" s="521"/>
      <c r="GJ13" s="412"/>
      <c r="GK13" s="412"/>
      <c r="GL13" s="412"/>
      <c r="GM13" s="412"/>
      <c r="GN13" s="412"/>
      <c r="GO13" s="412"/>
      <c r="GP13" s="412"/>
      <c r="IB13" s="412"/>
      <c r="IR13" s="447"/>
      <c r="IS13" s="412"/>
      <c r="IW13" s="447"/>
      <c r="IX13" s="447"/>
      <c r="MV13" s="412"/>
      <c r="MX13" s="412"/>
      <c r="NB13" s="469"/>
      <c r="SL13" s="447"/>
      <c r="WD13" s="356"/>
      <c r="WI13" s="356"/>
      <c r="WJ13" s="356"/>
    </row>
    <row r="14" spans="1:1717" s="84" customFormat="1" x14ac:dyDescent="0.4">
      <c r="Z14" s="324"/>
      <c r="AA14" s="324"/>
      <c r="AB14" s="324"/>
      <c r="AC14" s="313"/>
      <c r="AE14" s="324"/>
      <c r="AF14" s="324"/>
      <c r="AG14" s="324"/>
      <c r="AN14" s="418"/>
      <c r="AT14" s="412"/>
      <c r="AU14" s="269"/>
      <c r="AV14" s="469"/>
      <c r="BN14" s="447"/>
      <c r="BO14" s="447"/>
      <c r="BP14" s="447"/>
      <c r="CS14" s="487"/>
      <c r="CT14" s="487"/>
      <c r="CV14" s="487"/>
      <c r="DE14" s="469"/>
      <c r="DF14" s="469"/>
      <c r="DG14" s="469"/>
      <c r="DM14" s="324"/>
      <c r="EL14" s="469"/>
      <c r="EP14" s="447"/>
      <c r="ES14" s="412"/>
      <c r="ET14" s="412"/>
      <c r="EU14" s="412"/>
      <c r="GC14" s="313"/>
      <c r="GE14" s="290"/>
      <c r="GF14" s="412"/>
      <c r="GG14" s="412"/>
      <c r="GH14" s="412"/>
      <c r="GI14" s="521"/>
      <c r="GJ14" s="412"/>
      <c r="GK14" s="412"/>
      <c r="GL14" s="412"/>
      <c r="GM14" s="412"/>
      <c r="GN14" s="412"/>
      <c r="GO14" s="412"/>
      <c r="GP14" s="412"/>
      <c r="IB14" s="412"/>
      <c r="IR14" s="447"/>
      <c r="IS14" s="412"/>
      <c r="IW14" s="447"/>
      <c r="IX14" s="447"/>
      <c r="MV14" s="412"/>
      <c r="MX14" s="412"/>
      <c r="NB14" s="469"/>
      <c r="SL14" s="447"/>
      <c r="WD14" s="356"/>
      <c r="WI14" s="356"/>
      <c r="WJ14" s="356"/>
    </row>
    <row r="15" spans="1:1717" s="84" customFormat="1" x14ac:dyDescent="0.4">
      <c r="Z15" s="324"/>
      <c r="AA15" s="324"/>
      <c r="AB15" s="324"/>
      <c r="AC15" s="313"/>
      <c r="AE15" s="324"/>
      <c r="AF15" s="324"/>
      <c r="AG15" s="324"/>
      <c r="AN15" s="418"/>
      <c r="AT15" s="412"/>
      <c r="AU15" s="269"/>
      <c r="AV15" s="469"/>
      <c r="BN15" s="447"/>
      <c r="BO15" s="447"/>
      <c r="BP15" s="447"/>
      <c r="CS15" s="487"/>
      <c r="CT15" s="487"/>
      <c r="CV15" s="487"/>
      <c r="DE15" s="469"/>
      <c r="DF15" s="469"/>
      <c r="DG15" s="469"/>
      <c r="DM15" s="324"/>
      <c r="EL15" s="469"/>
      <c r="EP15" s="447"/>
      <c r="ES15" s="412"/>
      <c r="ET15" s="412"/>
      <c r="EU15" s="412"/>
      <c r="GC15" s="313"/>
      <c r="GE15" s="290"/>
      <c r="GF15" s="412"/>
      <c r="GG15" s="412"/>
      <c r="GH15" s="412"/>
      <c r="GI15" s="521"/>
      <c r="GJ15" s="412"/>
      <c r="GK15" s="412"/>
      <c r="GL15" s="412"/>
      <c r="GM15" s="412"/>
      <c r="GN15" s="412"/>
      <c r="GO15" s="412"/>
      <c r="GP15" s="412"/>
      <c r="IB15" s="412"/>
      <c r="IR15" s="447"/>
      <c r="IS15" s="412"/>
      <c r="IW15" s="447"/>
      <c r="IX15" s="447"/>
      <c r="MV15" s="412"/>
      <c r="MX15" s="412"/>
      <c r="NB15" s="469"/>
      <c r="SL15" s="447"/>
      <c r="WD15" s="356"/>
      <c r="WI15" s="356"/>
      <c r="WJ15" s="356"/>
    </row>
    <row r="16" spans="1:1717" s="84" customFormat="1" x14ac:dyDescent="0.4">
      <c r="Z16" s="324"/>
      <c r="AA16" s="324"/>
      <c r="AB16" s="324"/>
      <c r="AC16" s="313"/>
      <c r="AE16" s="324"/>
      <c r="AF16" s="324"/>
      <c r="AG16" s="324"/>
      <c r="AN16" s="418"/>
      <c r="AT16" s="412"/>
      <c r="AU16" s="269"/>
      <c r="AV16" s="469"/>
      <c r="BN16" s="447"/>
      <c r="BO16" s="447"/>
      <c r="BP16" s="447"/>
      <c r="CS16" s="487"/>
      <c r="CT16" s="487"/>
      <c r="CV16" s="487"/>
      <c r="DE16" s="469"/>
      <c r="DF16" s="469"/>
      <c r="DG16" s="469"/>
      <c r="DM16" s="324"/>
      <c r="EL16" s="469"/>
      <c r="EP16" s="447"/>
      <c r="ES16" s="412"/>
      <c r="ET16" s="412"/>
      <c r="EU16" s="412"/>
      <c r="GC16" s="313"/>
      <c r="GE16" s="290"/>
      <c r="GF16" s="412"/>
      <c r="GG16" s="412"/>
      <c r="GH16" s="412"/>
      <c r="GI16" s="521"/>
      <c r="GJ16" s="412"/>
      <c r="GK16" s="412"/>
      <c r="GL16" s="412"/>
      <c r="GM16" s="412"/>
      <c r="GN16" s="412"/>
      <c r="GO16" s="412"/>
      <c r="GP16" s="412"/>
      <c r="IB16" s="412"/>
      <c r="IR16" s="447"/>
      <c r="IS16" s="412"/>
      <c r="IW16" s="447"/>
      <c r="IX16" s="447"/>
      <c r="MV16" s="412"/>
      <c r="MX16" s="412"/>
      <c r="NB16" s="469"/>
      <c r="SL16" s="447"/>
      <c r="WD16" s="356"/>
      <c r="WI16" s="356"/>
      <c r="WJ16" s="356"/>
    </row>
    <row r="17" spans="26:608" s="84" customFormat="1" x14ac:dyDescent="0.4">
      <c r="Z17" s="324"/>
      <c r="AA17" s="324"/>
      <c r="AB17" s="324"/>
      <c r="AC17" s="313"/>
      <c r="AE17" s="324"/>
      <c r="AF17" s="324"/>
      <c r="AG17" s="324"/>
      <c r="AN17" s="418"/>
      <c r="AT17" s="412"/>
      <c r="AU17" s="269"/>
      <c r="AV17" s="469"/>
      <c r="BN17" s="447"/>
      <c r="BO17" s="447"/>
      <c r="BP17" s="447"/>
      <c r="CS17" s="487"/>
      <c r="CT17" s="487"/>
      <c r="CV17" s="487"/>
      <c r="DE17" s="469"/>
      <c r="DF17" s="469"/>
      <c r="DG17" s="469"/>
      <c r="DM17" s="324"/>
      <c r="EL17" s="469"/>
      <c r="EP17" s="447"/>
      <c r="ES17" s="412"/>
      <c r="ET17" s="412"/>
      <c r="EU17" s="412"/>
      <c r="GC17" s="313"/>
      <c r="GE17" s="290"/>
      <c r="GF17" s="412"/>
      <c r="GG17" s="412"/>
      <c r="GH17" s="412"/>
      <c r="GI17" s="521"/>
      <c r="GJ17" s="412"/>
      <c r="GK17" s="412"/>
      <c r="GL17" s="412"/>
      <c r="GM17" s="412"/>
      <c r="GN17" s="412"/>
      <c r="GO17" s="412"/>
      <c r="GP17" s="412"/>
      <c r="IB17" s="412"/>
      <c r="IR17" s="447"/>
      <c r="IS17" s="412"/>
      <c r="IW17" s="447"/>
      <c r="IX17" s="447"/>
      <c r="MV17" s="412"/>
      <c r="MX17" s="412"/>
      <c r="NB17" s="469"/>
      <c r="SL17" s="447"/>
      <c r="WD17" s="356"/>
      <c r="WI17" s="356"/>
      <c r="WJ17" s="356"/>
    </row>
    <row r="18" spans="26:608" s="84" customFormat="1" x14ac:dyDescent="0.4">
      <c r="Z18" s="324"/>
      <c r="AA18" s="324"/>
      <c r="AB18" s="324"/>
      <c r="AC18" s="313"/>
      <c r="AE18" s="324"/>
      <c r="AF18" s="324"/>
      <c r="AG18" s="324"/>
      <c r="AN18" s="418"/>
      <c r="AT18" s="412"/>
      <c r="AU18" s="269"/>
      <c r="AV18" s="469"/>
      <c r="BN18" s="447"/>
      <c r="BO18" s="447"/>
      <c r="BP18" s="447"/>
      <c r="CS18" s="487"/>
      <c r="CT18" s="487"/>
      <c r="CV18" s="487"/>
      <c r="DE18" s="469"/>
      <c r="DF18" s="469"/>
      <c r="DG18" s="469"/>
      <c r="DM18" s="324"/>
      <c r="EL18" s="469"/>
      <c r="EP18" s="447"/>
      <c r="ES18" s="412"/>
      <c r="ET18" s="412"/>
      <c r="EU18" s="412"/>
      <c r="GC18" s="313"/>
      <c r="GE18" s="290"/>
      <c r="GF18" s="412"/>
      <c r="GG18" s="412"/>
      <c r="GH18" s="412"/>
      <c r="GI18" s="521"/>
      <c r="GJ18" s="412"/>
      <c r="GK18" s="412"/>
      <c r="GL18" s="412"/>
      <c r="GM18" s="412"/>
      <c r="GN18" s="412"/>
      <c r="GO18" s="412"/>
      <c r="GP18" s="412"/>
      <c r="IB18" s="412"/>
      <c r="IR18" s="447"/>
      <c r="IS18" s="412"/>
      <c r="IW18" s="447"/>
      <c r="IX18" s="447"/>
      <c r="MV18" s="412"/>
      <c r="MX18" s="412"/>
      <c r="NB18" s="469"/>
      <c r="SL18" s="447"/>
      <c r="WD18" s="356"/>
      <c r="WI18" s="356"/>
      <c r="WJ18" s="356"/>
    </row>
    <row r="19" spans="26:608" x14ac:dyDescent="0.4">
      <c r="BV19" s="84"/>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目次</vt:lpstr>
      <vt:lpstr>監査調書</vt:lpstr>
      <vt:lpstr>表１（新基準）</vt:lpstr>
      <vt:lpstr>表１ (旧基準)</vt:lpstr>
      <vt:lpstr>表２</vt:lpstr>
      <vt:lpstr>表３</vt:lpstr>
      <vt:lpstr>表４</vt:lpstr>
      <vt:lpstr>職員名簿</vt:lpstr>
      <vt:lpstr>date</vt:lpstr>
      <vt:lpstr>監査調書!Print_Area</vt:lpstr>
      <vt:lpstr>職員名簿!Print_Area</vt:lpstr>
      <vt:lpstr>'表１ (旧基準)'!Print_Area</vt:lpstr>
      <vt:lpstr>'表１（新基準）'!Print_Area</vt:lpstr>
      <vt:lpstr>表２!Print_Area</vt:lpstr>
      <vt:lpstr>表３!Print_Area</vt:lpstr>
      <vt:lpstr>表４!Print_Area</vt:lpstr>
      <vt:lpstr>表紙!Print_Area</vt:lpstr>
      <vt:lpstr>目次!Print_Area</vt:lpstr>
      <vt:lpstr>職員名簿!Print_Titles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島根県村上　兼悟</cp:lastModifiedBy>
  <cp:lastPrinted>2025-06-03T06:41:42Z</cp:lastPrinted>
  <dcterms:created xsi:type="dcterms:W3CDTF">2020-03-03T11:20:46Z</dcterms:created>
  <dcterms:modified xsi:type="dcterms:W3CDTF">2025-06-23T04:38:37Z</dcterms:modified>
</cp:coreProperties>
</file>